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2"/>
  <workbookPr showInkAnnotation="0" codeName="ThisWorkbook"/>
  <bookViews>
    <workbookView xWindow="-105" yWindow="-105" windowWidth="20730" windowHeight="11760" tabRatio="906" activeTab="13"/>
  </bookViews>
  <sheets>
    <sheet name="封面" sheetId="138" r:id="rId1"/>
    <sheet name="填表说明" sheetId="137" state="hidden" r:id="rId2"/>
    <sheet name="基本情况" sheetId="108" state="hidden" r:id="rId3"/>
    <sheet name="固定资产汇总" sheetId="37" r:id="rId4"/>
    <sheet name="房屋建筑物" sheetId="38" state="hidden" r:id="rId5"/>
    <sheet name="构筑物" sheetId="39" state="hidden" r:id="rId6"/>
    <sheet name="管道沟槽" sheetId="40" state="hidden" r:id="rId7"/>
    <sheet name="机器设备" sheetId="41" r:id="rId8"/>
    <sheet name="固定资产汇总 (2)" sheetId="159" r:id="rId9"/>
    <sheet name="Sheet1" sheetId="158" r:id="rId10"/>
    <sheet name="车辆" sheetId="42" state="hidden" r:id="rId11"/>
    <sheet name="电子设备" sheetId="43" state="hidden" r:id="rId12"/>
    <sheet name="土地" sheetId="120" state="hidden" r:id="rId13"/>
    <sheet name="B1" sheetId="140" r:id="rId14"/>
    <sheet name="B2" sheetId="142" r:id="rId15"/>
    <sheet name="B3" sheetId="144" r:id="rId16"/>
    <sheet name="B4" sheetId="145" r:id="rId17"/>
    <sheet name="A1" sheetId="146" r:id="rId18"/>
    <sheet name="A2" sheetId="147" r:id="rId19"/>
    <sheet name="A3" sheetId="148" r:id="rId20"/>
    <sheet name="A4" sheetId="149" r:id="rId21"/>
    <sheet name="A5" sheetId="150" r:id="rId22"/>
    <sheet name="锅炉房" sheetId="155" r:id="rId23"/>
    <sheet name="开闭所" sheetId="156" r:id="rId24"/>
    <sheet name="研发楼" sheetId="157" r:id="rId25"/>
  </sheets>
  <externalReferences>
    <externalReference r:id="rId26"/>
    <externalReference r:id="rId27"/>
    <externalReference r:id="rId28"/>
    <externalReference r:id="rId29"/>
    <externalReference r:id="rId30"/>
    <externalReference r:id="rId31"/>
    <externalReference r:id="rId32"/>
    <externalReference r:id="rId33"/>
    <externalReference r:id="rId34"/>
  </externalReferences>
  <definedNames>
    <definedName name="__123Graph_A" localSheetId="8" hidden="1">'[1]QUARTERLY PULP'!#REF!</definedName>
    <definedName name="__123Graph_A" hidden="1">'[1]QUARTERLY PULP'!#REF!</definedName>
    <definedName name="__123Graph_ADIRYELLOW" localSheetId="8" hidden="1">'[2]NEWSPRINT &amp; UGW'!#REF!</definedName>
    <definedName name="__123Graph_ADIRYELLOW" hidden="1">'[2]NEWSPRINT &amp; UGW'!#REF!</definedName>
    <definedName name="__123Graph_ADMPRC" localSheetId="8" hidden="1">'[1]QUARTERLY PULP'!#REF!</definedName>
    <definedName name="__123Graph_ADMPRC" hidden="1">'[1]QUARTERLY PULP'!#REF!</definedName>
    <definedName name="__123Graph_AGRDWDNEW" hidden="1">[3]QTLY!$X$4:$X$53</definedName>
    <definedName name="__123Graph_ANEWNO5" hidden="1">[3]QTLY!$AA$4:$AA$55</definedName>
    <definedName name="__123Graph_ANSBKDMYEN" localSheetId="8" hidden="1">'[1]QUARTERLY PULP'!#REF!</definedName>
    <definedName name="__123Graph_ANSBKDMYEN" hidden="1">'[1]QUARTERLY PULP'!#REF!</definedName>
    <definedName name="__123Graph_AOFFSETPRC" hidden="1">'[3]UNCTD WHITE &amp; CONVRTG'!$E$67:$E$165</definedName>
    <definedName name="__123Graph_AUSPP" hidden="1">'[1]QUARTERLY PULP'!$B$30:$B$60</definedName>
    <definedName name="__123Graph_AUSVSDM" hidden="1">[3]G!$C$10:$C$58</definedName>
    <definedName name="__123Graph_AUSVSKRONA" hidden="1">[3]G!$C$10:$C$58</definedName>
    <definedName name="__123Graph_AUSVSMARKKA" hidden="1">[3]G!$C$10:$C$58</definedName>
    <definedName name="__123Graph_AUSVSYEN" hidden="1">[3]G!$C$10:$C$58</definedName>
    <definedName name="__123Graph_AYENPRC" localSheetId="8" hidden="1">'[1]QUARTERLY PULP'!#REF!</definedName>
    <definedName name="__123Graph_AYENPRC" hidden="1">'[1]QUARTERLY PULP'!#REF!</definedName>
    <definedName name="__123Graph_BDMPRC" localSheetId="8" hidden="1">'[1]QUARTERLY PULP'!#REF!</definedName>
    <definedName name="__123Graph_BDMPRC" hidden="1">'[1]QUARTERLY PULP'!#REF!</definedName>
    <definedName name="__123Graph_BGRDWDNEW" hidden="1">[3]QTLY!$Z$4:$Z$53</definedName>
    <definedName name="__123Graph_BNEWNO5" hidden="1">[3]QTLY!$AB$4:$AB$55</definedName>
    <definedName name="__123Graph_BNO5PRICE" hidden="1">[3]QTLY!$L$4:$L$52</definedName>
    <definedName name="__123Graph_BNSBKDMYEN" localSheetId="8" hidden="1">'[1]QUARTERLY PULP'!#REF!</definedName>
    <definedName name="__123Graph_BNSBKDMYEN" hidden="1">'[1]QUARTERLY PULP'!#REF!</definedName>
    <definedName name="__123Graph_BUSPRICE" localSheetId="8" hidden="1">'[1]QUARTERLY PULP'!#REF!</definedName>
    <definedName name="__123Graph_BUSPRICE" hidden="1">'[1]QUARTERLY PULP'!#REF!</definedName>
    <definedName name="__123Graph_BUSVSDM" hidden="1">[3]G!$D$10:$D$58</definedName>
    <definedName name="__123Graph_BUSVSKRONA" hidden="1">[3]G!$F$10:$F$58</definedName>
    <definedName name="__123Graph_BUSVSMARKKA" hidden="1">[3]G!$G$10:$G$58</definedName>
    <definedName name="__123Graph_BUSVSYEN" hidden="1">[3]G!$E$10:$E$59</definedName>
    <definedName name="__123Graph_BYENPRC" localSheetId="8" hidden="1">'[1]QUARTERLY PULP'!#REF!</definedName>
    <definedName name="__123Graph_BYENPRC" hidden="1">'[1]QUARTERLY PULP'!#REF!</definedName>
    <definedName name="__123Graph_CNSBKDMYEN" localSheetId="8" hidden="1">'[1]QUARTERLY PULP'!#REF!</definedName>
    <definedName name="__123Graph_CNSBKDMYEN" hidden="1">'[1]QUARTERLY PULP'!#REF!</definedName>
    <definedName name="__123Graph_X" localSheetId="8" hidden="1">'[1]QUARTERLY PULP'!#REF!</definedName>
    <definedName name="__123Graph_X" hidden="1">'[1]QUARTERLY PULP'!#REF!</definedName>
    <definedName name="__123Graph_XDMPRC" hidden="1">'[1]QUARTERLY PULP'!$A$54:$A$59</definedName>
    <definedName name="__123Graph_XGRDWDNEW" hidden="1">[3]QTLY!$A$4:$A$53</definedName>
    <definedName name="__123Graph_XNEWNO5" hidden="1">[3]QTLY!$A$4:$A$56</definedName>
    <definedName name="__123Graph_XNO5PRICE" hidden="1">[3]QTLY!$A$4:$A$51</definedName>
    <definedName name="__123Graph_XNSBKDMYEN" hidden="1">'[1]QUARTERLY PULP'!$A$10:$A$61</definedName>
    <definedName name="__123Graph_XUSPP" hidden="1">'[1]QUARTERLY PULP'!$A$30:$A$61</definedName>
    <definedName name="__123Graph_XUSPRICE" localSheetId="8" hidden="1">'[1]QUARTERLY PULP'!#REF!</definedName>
    <definedName name="__123Graph_XUSPRICE" hidden="1">'[1]QUARTERLY PULP'!#REF!</definedName>
    <definedName name="__123Graph_XUSVSKRONA" hidden="1">[3]G!$A$10:$A$64</definedName>
    <definedName name="__123Graph_XUSVSMARKKA" hidden="1">[3]G!$A$10:$A$64</definedName>
    <definedName name="__123Graph_XUSVSYEN" hidden="1">[3]G!$A$10:$A$64</definedName>
    <definedName name="__FDS_HYPERLINK_TOGGLE_STATE__" hidden="1">"ON"</definedName>
    <definedName name="__s2" hidden="1">{"WACC_filecopy",#N/A,FALSE,"Inputs";"Beta_filecopy",#N/A,FALSE,"Inputs";"SCF_filecopy",#N/A,FALSE,"Inputs";"ProBS_filecopy",#N/A,FALSE,"Inputs";"BS_filecopy",#N/A,FALSE,"Inputs";"ProIS_filecopy",#N/A,FALSE,"Inputs";"IS_filecopy",#N/A,FALSE,"Inputs"}</definedName>
    <definedName name="_Dist_Values" localSheetId="8" hidden="1">#REF!</definedName>
    <definedName name="_Dist_Values" hidden="1">#REF!</definedName>
    <definedName name="_Fill" localSheetId="8" hidden="1">#REF!</definedName>
    <definedName name="_Fill" hidden="1">#REF!</definedName>
    <definedName name="_xlnm._FilterDatabase" localSheetId="17" hidden="1">'A1'!$A$5:$Q$6</definedName>
    <definedName name="_xlnm._FilterDatabase" localSheetId="18" hidden="1">'A2'!$A$5:$Q$6</definedName>
    <definedName name="_xlnm._FilterDatabase" localSheetId="19" hidden="1">'A3'!$A$5:$Q$6</definedName>
    <definedName name="_xlnm._FilterDatabase" localSheetId="20" hidden="1">'A4'!$A$5:$Q$6</definedName>
    <definedName name="_xlnm._FilterDatabase" localSheetId="21" hidden="1">'A5'!$A$5:$Q$6</definedName>
    <definedName name="_xlnm._FilterDatabase" localSheetId="13" hidden="1">'B1'!$A$5:$Q$102</definedName>
    <definedName name="_xlnm._FilterDatabase" localSheetId="14" hidden="1">'B2'!$A$5:$Q$6</definedName>
    <definedName name="_xlnm._FilterDatabase" localSheetId="15" hidden="1">'B3'!$A$5:$Q$6</definedName>
    <definedName name="_xlnm._FilterDatabase" localSheetId="16" hidden="1">'B4'!$A$5:$Q$6</definedName>
    <definedName name="_xlnm._FilterDatabase" localSheetId="22" hidden="1">锅炉房!$A$5:$Q$6</definedName>
    <definedName name="_xlnm._FilterDatabase" localSheetId="7" hidden="1">机器设备!$A$6:$Y$1107</definedName>
    <definedName name="_xlnm._FilterDatabase" localSheetId="24" hidden="1">研发楼!$A$5:$Q$6</definedName>
    <definedName name="_Order1" hidden="1">255</definedName>
    <definedName name="_Regression_Out" hidden="1">[3]QTLY!$A$73</definedName>
    <definedName name="_Regression_X" hidden="1">[3]QTLY!$C$4:$C$45</definedName>
    <definedName name="_Regression_Y" hidden="1">[3]QTLY!$E$4:$E$45</definedName>
    <definedName name="_Sort" localSheetId="8" hidden="1">#REF!</definedName>
    <definedName name="_Sort" hidden="1">#REF!</definedName>
    <definedName name="_Table1_In1" localSheetId="8" hidden="1">#REF!</definedName>
    <definedName name="_Table1_In1" hidden="1">#REF!</definedName>
    <definedName name="_Table1_Out" localSheetId="8" hidden="1">#REF!</definedName>
    <definedName name="_Table1_Out" hidden="1">#REF!</definedName>
    <definedName name="_Table2_In1" localSheetId="8" hidden="1">#REF!</definedName>
    <definedName name="_Table2_In1" hidden="1">#REF!</definedName>
    <definedName name="_Table2_In2" localSheetId="8" hidden="1">#REF!</definedName>
    <definedName name="_Table2_In2" hidden="1">#REF!</definedName>
    <definedName name="_Table2_Out" localSheetId="8" hidden="1">#REF!</definedName>
    <definedName name="_Table2_Out" hidden="1">#REF!</definedName>
    <definedName name="AAA_DOCTOPS" hidden="1">"AAA_SET"</definedName>
    <definedName name="AAA_duser" hidden="1">"OFF"</definedName>
    <definedName name="AAB_Addin5" hidden="1">"AAB_Description for addin 5,Description for addin 5,Description for addin 5,Description for addin 5,Description for addin 5,Description for addin 5"</definedName>
    <definedName name="AAB_GSPPG" hidden="1">"AAB_Goldman Sachs PPG Chart Utilities 1.0g"</definedName>
    <definedName name="abcd" hidden="1">{#N/A,"Mgmt Plan",TRUE,"Assumptions";#N/A,#N/A,TRUE,"Summary";#N/A,#N/A,TRUE,"DCF (Company)";#N/A,"Conservative",TRUE,"Assumptions";#N/A,#N/A,TRUE,"Summary";#N/A,#N/A,TRUE,"DCF (Company)";#N/A,"Synergies",TRUE,"Assumptions";#N/A,#N/A,TRUE,"Summary";#N/A,#N/A,TRUE,"DCF (Company)"}</definedName>
    <definedName name="abcde" hidden="1">{#N/A,"Mgmt Plan",TRUE,"Assumptions";#N/A,#N/A,TRUE,"Summary";#N/A,#N/A,TRUE,"DCF (Company)";#N/A,"Conservative",TRUE,"Assumptions";#N/A,#N/A,TRUE,"Summary";#N/A,#N/A,TRUE,"DCF (Company)";#N/A,"Synergies",TRUE,"Assumptions";#N/A,#N/A,TRUE,"Summary";#N/A,#N/A,TRUE,"DCF (Company)"}</definedName>
    <definedName name="again" hidden="1">{#N/A,#N/A,FALSE,"Push down";#N/A,#N/A,FALSE,"Eliminations";#N/A,#N/A,FALSE,"Inc Stmt "}</definedName>
    <definedName name="anscount" hidden="1">2</definedName>
    <definedName name="AS2DocOpenMode" hidden="1">"AS2DocumentEdit"</definedName>
    <definedName name="AS2HasNoAutoHeaderFooter" hidden="1">" "</definedName>
    <definedName name="AS2NamedRange" hidden="1">7</definedName>
    <definedName name="AS2ReportLS" hidden="1">1</definedName>
    <definedName name="AS2SyncStepLS" hidden="1">0</definedName>
    <definedName name="AS2TickmarkLS" localSheetId="8" hidden="1">#REF!</definedName>
    <definedName name="AS2TickmarkLS" hidden="1">#REF!</definedName>
    <definedName name="AS2VersionLS" hidden="1">300</definedName>
    <definedName name="BG_Del" hidden="1">15</definedName>
    <definedName name="BG_Ins" hidden="1">4</definedName>
    <definedName name="BG_Mod" hidden="1">6</definedName>
    <definedName name="co" hidden="1">{#N/A,#N/A,FALSE,"Push down"}</definedName>
    <definedName name="Code" localSheetId="8" hidden="1">#REF!</definedName>
    <definedName name="Code" hidden="1">#REF!</definedName>
    <definedName name="Conc" hidden="1">{#N/A,#N/A,FALSE,"Inc Stmt "}</definedName>
    <definedName name="Conclusion" hidden="1">{#N/A,#N/A,FALSE,"Push down";#N/A,#N/A,FALSE,"Eliminations";#N/A,#N/A,FALSE,"Inc Stmt "}</definedName>
    <definedName name="damnit" hidden="1">{#N/A,#N/A,FALSE,"Push down";#N/A,#N/A,FALSE,"Eliminations";#N/A,#N/A,FALSE,"Inc Stmt "}</definedName>
    <definedName name="darn" hidden="1">{#N/A,#N/A,FALSE,"Eliminations"}</definedName>
    <definedName name="darn1" hidden="1">{#N/A,#N/A,FALSE,"Eliminations"}</definedName>
    <definedName name="data2" localSheetId="8" hidden="1">#REF!</definedName>
    <definedName name="data2" hidden="1">#REF!</definedName>
    <definedName name="data3" localSheetId="8" hidden="1">#REF!</definedName>
    <definedName name="data3" hidden="1">#REF!</definedName>
    <definedName name="dddd" hidden="1">{#N/A,"Mgmt Plan",TRUE,"Assumptions";#N/A,#N/A,TRUE,"Summary";#N/A,#N/A,TRUE,"DCF (Company)";#N/A,"Conservative",TRUE,"Assumptions";#N/A,#N/A,TRUE,"Summary";#N/A,#N/A,TRUE,"DCF (Company)";#N/A,"Synergies",TRUE,"Assumptions";#N/A,#N/A,TRUE,"Summary";#N/A,#N/A,TRUE,"DCF (Company)"}</definedName>
    <definedName name="Discount" localSheetId="8" hidden="1">#REF!</definedName>
    <definedName name="Discount" hidden="1">#REF!</definedName>
    <definedName name="display_area_2" localSheetId="8" hidden="1">#REF!</definedName>
    <definedName name="display_area_2" hidden="1">#REF!</definedName>
    <definedName name="donkey" hidden="1">{#N/A,#N/A,FALSE,"Push down";#N/A,#N/A,FALSE,"Eliminations";#N/A,#N/A,FALSE,"Inc Stmt "}</definedName>
    <definedName name="ev.Calculation" hidden="1">-4135</definedName>
    <definedName name="ev.Initialized" hidden="1">FALSE</definedName>
    <definedName name="f" hidden="1">{#N/A,#N/A,FALSE,"Eliminations"}</definedName>
    <definedName name="FCode" localSheetId="8" hidden="1">#REF!</definedName>
    <definedName name="FCode" hidden="1">#REF!</definedName>
    <definedName name="FSoPacific" hidden="1">{"BS",#N/A,FALSE,"USA"}</definedName>
    <definedName name="hhhh" hidden="1">{"WACC_clientcopy",#N/A,FALSE,"Inputs";"Beta_clientcopy",#N/A,FALSE,"Inputs";"SCF_clientcopy",#N/A,FALSE,"Inputs";"ProBS_clientcopy",#N/A,FALSE,"Inputs";"BS_clientcopy",#N/A,FALSE,"Inputs";"ProIS_clientcopy",#N/A,FALSE,"Inputs";"IS_clientcopy",#N/A,FALSE,"Inputs";"Ratios_clientcopy",#N/A,FALSE,"Ratios"}</definedName>
    <definedName name="HiddenRows" localSheetId="8" hidden="1">#REF!</definedName>
    <definedName name="HiddenRows" hidden="1">#REF!</definedName>
    <definedName name="hwswpulp" hidden="1">'[4]HW_SW PULP'!$E$3:$E$23</definedName>
    <definedName name="IQ_ADDIN" hidden="1">"AUTO"</definedName>
    <definedName name="IQ_AVG_PRICE_TARGET" hidden="1">"c82"</definedName>
    <definedName name="IQ_BALANCE_GOODS_APR_FC_UNUSED_UNUSED_UNUSED" hidden="1">"c8353"</definedName>
    <definedName name="IQ_BALANCE_GOODS_APR_UNUSED_UNUSED_UNUSED" hidden="1">"c7473"</definedName>
    <definedName name="IQ_BALANCE_GOODS_FC_UNUSED_UNUSED_UNUSED" hidden="1">"c7693"</definedName>
    <definedName name="IQ_BALANCE_GOODS_POP_FC_UNUSED_UNUSED_UNUSED" hidden="1">"c7913"</definedName>
    <definedName name="IQ_BALANCE_GOODS_POP_UNUSED_UNUSED_UNUSED" hidden="1">"c7033"</definedName>
    <definedName name="IQ_BALANCE_GOODS_UNUSED_UNUSED_UNUSED" hidden="1">"c6813"</definedName>
    <definedName name="IQ_BALANCE_GOODS_YOY_FC_UNUSED_UNUSED_UNUSED" hidden="1">"c8133"</definedName>
    <definedName name="IQ_BALANCE_GOODS_YOY_UNUSED_UNUSED_UNUSED" hidden="1">"c7253"</definedName>
    <definedName name="IQ_BALANCE_SERV_APR_FC_UNUSED_UNUSED_UNUSED" hidden="1">"c8355"</definedName>
    <definedName name="IQ_BALANCE_SERV_APR_UNUSED_UNUSED_UNUSED" hidden="1">"c7475"</definedName>
    <definedName name="IQ_BALANCE_SERV_FC_UNUSED_UNUSED_UNUSED" hidden="1">"c7695"</definedName>
    <definedName name="IQ_BALANCE_SERV_POP_FC_UNUSED_UNUSED_UNUSED" hidden="1">"c7915"</definedName>
    <definedName name="IQ_BALANCE_SERV_POP_UNUSED_UNUSED_UNUSED" hidden="1">"c7035"</definedName>
    <definedName name="IQ_BALANCE_SERV_UNUSED_UNUSED_UNUSED" hidden="1">"c6815"</definedName>
    <definedName name="IQ_BALANCE_SERV_YOY_FC_UNUSED_UNUSED_UNUSED" hidden="1">"c8135"</definedName>
    <definedName name="IQ_BALANCE_SERV_YOY_UNUSED_UNUSED_UNUSED" hidden="1">"c7255"</definedName>
    <definedName name="IQ_BALANCE_TRADE_APR_FC_UNUSED_UNUSED_UNUSED" hidden="1">"c8357"</definedName>
    <definedName name="IQ_BALANCE_TRADE_APR_UNUSED_UNUSED_UNUSED" hidden="1">"c7477"</definedName>
    <definedName name="IQ_BALANCE_TRADE_FC_UNUSED_UNUSED_UNUSED" hidden="1">"c7697"</definedName>
    <definedName name="IQ_BALANCE_TRADE_POP_FC_UNUSED_UNUSED_UNUSED" hidden="1">"c7917"</definedName>
    <definedName name="IQ_BALANCE_TRADE_POP_UNUSED_UNUSED_UNUSED" hidden="1">"c7037"</definedName>
    <definedName name="IQ_BALANCE_TRADE_UNUSED_UNUSED_UNUSED" hidden="1">"c6817"</definedName>
    <definedName name="IQ_BALANCE_TRADE_YOY_FC_UNUSED_UNUSED_UNUSED" hidden="1">"c8137"</definedName>
    <definedName name="IQ_BALANCE_TRADE_YOY_UNUSED_UNUSED_UNUSED" hidden="1">"c7257"</definedName>
    <definedName name="IQ_BONDRATING_FITCH" hidden="1">"IQ_BONDRATING_FITCH"</definedName>
    <definedName name="IQ_BONDRATING_SP" hidden="1">"IQ_BONDRATING_SP"</definedName>
    <definedName name="IQ_BOOK_VALUE" hidden="1">"IQ_BOOK_VALUE"</definedName>
    <definedName name="IQ_BUDGET_BALANCE_APR_FC_UNUSED_UNUSED_UNUSED" hidden="1">"c8359"</definedName>
    <definedName name="IQ_BUDGET_BALANCE_APR_UNUSED_UNUSED_UNUSED" hidden="1">"c7479"</definedName>
    <definedName name="IQ_BUDGET_BALANCE_FC_UNUSED_UNUSED_UNUSED" hidden="1">"c7699"</definedName>
    <definedName name="IQ_BUDGET_BALANCE_POP_FC_UNUSED_UNUSED_UNUSED" hidden="1">"c7919"</definedName>
    <definedName name="IQ_BUDGET_BALANCE_POP_UNUSED_UNUSED_UNUSED" hidden="1">"c7039"</definedName>
    <definedName name="IQ_BUDGET_BALANCE_UNUSED_UNUSED_UNUSED" hidden="1">"c6819"</definedName>
    <definedName name="IQ_BUDGET_BALANCE_YOY_FC_UNUSED_UNUSED_UNUSED" hidden="1">"c8139"</definedName>
    <definedName name="IQ_BUDGET_BALANCE_YOY_UNUSED_UNUSED_UNUSED" hidden="1">"c7259"</definedName>
    <definedName name="IQ_BUDGET_RECEIPTS_APR_FC_UNUSED_UNUSED_UNUSED" hidden="1">"c8361"</definedName>
    <definedName name="IQ_BUDGET_RECEIPTS_APR_UNUSED_UNUSED_UNUSED" hidden="1">"c7481"</definedName>
    <definedName name="IQ_BUDGET_RECEIPTS_FC_UNUSED_UNUSED_UNUSED" hidden="1">"c7701"</definedName>
    <definedName name="IQ_BUDGET_RECEIPTS_POP_FC_UNUSED_UNUSED_UNUSED" hidden="1">"c7921"</definedName>
    <definedName name="IQ_BUDGET_RECEIPTS_POP_UNUSED_UNUSED_UNUSED" hidden="1">"c7041"</definedName>
    <definedName name="IQ_BUDGET_RECEIPTS_UNUSED_UNUSED_UNUSED" hidden="1">"c6821"</definedName>
    <definedName name="IQ_BUDGET_RECEIPTS_YOY_FC_UNUSED_UNUSED_UNUSED" hidden="1">"c8141"</definedName>
    <definedName name="IQ_BUDGET_RECEIPTS_YOY_UNUSED_UNUSED_UNUSED" hidden="1">"c7261"</definedName>
    <definedName name="IQ_CH" hidden="1">110000</definedName>
    <definedName name="IQ_CHANGE_INVENT_REAL_APR_FC_UNUSED_UNUSED_UNUSED" hidden="1">"c8500"</definedName>
    <definedName name="IQ_CHANGE_INVENT_REAL_APR_UNUSED_UNUSED_UNUSED" hidden="1">"c7620"</definedName>
    <definedName name="IQ_CHANGE_INVENT_REAL_FC_UNUSED_UNUSED_UNUSED" hidden="1">"c7840"</definedName>
    <definedName name="IQ_CHANGE_INVENT_REAL_POP_FC_UNUSED_UNUSED_UNUSED" hidden="1">"c8060"</definedName>
    <definedName name="IQ_CHANGE_INVENT_REAL_POP_UNUSED_UNUSED_UNUSED" hidden="1">"c7180"</definedName>
    <definedName name="IQ_CHANGE_INVENT_REAL_UNUSED_UNUSED_UNUSED" hidden="1">"c6960"</definedName>
    <definedName name="IQ_CHANGE_INVENT_REAL_YOY_FC_UNUSED_UNUSED_UNUSED" hidden="1">"c8280"</definedName>
    <definedName name="IQ_CHANGE_INVENT_REAL_YOY_UNUSED_UNUSED_UNUSED" hidden="1">"c7400"</definedName>
    <definedName name="IQ_CONV_RATE" hidden="1">"c2192"</definedName>
    <definedName name="IQ_CORP_GOODS_PRICE_INDEX_APR_FC_UNUSED_UNUSED_UNUSED" hidden="1">"c8381"</definedName>
    <definedName name="IQ_CORP_GOODS_PRICE_INDEX_APR_UNUSED_UNUSED_UNUSED" hidden="1">"c7501"</definedName>
    <definedName name="IQ_CORP_GOODS_PRICE_INDEX_FC_UNUSED_UNUSED_UNUSED" hidden="1">"c7721"</definedName>
    <definedName name="IQ_CORP_GOODS_PRICE_INDEX_POP_FC_UNUSED_UNUSED_UNUSED" hidden="1">"c7941"</definedName>
    <definedName name="IQ_CORP_GOODS_PRICE_INDEX_POP_UNUSED_UNUSED_UNUSED" hidden="1">"c7061"</definedName>
    <definedName name="IQ_CORP_GOODS_PRICE_INDEX_UNUSED_UNUSED_UNUSED" hidden="1">"c6841"</definedName>
    <definedName name="IQ_CORP_GOODS_PRICE_INDEX_YOY_FC_UNUSED_UNUSED_UNUSED" hidden="1">"c8161"</definedName>
    <definedName name="IQ_CORP_GOODS_PRICE_INDEX_YOY_UNUSED_UNUSED_UNUSED" hidden="1">"c7281"</definedName>
    <definedName name="IQ_CQ" hidden="1">5000</definedName>
    <definedName name="IQ_CURR_ACCT_BALANCE_APR_FC_UNUSED_UNUSED_UNUSED" hidden="1">"c8387"</definedName>
    <definedName name="IQ_CURR_ACCT_BALANCE_APR_UNUSED_UNUSED_UNUSED" hidden="1">"c7507"</definedName>
    <definedName name="IQ_CURR_ACCT_BALANCE_FC_UNUSED_UNUSED_UNUSED" hidden="1">"c7727"</definedName>
    <definedName name="IQ_CURR_ACCT_BALANCE_POP_FC_UNUSED_UNUSED_UNUSED" hidden="1">"c7947"</definedName>
    <definedName name="IQ_CURR_ACCT_BALANCE_POP_UNUSED_UNUSED_UNUSED" hidden="1">"c7067"</definedName>
    <definedName name="IQ_CURR_ACCT_BALANCE_UNUSED_UNUSED_UNUSED" hidden="1">"c6847"</definedName>
    <definedName name="IQ_CURR_ACCT_BALANCE_YOY_FC_UNUSED_UNUSED_UNUSED" hidden="1">"c8167"</definedName>
    <definedName name="IQ_CURR_ACCT_BALANCE_YOY_UNUSED_UNUSED_UNUSED" hidden="1">"c7287"</definedName>
    <definedName name="IQ_CY" hidden="1">10000</definedName>
    <definedName name="IQ_EBIT_10K" hidden="1">"IQ_EBIT_10K"</definedName>
    <definedName name="IQ_EBIT_10Q" hidden="1">"IQ_EBIT_10Q"</definedName>
    <definedName name="IQ_EBIT_10Q1" hidden="1">"IQ_EBIT_10Q1"</definedName>
    <definedName name="IQ_EBIT_GROWTH_1" hidden="1">"IQ_EBIT_GROWTH_1"</definedName>
    <definedName name="IQ_EBIT_GROWTH_2" hidden="1">"IQ_EBIT_GROWTH_2"</definedName>
    <definedName name="IQ_EBITDA_10K" hidden="1">"IQ_EBITDA_10K"</definedName>
    <definedName name="IQ_EBITDA_10Q" hidden="1">"IQ_EBITDA_10Q"</definedName>
    <definedName name="IQ_EBITDA_10Q1" hidden="1">"IQ_EBITDA_10Q1"</definedName>
    <definedName name="IQ_EBITDA_GROWTH_1" hidden="1">"IQ_EBITDA_GROWTH_1"</definedName>
    <definedName name="IQ_EBITDA_GROWTH_2" hidden="1">"IQ_EBITDA_GROWTH_2"</definedName>
    <definedName name="IQ_ECO_METRIC_6825_UNUSED_UNUSED_UNUSED" hidden="1">"c6825"</definedName>
    <definedName name="IQ_ECO_METRIC_6839_UNUSED_UNUSED_UNUSED" hidden="1">"c6839"</definedName>
    <definedName name="IQ_ECO_METRIC_6896_UNUSED_UNUSED_UNUSED" hidden="1">"c6896"</definedName>
    <definedName name="IQ_ECO_METRIC_6897_UNUSED_UNUSED_UNUSED" hidden="1">"c6897"</definedName>
    <definedName name="IQ_ECO_METRIC_6988_UNUSED_UNUSED_UNUSED" hidden="1">"c6988"</definedName>
    <definedName name="IQ_ECO_METRIC_7045_UNUSED_UNUSED_UNUSED" hidden="1">"c7045"</definedName>
    <definedName name="IQ_ECO_METRIC_7059_UNUSED_UNUSED_UNUSED" hidden="1">"c7059"</definedName>
    <definedName name="IQ_ECO_METRIC_7116_UNUSED_UNUSED_UNUSED" hidden="1">"c7116"</definedName>
    <definedName name="IQ_ECO_METRIC_7117_UNUSED_UNUSED_UNUSED" hidden="1">"c7117"</definedName>
    <definedName name="IQ_ECO_METRIC_7208_UNUSED_UNUSED_UNUSED" hidden="1">"c7208"</definedName>
    <definedName name="IQ_ECO_METRIC_7265_UNUSED_UNUSED_UNUSED" hidden="1">"c7265"</definedName>
    <definedName name="IQ_ECO_METRIC_7279_UNUSED_UNUSED_UNUSED" hidden="1">"c7279"</definedName>
    <definedName name="IQ_ECO_METRIC_7336_UNUSED_UNUSED_UNUSED" hidden="1">"c7336"</definedName>
    <definedName name="IQ_ECO_METRIC_7337_UNUSED_UNUSED_UNUSED" hidden="1">"c7337"</definedName>
    <definedName name="IQ_ECO_METRIC_7428_UNUSED_UNUSED_UNUSED" hidden="1">"c7428"</definedName>
    <definedName name="IQ_ECO_METRIC_7556_UNUSED_UNUSED_UNUSED" hidden="1">"c7556"</definedName>
    <definedName name="IQ_ECO_METRIC_7557_UNUSED_UNUSED_UNUSED" hidden="1">"c7557"</definedName>
    <definedName name="IQ_ECO_METRIC_7648_UNUSED_UNUSED_UNUSED" hidden="1">"c7648"</definedName>
    <definedName name="IQ_ECO_METRIC_7705_UNUSED_UNUSED_UNUSED" hidden="1">"c7705"</definedName>
    <definedName name="IQ_ECO_METRIC_7719_UNUSED_UNUSED_UNUSED" hidden="1">"c7719"</definedName>
    <definedName name="IQ_ECO_METRIC_7776_UNUSED_UNUSED_UNUSED" hidden="1">"c7776"</definedName>
    <definedName name="IQ_ECO_METRIC_7777_UNUSED_UNUSED_UNUSED" hidden="1">"c7777"</definedName>
    <definedName name="IQ_ECO_METRIC_7868_UNUSED_UNUSED_UNUSED" hidden="1">"c7868"</definedName>
    <definedName name="IQ_ECO_METRIC_7925_UNUSED_UNUSED_UNUSED" hidden="1">"c7925"</definedName>
    <definedName name="IQ_ECO_METRIC_7939_UNUSED_UNUSED_UNUSED" hidden="1">"c7939"</definedName>
    <definedName name="IQ_ECO_METRIC_7996_UNUSED_UNUSED_UNUSED" hidden="1">"c7996"</definedName>
    <definedName name="IQ_ECO_METRIC_7997_UNUSED_UNUSED_UNUSED" hidden="1">"c7997"</definedName>
    <definedName name="IQ_ECO_METRIC_8088_UNUSED_UNUSED_UNUSED" hidden="1">"c8088"</definedName>
    <definedName name="IQ_ECO_METRIC_8145_UNUSED_UNUSED_UNUSED" hidden="1">"c8145"</definedName>
    <definedName name="IQ_ECO_METRIC_8159_UNUSED_UNUSED_UNUSED" hidden="1">"c8159"</definedName>
    <definedName name="IQ_ECO_METRIC_8216_UNUSED_UNUSED_UNUSED" hidden="1">"c8216"</definedName>
    <definedName name="IQ_ECO_METRIC_8217_UNUSED_UNUSED_UNUSED" hidden="1">"c8217"</definedName>
    <definedName name="IQ_ECO_METRIC_8308_UNUSED_UNUSED_UNUSED" hidden="1">"c8308"</definedName>
    <definedName name="IQ_ECO_METRIC_8436_UNUSED_UNUSED_UNUSED" hidden="1">"c8436"</definedName>
    <definedName name="IQ_ECO_METRIC_8437_UNUSED_UNUSED_UNUSED" hidden="1">"c8437"</definedName>
    <definedName name="IQ_ECO_METRIC_8528_UNUSED_UNUSED_UNUSED" hidden="1">"c8528"</definedName>
    <definedName name="IQ_EPS" hidden="1">"IQ_EPS"</definedName>
    <definedName name="IQ_EPS_10K" hidden="1">"IQ_EPS_10K"</definedName>
    <definedName name="IQ_EPS_10Q" hidden="1">"IQ_EPS_10Q"</definedName>
    <definedName name="IQ_EPS_10Q1" hidden="1">"IQ_EPS_10Q1"</definedName>
    <definedName name="IQ_EPS_EST_1" hidden="1">"IQ_EPS_EST_1"</definedName>
    <definedName name="IQ_EST_EPS_SURPRISE" hidden="1">"c1635"</definedName>
    <definedName name="IQ_EV_OVER_REVENUE_EST" hidden="1">"IQ_EV_OVER_REVENUE_EST"</definedName>
    <definedName name="IQ_EV_OVER_REVENUE_EST_1" hidden="1">"IQ_EV_OVER_REVENUE_EST_1"</definedName>
    <definedName name="IQ_EXPORTS_APR_FC_UNUSED_UNUSED_UNUSED" hidden="1">"c8401"</definedName>
    <definedName name="IQ_EXPORTS_APR_UNUSED_UNUSED_UNUSED" hidden="1">"c7521"</definedName>
    <definedName name="IQ_EXPORTS_FC_UNUSED_UNUSED_UNUSED" hidden="1">"c7741"</definedName>
    <definedName name="IQ_EXPORTS_GOODS_REAL_SAAR_APR_FC_UNUSED_UNUSED_UNUSED" hidden="1">"c8512"</definedName>
    <definedName name="IQ_EXPORTS_GOODS_REAL_SAAR_APR_UNUSED_UNUSED_UNUSED" hidden="1">"c7632"</definedName>
    <definedName name="IQ_EXPORTS_GOODS_REAL_SAAR_FC_UNUSED_UNUSED_UNUSED" hidden="1">"c7852"</definedName>
    <definedName name="IQ_EXPORTS_GOODS_REAL_SAAR_POP_FC_UNUSED_UNUSED_UNUSED" hidden="1">"c8072"</definedName>
    <definedName name="IQ_EXPORTS_GOODS_REAL_SAAR_POP_UNUSED_UNUSED_UNUSED" hidden="1">"c7192"</definedName>
    <definedName name="IQ_EXPORTS_GOODS_REAL_SAAR_UNUSED_UNUSED_UNUSED" hidden="1">"c6972"</definedName>
    <definedName name="IQ_EXPORTS_GOODS_REAL_SAAR_YOY_FC_UNUSED_UNUSED_UNUSED" hidden="1">"c8292"</definedName>
    <definedName name="IQ_EXPORTS_GOODS_REAL_SAAR_YOY_UNUSED_UNUSED_UNUSED" hidden="1">"c7412"</definedName>
    <definedName name="IQ_EXPORTS_POP_FC_UNUSED_UNUSED_UNUSED" hidden="1">"c7961"</definedName>
    <definedName name="IQ_EXPORTS_POP_UNUSED_UNUSED_UNUSED" hidden="1">"c7081"</definedName>
    <definedName name="IQ_EXPORTS_SERVICES_REAL_SAAR_APR_FC_UNUSED_UNUSED_UNUSED" hidden="1">"c8516"</definedName>
    <definedName name="IQ_EXPORTS_SERVICES_REAL_SAAR_APR_UNUSED_UNUSED_UNUSED" hidden="1">"c7636"</definedName>
    <definedName name="IQ_EXPORTS_SERVICES_REAL_SAAR_FC_UNUSED_UNUSED_UNUSED" hidden="1">"c7856"</definedName>
    <definedName name="IQ_EXPORTS_SERVICES_REAL_SAAR_POP_FC_UNUSED_UNUSED_UNUSED" hidden="1">"c8076"</definedName>
    <definedName name="IQ_EXPORTS_SERVICES_REAL_SAAR_POP_UNUSED_UNUSED_UNUSED" hidden="1">"c7196"</definedName>
    <definedName name="IQ_EXPORTS_SERVICES_REAL_SAAR_UNUSED_UNUSED_UNUSED" hidden="1">"c6976"</definedName>
    <definedName name="IQ_EXPORTS_SERVICES_REAL_SAAR_YOY_FC_UNUSED_UNUSED_UNUSED" hidden="1">"c8296"</definedName>
    <definedName name="IQ_EXPORTS_SERVICES_REAL_SAAR_YOY_UNUSED_UNUSED_UNUSED" hidden="1">"c7416"</definedName>
    <definedName name="IQ_EXPORTS_UNUSED_UNUSED_UNUSED" hidden="1">"c6861"</definedName>
    <definedName name="IQ_EXPORTS_YOY_FC_UNUSED_UNUSED_UNUSED" hidden="1">"c8181"</definedName>
    <definedName name="IQ_EXPORTS_YOY_UNUSED_UNUSED_UNUSED" hidden="1">"c7301"</definedName>
    <definedName name="IQ_FH" hidden="1">100000</definedName>
    <definedName name="IQ_FIXED_INVEST_APR_FC_UNUSED_UNUSED_UNUSED" hidden="1">"c8410"</definedName>
    <definedName name="IQ_FIXED_INVEST_APR_UNUSED_UNUSED_UNUSED" hidden="1">"c7530"</definedName>
    <definedName name="IQ_FIXED_INVEST_FC_UNUSED_UNUSED_UNUSED" hidden="1">"c7750"</definedName>
    <definedName name="IQ_FIXED_INVEST_POP_FC_UNUSED_UNUSED_UNUSED" hidden="1">"c7970"</definedName>
    <definedName name="IQ_FIXED_INVEST_POP_UNUSED_UNUSED_UNUSED" hidden="1">"c7090"</definedName>
    <definedName name="IQ_FIXED_INVEST_REAL_APR_FC_UNUSED_UNUSED_UNUSED" hidden="1">"c8518"</definedName>
    <definedName name="IQ_FIXED_INVEST_REAL_APR_UNUSED_UNUSED_UNUSED" hidden="1">"c7638"</definedName>
    <definedName name="IQ_FIXED_INVEST_REAL_FC_UNUSED_UNUSED_UNUSED" hidden="1">"c7858"</definedName>
    <definedName name="IQ_FIXED_INVEST_REAL_POP_FC_UNUSED_UNUSED_UNUSED" hidden="1">"c8078"</definedName>
    <definedName name="IQ_FIXED_INVEST_REAL_POP_UNUSED_UNUSED_UNUSED" hidden="1">"c7198"</definedName>
    <definedName name="IQ_FIXED_INVEST_REAL_UNUSED_UNUSED_UNUSED" hidden="1">"c6978"</definedName>
    <definedName name="IQ_FIXED_INVEST_REAL_YOY_FC_UNUSED_UNUSED_UNUSED" hidden="1">"c8298"</definedName>
    <definedName name="IQ_FIXED_INVEST_REAL_YOY_UNUSED_UNUSED_UNUSED" hidden="1">"c7418"</definedName>
    <definedName name="IQ_FIXED_INVEST_UNUSED_UNUSED_UNUSED" hidden="1">"c6870"</definedName>
    <definedName name="IQ_FIXED_INVEST_YOY_FC_UNUSED_UNUSED_UNUSED" hidden="1">"c8190"</definedName>
    <definedName name="IQ_FIXED_INVEST_YOY_UNUSED_UNUSED_UNUSED" hidden="1">"c7310"</definedName>
    <definedName name="IQ_FQ" hidden="1">500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1" hidden="1">"LTM"</definedName>
    <definedName name="IQ_FY" hidden="1">1000</definedName>
    <definedName name="IQ_FY_DATE" hidden="1">"IQ_FY_DATE"</definedName>
    <definedName name="IQ_HOUSING_COMPLETIONS_SINGLE_FAM_APR_FC_UNUSED_UNUSED_UNUSED" hidden="1">"c8422"</definedName>
    <definedName name="IQ_HOUSING_COMPLETIONS_SINGLE_FAM_APR_UNUSED_UNUSED_UNUSED" hidden="1">"c7542"</definedName>
    <definedName name="IQ_HOUSING_COMPLETIONS_SINGLE_FAM_FC_UNUSED_UNUSED_UNUSED" hidden="1">"c7762"</definedName>
    <definedName name="IQ_HOUSING_COMPLETIONS_SINGLE_FAM_POP_FC_UNUSED_UNUSED_UNUSED" hidden="1">"c7982"</definedName>
    <definedName name="IQ_HOUSING_COMPLETIONS_SINGLE_FAM_POP_UNUSED_UNUSED_UNUSED" hidden="1">"c7102"</definedName>
    <definedName name="IQ_HOUSING_COMPLETIONS_SINGLE_FAM_UNUSED_UNUSED_UNUSED" hidden="1">"c6882"</definedName>
    <definedName name="IQ_HOUSING_COMPLETIONS_SINGLE_FAM_YOY_FC_UNUSED_UNUSED_UNUSED" hidden="1">"c8202"</definedName>
    <definedName name="IQ_HOUSING_COMPLETIONS_SINGLE_FAM_YOY_UNUSED_UNUSED_UNUSED" hidden="1">"c7322"</definedName>
    <definedName name="IQ_IMPORTS_GOODS_REAL_SAAR_APR_FC_UNUSED_UNUSED_UNUSED" hidden="1">"c8523"</definedName>
    <definedName name="IQ_IMPORTS_GOODS_REAL_SAAR_APR_UNUSED_UNUSED_UNUSED" hidden="1">"c7643"</definedName>
    <definedName name="IQ_IMPORTS_GOODS_REAL_SAAR_FC_UNUSED_UNUSED_UNUSED" hidden="1">"c7863"</definedName>
    <definedName name="IQ_IMPORTS_GOODS_REAL_SAAR_POP_FC_UNUSED_UNUSED_UNUSED" hidden="1">"c8083"</definedName>
    <definedName name="IQ_IMPORTS_GOODS_REAL_SAAR_POP_UNUSED_UNUSED_UNUSED" hidden="1">"c7203"</definedName>
    <definedName name="IQ_IMPORTS_GOODS_REAL_SAAR_UNUSED_UNUSED_UNUSED" hidden="1">"c6983"</definedName>
    <definedName name="IQ_IMPORTS_GOODS_REAL_SAAR_YOY_FC_UNUSED_UNUSED_UNUSED" hidden="1">"c8303"</definedName>
    <definedName name="IQ_IMPORTS_GOODS_REAL_SAAR_YOY_UNUSED_UNUSED_UNUSED" hidden="1">"c7423"</definedName>
    <definedName name="IQ_IMPORTS_GOODS_SERVICES_APR_FC_UNUSED_UNUSED_UNUSED" hidden="1">"c8429"</definedName>
    <definedName name="IQ_IMPORTS_GOODS_SERVICES_APR_UNUSED_UNUSED_UNUSED" hidden="1">"c7549"</definedName>
    <definedName name="IQ_IMPORTS_GOODS_SERVICES_FC_UNUSED_UNUSED_UNUSED" hidden="1">"c7769"</definedName>
    <definedName name="IQ_IMPORTS_GOODS_SERVICES_POP_FC_UNUSED_UNUSED_UNUSED" hidden="1">"c7989"</definedName>
    <definedName name="IQ_IMPORTS_GOODS_SERVICES_POP_UNUSED_UNUSED_UNUSED" hidden="1">"c7109"</definedName>
    <definedName name="IQ_IMPORTS_GOODS_SERVICES_REAL_SAAR_APR_FC_UNUSED_UNUSED_UNUSED" hidden="1">"c8524"</definedName>
    <definedName name="IQ_IMPORTS_GOODS_SERVICES_REAL_SAAR_APR_UNUSED_UNUSED_UNUSED" hidden="1">"c7644"</definedName>
    <definedName name="IQ_IMPORTS_GOODS_SERVICES_REAL_SAAR_FC_UNUSED_UNUSED_UNUSED" hidden="1">"c7864"</definedName>
    <definedName name="IQ_IMPORTS_GOODS_SERVICES_REAL_SAAR_POP_FC_UNUSED_UNUSED_UNUSED" hidden="1">"c8084"</definedName>
    <definedName name="IQ_IMPORTS_GOODS_SERVICES_REAL_SAAR_POP_UNUSED_UNUSED_UNUSED" hidden="1">"c7204"</definedName>
    <definedName name="IQ_IMPORTS_GOODS_SERVICES_REAL_SAAR_UNUSED_UNUSED_UNUSED" hidden="1">"c6984"</definedName>
    <definedName name="IQ_IMPORTS_GOODS_SERVICES_REAL_SAAR_YOY_FC_UNUSED_UNUSED_UNUSED" hidden="1">"c8304"</definedName>
    <definedName name="IQ_IMPORTS_GOODS_SERVICES_REAL_SAAR_YOY_UNUSED_UNUSED_UNUSED" hidden="1">"c7424"</definedName>
    <definedName name="IQ_IMPORTS_GOODS_SERVICES_UNUSED_UNUSED_UNUSED" hidden="1">"c6889"</definedName>
    <definedName name="IQ_IMPORTS_GOODS_SERVICES_YOY_FC_UNUSED_UNUSED_UNUSED" hidden="1">"c8209"</definedName>
    <definedName name="IQ_IMPORTS_GOODS_SERVICES_YOY_UNUSED_UNUSED_UNUSED" hidden="1">"c7329"</definedName>
    <definedName name="IQ_INTEREST_INC_10K" hidden="1">"IQ_INTEREST_INC_10K"</definedName>
    <definedName name="IQ_INTEREST_INC_10Q" hidden="1">"IQ_INTEREST_INC_10Q"</definedName>
    <definedName name="IQ_INTEREST_INC_10Q1" hidden="1">"IQ_INTEREST_INC_10Q1"</definedName>
    <definedName name="IQ_ISM_SERVICES_APR_FC_UNUSED_UNUSED_UNUSED" hidden="1">"c8443"</definedName>
    <definedName name="IQ_ISM_SERVICES_APR_UNUSED_UNUSED_UNUSED" hidden="1">"c7563"</definedName>
    <definedName name="IQ_ISM_SERVICES_FC_UNUSED_UNUSED_UNUSED" hidden="1">"c7783"</definedName>
    <definedName name="IQ_ISM_SERVICES_POP_FC_UNUSED_UNUSED_UNUSED" hidden="1">"c8003"</definedName>
    <definedName name="IQ_ISM_SERVICES_POP_UNUSED_UNUSED_UNUSED" hidden="1">"c7123"</definedName>
    <definedName name="IQ_ISM_SERVICES_UNUSED_UNUSED_UNUSED" hidden="1">"c6903"</definedName>
    <definedName name="IQ_ISM_SERVICES_YOY_FC_UNUSED_UNUSED_UNUSED" hidden="1">"c8223"</definedName>
    <definedName name="IQ_ISM_SERVICES_YOY_UNUSED_UNUSED_UNUSED" hidden="1">"c7343"</definedName>
    <definedName name="IQ_LAST_EBIT_MARGIN" hidden="1">"IQ_LAST_EBIT_MARGIN"</definedName>
    <definedName name="IQ_LAST_EBITDA_MARGIN" hidden="1">"IQ_LAST_EBITDA_MARGIN"</definedName>
    <definedName name="IQ_LAST_GROSS_MARGIN" hidden="1">"IQ_LAST_GROSS_MARGIN"</definedName>
    <definedName name="IQ_LAST_NET_INC_MARGIN" hidden="1">"IQ_LAST_NET_INC_MARGIN"</definedName>
    <definedName name="IQ_LATEST" hidden="1">"1"</definedName>
    <definedName name="IQ_LATESTK" hidden="1">1000</definedName>
    <definedName name="IQ_LATESTKFR" hidden="1">"50"</definedName>
    <definedName name="IQ_LATESTQ" hidden="1">500</definedName>
    <definedName name="IQ_LATESTQFR" hidden="1">"100"</definedName>
    <definedName name="IQ_LTM" hidden="1">2000</definedName>
    <definedName name="IQ_LTM_DATE" hidden="1">"IQ_LTM_DATE"</definedName>
    <definedName name="IQ_MEDIAN_NEW_HOME_SALES_APR_FC_UNUSED_UNUSED_UNUSED" hidden="1">"c8460"</definedName>
    <definedName name="IQ_MEDIAN_NEW_HOME_SALES_APR_UNUSED_UNUSED_UNUSED" hidden="1">"c7580"</definedName>
    <definedName name="IQ_MEDIAN_NEW_HOME_SALES_FC_UNUSED_UNUSED_UNUSED" hidden="1">"c7800"</definedName>
    <definedName name="IQ_MEDIAN_NEW_HOME_SALES_POP_FC_UNUSED_UNUSED_UNUSED" hidden="1">"c8020"</definedName>
    <definedName name="IQ_MEDIAN_NEW_HOME_SALES_POP_UNUSED_UNUSED_UNUSED" hidden="1">"c7140"</definedName>
    <definedName name="IQ_MEDIAN_NEW_HOME_SALES_UNUSED_UNUSED_UNUSED" hidden="1">"c6920"</definedName>
    <definedName name="IQ_MEDIAN_NEW_HOME_SALES_YOY_FC_UNUSED_UNUSED_UNUSED" hidden="1">"c8240"</definedName>
    <definedName name="IQ_MEDIAN_NEW_HOME_SALES_YOY_UNUSED_UNUSED_UNUSED" hidden="1">"c7360"</definedName>
    <definedName name="IQ_MONTH" hidden="1">15000</definedName>
    <definedName name="IQ_NAMES_REVISION_DATE_" hidden="1">39996.4635185185</definedName>
    <definedName name="IQ_NET_INC_10K" hidden="1">"IQ_NET_INC_10K"</definedName>
    <definedName name="IQ_NET_INC_10Q" hidden="1">"IQ_NET_INC_10Q"</definedName>
    <definedName name="IQ_NET_INC_10Q1" hidden="1">"IQ_NET_INC_10Q1"</definedName>
    <definedName name="IQ_NET_INC_GROWTH_1" hidden="1">"IQ_NET_INC_GROWTH_1"</definedName>
    <definedName name="IQ_NET_INC_GROWTH_2" hidden="1">"IQ_NET_INC_GROWTH_2"</definedName>
    <definedName name="IQ_NONRES_FIXED_INVEST_PRIV_APR_FC_UNUSED_UNUSED_UNUSED" hidden="1">"c8468"</definedName>
    <definedName name="IQ_NONRES_FIXED_INVEST_PRIV_APR_UNUSED_UNUSED_UNUSED" hidden="1">"c7588"</definedName>
    <definedName name="IQ_NONRES_FIXED_INVEST_PRIV_FC_UNUSED_UNUSED_UNUSED" hidden="1">"c7808"</definedName>
    <definedName name="IQ_NONRES_FIXED_INVEST_PRIV_POP_FC_UNUSED_UNUSED_UNUSED" hidden="1">"c8028"</definedName>
    <definedName name="IQ_NONRES_FIXED_INVEST_PRIV_POP_UNUSED_UNUSED_UNUSED" hidden="1">"c7148"</definedName>
    <definedName name="IQ_NONRES_FIXED_INVEST_PRIV_UNUSED_UNUSED_UNUSED" hidden="1">"c6928"</definedName>
    <definedName name="IQ_NONRES_FIXED_INVEST_PRIV_YOY_FC_UNUSED_UNUSED_UNUSED" hidden="1">"c8248"</definedName>
    <definedName name="IQ_NONRES_FIXED_INVEST_PRIV_YOY_UNUSED_UNUSED_UNUSED" hidden="1">"c7368"</definedName>
    <definedName name="IQ_NTM" hidden="1">6000</definedName>
    <definedName name="IQ_OG_TOTAL_OIL_PRODUCTON" hidden="1">"c2059"</definedName>
    <definedName name="IQ_OPENED55" hidden="1">1</definedName>
    <definedName name="IQ_PERCENT_CHANGE_EST_FFO_12MONTHS" hidden="1">"c1828"</definedName>
    <definedName name="IQ_PERCENT_CHANGE_EST_FFO_18MONTHS" hidden="1">"c1829"</definedName>
    <definedName name="IQ_PERCENT_CHANGE_EST_FFO_3MONTHS" hidden="1">"c1825"</definedName>
    <definedName name="IQ_PERCENT_CHANGE_EST_FFO_6MONTHS" hidden="1">"c1826"</definedName>
    <definedName name="IQ_PERCENT_CHANGE_EST_FFO_9MONTHS" hidden="1">"c1827"</definedName>
    <definedName name="IQ_PERCENT_CHANGE_EST_FFO_DAY" hidden="1">"c1822"</definedName>
    <definedName name="IQ_PERCENT_CHANGE_EST_FFO_MONTH" hidden="1">"c1824"</definedName>
    <definedName name="IQ_PERCENT_CHANGE_EST_FFO_WEEK" hidden="1">"c1823"</definedName>
    <definedName name="IQ_PRETAX_INC" hidden="1">"IQ_PRETAX_INC"</definedName>
    <definedName name="IQ_PRETAX_INC_10K" hidden="1">"IQ_PRETAX_INC_10K"</definedName>
    <definedName name="IQ_PRETAX_INC_10Q" hidden="1">"IQ_PRETAX_INC_10Q"</definedName>
    <definedName name="IQ_PRETAX_INC_10Q1" hidden="1">"IQ_PRETAX_INC_10Q1"</definedName>
    <definedName name="IQ_PRICE_OVER_EPS_EST" hidden="1">"IQ_PRICE_OVER_EPS_EST"</definedName>
    <definedName name="IQ_PRICE_OVER_EPS_EST_1" hidden="1">"IQ_PRICE_OVER_EPS_EST_1"</definedName>
    <definedName name="IQ_PRICEDATETIME" hidden="1">"IQ_PRICEDATETIME"</definedName>
    <definedName name="IQ_PRIVATE_CONST_TOTAL_APR_FC_UNUSED_UNUSED_UNUSED" hidden="1">"c8559"</definedName>
    <definedName name="IQ_PRIVATE_CONST_TOTAL_APR_UNUSED_UNUSED_UNUSED" hidden="1">"c7679"</definedName>
    <definedName name="IQ_PRIVATE_CONST_TOTAL_FC_UNUSED_UNUSED_UNUSED" hidden="1">"c7899"</definedName>
    <definedName name="IQ_PRIVATE_CONST_TOTAL_POP_FC_UNUSED_UNUSED_UNUSED" hidden="1">"c8119"</definedName>
    <definedName name="IQ_PRIVATE_CONST_TOTAL_POP_UNUSED_UNUSED_UNUSED" hidden="1">"c7239"</definedName>
    <definedName name="IQ_PRIVATE_CONST_TOTAL_UNUSED_UNUSED_UNUSED" hidden="1">"c7019"</definedName>
    <definedName name="IQ_PRIVATE_CONST_TOTAL_YOY_FC_UNUSED_UNUSED_UNUSED" hidden="1">"c8339"</definedName>
    <definedName name="IQ_PRIVATE_CONST_TOTAL_YOY_UNUSED_UNUSED_UNUSED" hidden="1">"c7459"</definedName>
    <definedName name="IQ_PRIVATE_RES_CONST_REAL_APR_FC_UNUSED_UNUSED_UNUSED" hidden="1">"c8535"</definedName>
    <definedName name="IQ_PRIVATE_RES_CONST_REAL_APR_UNUSED_UNUSED_UNUSED" hidden="1">"c7655"</definedName>
    <definedName name="IQ_PRIVATE_RES_CONST_REAL_FC_UNUSED_UNUSED_UNUSED" hidden="1">"c7875"</definedName>
    <definedName name="IQ_PRIVATE_RES_CONST_REAL_POP_FC_UNUSED_UNUSED_UNUSED" hidden="1">"c8095"</definedName>
    <definedName name="IQ_PRIVATE_RES_CONST_REAL_POP_UNUSED_UNUSED_UNUSED" hidden="1">"c7215"</definedName>
    <definedName name="IQ_PRIVATE_RES_CONST_REAL_UNUSED_UNUSED_UNUSED" hidden="1">"c6995"</definedName>
    <definedName name="IQ_PRIVATE_RES_CONST_REAL_YOY_FC_UNUSED_UNUSED_UNUSED" hidden="1">"c8315"</definedName>
    <definedName name="IQ_PRIVATE_RES_CONST_REAL_YOY_UNUSED_UNUSED_UNUSED" hidden="1">"c7435"</definedName>
    <definedName name="IQ_PURCHASES_EQUIP_NONRES_SAAR_APR_FC_UNUSED_UNUSED_UNUSED" hidden="1">"c8491"</definedName>
    <definedName name="IQ_PURCHASES_EQUIP_NONRES_SAAR_APR_UNUSED_UNUSED_UNUSED" hidden="1">"c7611"</definedName>
    <definedName name="IQ_PURCHASES_EQUIP_NONRES_SAAR_FC_UNUSED_UNUSED_UNUSED" hidden="1">"c7831"</definedName>
    <definedName name="IQ_PURCHASES_EQUIP_NONRES_SAAR_POP_FC_UNUSED_UNUSED_UNUSED" hidden="1">"c8051"</definedName>
    <definedName name="IQ_PURCHASES_EQUIP_NONRES_SAAR_POP_UNUSED_UNUSED_UNUSED" hidden="1">"c7171"</definedName>
    <definedName name="IQ_PURCHASES_EQUIP_NONRES_SAAR_UNUSED_UNUSED_UNUSED" hidden="1">"c6951"</definedName>
    <definedName name="IQ_PURCHASES_EQUIP_NONRES_SAAR_YOY_FC_UNUSED_UNUSED_UNUSED" hidden="1">"c8271"</definedName>
    <definedName name="IQ_PURCHASES_EQUIP_NONRES_SAAR_YOY_UNUSED_UNUSED_UNUSED" hidden="1">"c7391"</definedName>
    <definedName name="IQ_RES_CONST_REAL_APR_FC_UNUSED_UNUSED_UNUSED" hidden="1">"c8536"</definedName>
    <definedName name="IQ_RES_CONST_REAL_APR_UNUSED_UNUSED_UNUSED" hidden="1">"c7656"</definedName>
    <definedName name="IQ_RES_CONST_REAL_FC_UNUSED_UNUSED_UNUSED" hidden="1">"c7876"</definedName>
    <definedName name="IQ_RES_CONST_REAL_POP_FC_UNUSED_UNUSED_UNUSED" hidden="1">"c8096"</definedName>
    <definedName name="IQ_RES_CONST_REAL_POP_UNUSED_UNUSED_UNUSED" hidden="1">"c7216"</definedName>
    <definedName name="IQ_RES_CONST_REAL_SAAR_APR_FC_UNUSED_UNUSED_UNUSED" hidden="1">"c8537"</definedName>
    <definedName name="IQ_RES_CONST_REAL_SAAR_APR_UNUSED_UNUSED_UNUSED" hidden="1">"c7657"</definedName>
    <definedName name="IQ_RES_CONST_REAL_SAAR_FC_UNUSED_UNUSED_UNUSED" hidden="1">"c7877"</definedName>
    <definedName name="IQ_RES_CONST_REAL_SAAR_POP_FC_UNUSED_UNUSED_UNUSED" hidden="1">"c8097"</definedName>
    <definedName name="IQ_RES_CONST_REAL_SAAR_POP_UNUSED_UNUSED_UNUSED" hidden="1">"c7217"</definedName>
    <definedName name="IQ_RES_CONST_REAL_SAAR_UNUSED_UNUSED_UNUSED" hidden="1">"c6997"</definedName>
    <definedName name="IQ_RES_CONST_REAL_SAAR_YOY_FC_UNUSED_UNUSED_UNUSED" hidden="1">"c8317"</definedName>
    <definedName name="IQ_RES_CONST_REAL_SAAR_YOY_UNUSED_UNUSED_UNUSED" hidden="1">"c7437"</definedName>
    <definedName name="IQ_RES_CONST_REAL_UNUSED_UNUSED_UNUSED" hidden="1">"c6996"</definedName>
    <definedName name="IQ_RES_CONST_REAL_YOY_FC_UNUSED_UNUSED_UNUSED" hidden="1">"c8316"</definedName>
    <definedName name="IQ_RES_CONST_REAL_YOY_UNUSED_UNUSED_UNUSED" hidden="1">"c7436"</definedName>
    <definedName name="IQ_RES_CONST_SAAR_APR_FC_UNUSED_UNUSED_UNUSED" hidden="1">"c8540"</definedName>
    <definedName name="IQ_RES_CONST_SAAR_APR_UNUSED_UNUSED_UNUSED" hidden="1">"c7660"</definedName>
    <definedName name="IQ_RES_CONST_SAAR_FC_UNUSED_UNUSED_UNUSED" hidden="1">"c7880"</definedName>
    <definedName name="IQ_RES_CONST_SAAR_POP_FC_UNUSED_UNUSED_UNUSED" hidden="1">"c8100"</definedName>
    <definedName name="IQ_RES_CONST_SAAR_POP_UNUSED_UNUSED_UNUSED" hidden="1">"c7220"</definedName>
    <definedName name="IQ_RES_CONST_SAAR_UNUSED_UNUSED_UNUSED" hidden="1">"c7000"</definedName>
    <definedName name="IQ_RES_CONST_SAAR_YOY_FC_UNUSED_UNUSED_UNUSED" hidden="1">"c8320"</definedName>
    <definedName name="IQ_RES_CONST_SAAR_YOY_UNUSED_UNUSED_UNUSED" hidden="1">"c7440"</definedName>
    <definedName name="IQ_REVENUE_10K" hidden="1">"IQ_REVENUE_10K"</definedName>
    <definedName name="IQ_REVENUE_10Q" hidden="1">"IQ_REVENUE_10Q"</definedName>
    <definedName name="IQ_REVENUE_10Q1" hidden="1">"IQ_REVENUE_10Q1"</definedName>
    <definedName name="IQ_REVENUE_EST_1" hidden="1">"IQ_REVENUE_EST_1"</definedName>
    <definedName name="IQ_REVENUE_GROWTH_1" hidden="1">"IQ_REVENUE_GROWTH_1"</definedName>
    <definedName name="IQ_REVENUE_GROWTH_2" hidden="1">"IQ_REVENUE_GROWTH_2"</definedName>
    <definedName name="IQ_SHAREOUTSTANDING" hidden="1">"c1347"</definedName>
    <definedName name="IQ_TODAY" hidden="1">0</definedName>
    <definedName name="IQ_TOTAL_PENSION_OBLIGATION" hidden="1">"c1292"</definedName>
    <definedName name="IQ_WEEK" hidden="1">50000</definedName>
    <definedName name="IQ_YTD" hidden="1">3000</definedName>
    <definedName name="j" hidden="1">{#N/A,"Mgmt Plan",TRUE,"Assumptions";#N/A,#N/A,TRUE,"Summary";#N/A,#N/A,TRUE,"DCF (Company)";#N/A,"Conservative",TRUE,"Assumptions";#N/A,#N/A,TRUE,"Summary";#N/A,#N/A,TRUE,"DCF (Company)";#N/A,"Synergies",TRUE,"Assumptions";#N/A,#N/A,TRUE,"Summary";#N/A,#N/A,TRUE,"DCF (Company)"}</definedName>
    <definedName name="ListOffset" hidden="1">1</definedName>
    <definedName name="lkk" hidden="1">{#N/A,#N/A,FALSE,"Push down"}</definedName>
    <definedName name="lll" hidden="1">{#N/A,#N/A,FALSE,"Inc Stmt "}</definedName>
    <definedName name="nl" hidden="1">{#N/A,#N/A,FALSE,"Aging Summary";#N/A,#N/A,FALSE,"Ratio Analysis";#N/A,#N/A,FALSE,"Test 120 Day Accts";#N/A,#N/A,FALSE,"Tickmarks"}</definedName>
    <definedName name="o" hidden="1">{#N/A,#N/A,FALSE,"New Depr Sch-150% DB";#N/A,#N/A,FALSE,"Cash Flows RLP";#N/A,#N/A,FALSE,"IRR";#N/A,#N/A,FALSE,"Proforma IS";#N/A,#N/A,FALSE,"Assumptions"}</definedName>
    <definedName name="OK" hidden="1">{#N/A,#N/A,FALSE,"Cover";#N/A,#N/A,FALSE,"LUMI";#N/A,#N/A,FALSE,"COMD";#N/A,#N/A,FALSE,"Valuation";#N/A,#N/A,FALSE,"Assumptions";#N/A,#N/A,FALSE,"Pooling";#N/A,#N/A,FALSE,"BalanceSheet"}</definedName>
    <definedName name="OrderTable" localSheetId="8" hidden="1">#REF!</definedName>
    <definedName name="OrderTable" hidden="1">#REF!</definedName>
    <definedName name="per" hidden="1">{"WACC_clientcopy",#N/A,FALSE,"Inputs";"Beta_clientcopy",#N/A,FALSE,"Inputs";"SCF_clientcopy",#N/A,FALSE,"Inputs";"ProBS_clientcopy",#N/A,FALSE,"Inputs";"BS_clientcopy",#N/A,FALSE,"Inputs";"ProIS_clientcopy",#N/A,FALSE,"Inputs";"IS_clientcopy",#N/A,FALSE,"Inputs";"Ratios_clientcopy",#N/A,FALSE,"Ratios"}</definedName>
    <definedName name="pissoff" hidden="1">{#N/A,#N/A,FALSE,"Inc Stmt "}</definedName>
    <definedName name="_xlnm.Print_Area" localSheetId="10">车辆!$A$2:$V$29</definedName>
    <definedName name="_xlnm.Print_Area" localSheetId="11">电子设备!$A$2:$U$29</definedName>
    <definedName name="_xlnm.Print_Area" localSheetId="4">房屋建筑物!$A$2:$AH$29</definedName>
    <definedName name="_xlnm.Print_Area" localSheetId="0">封面!$B$2:$O$30</definedName>
    <definedName name="_xlnm.Print_Area" localSheetId="5">构筑物!$A$2:$V$29</definedName>
    <definedName name="_xlnm.Print_Area" localSheetId="3">固定资产汇总!$A$2:$L$25</definedName>
    <definedName name="_xlnm.Print_Area" localSheetId="8">'固定资产汇总 (2)'!$A$2:$L$25</definedName>
    <definedName name="_xlnm.Print_Area" localSheetId="6">管道沟槽!$A$2:$AR$30</definedName>
    <definedName name="_xlnm.Print_Area" localSheetId="7">机器设备!$A$2:$U$1107</definedName>
    <definedName name="_xlnm.Print_Area" localSheetId="2">基本情况!$A$2:$K$35</definedName>
    <definedName name="_xlnm.Print_Area" localSheetId="12">土地!$A$2:$V$30</definedName>
    <definedName name="_xlnm.Print_Titles" localSheetId="17">'A1'!$2:$4</definedName>
    <definedName name="_xlnm.Print_Titles" localSheetId="18">'A2'!$2:$6</definedName>
    <definedName name="_xlnm.Print_Titles" localSheetId="19">'A3'!$2:$4</definedName>
    <definedName name="_xlnm.Print_Titles" localSheetId="20">'A4'!$2:$6</definedName>
    <definedName name="_xlnm.Print_Titles" localSheetId="21">'A5'!$2:$4</definedName>
    <definedName name="_xlnm.Print_Titles" localSheetId="13">'B1'!$2:$4</definedName>
    <definedName name="_xlnm.Print_Titles" localSheetId="14">'B2'!$2:$4</definedName>
    <definedName name="_xlnm.Print_Titles" localSheetId="15">'B3'!$2:$4</definedName>
    <definedName name="_xlnm.Print_Titles" localSheetId="16">'B4'!$2:$4</definedName>
    <definedName name="_xlnm.Print_Titles" localSheetId="10">车辆!$2:$6</definedName>
    <definedName name="_xlnm.Print_Titles" localSheetId="11">电子设备!$2:$6</definedName>
    <definedName name="_xlnm.Print_Titles" localSheetId="4">房屋建筑物!$2:$6</definedName>
    <definedName name="_xlnm.Print_Titles" localSheetId="5">构筑物!$2:$6</definedName>
    <definedName name="_xlnm.Print_Titles" localSheetId="6">管道沟槽!$2:$7</definedName>
    <definedName name="_xlnm.Print_Titles" localSheetId="7">机器设备!$2:$6</definedName>
    <definedName name="_xlnm.Print_Titles" localSheetId="2">基本情况!$2:$3</definedName>
    <definedName name="_xlnm.Print_Titles" localSheetId="23">开闭所!$2:$6</definedName>
    <definedName name="_xlnm.Print_Titles" localSheetId="12">土地!$2:$6</definedName>
    <definedName name="_xlnm.Print_Titles" localSheetId="24">研发楼!$2:$6</definedName>
    <definedName name="ProdForm" localSheetId="8" hidden="1">#REF!</definedName>
    <definedName name="ProdForm" hidden="1">#REF!</definedName>
    <definedName name="Product" localSheetId="8" hidden="1">#REF!</definedName>
    <definedName name="Product" hidden="1">#REF!</definedName>
    <definedName name="pulp" hidden="1">[4]A!$E$13:$E$31</definedName>
    <definedName name="RCArea" localSheetId="8" hidden="1">#REF!</definedName>
    <definedName name="RCArea" hidden="1">#REF!</definedName>
    <definedName name="s" hidden="1">{"WACC_clientcopy",#N/A,FALSE,"Inputs";"Beta_clientcopy",#N/A,FALSE,"Inputs";"SCF_clientcopy",#N/A,FALSE,"Inputs";"ProBS_clientcopy",#N/A,FALSE,"Inputs";"BS_clientcopy",#N/A,FALSE,"Inputs";"ProIS_clientcopy",#N/A,FALSE,"Inputs";"IS_clientcopy",#N/A,FALSE,"Inputs";"Ratios_clientcopy",#N/A,FALSE,"Ratios"}</definedName>
    <definedName name="same" hidden="1">{#N/A,#N/A,FALSE,"Push down";#N/A,#N/A,FALSE,"Eliminations";#N/A,#N/A,FALSE,"Inc Stmt "}</definedName>
    <definedName name="sch" hidden="1">{"WACC_filecopy",#N/A,FALSE,"Inputs";"Beta_filecopy",#N/A,FALSE,"Inputs";"SCF_filecopy",#N/A,FALSE,"Inputs";"ProBS_filecopy",#N/A,FALSE,"Inputs";"BS_filecopy",#N/A,FALSE,"Inputs";"ProIS_filecopy",#N/A,FALSE,"Inputs";"IS_filecopy",#N/A,FALSE,"Inputs"}</definedName>
    <definedName name="sched" hidden="1">{#N/A,"Mgmt Plan",TRUE,"Assumptions";#N/A,#N/A,TRUE,"Summary";#N/A,#N/A,TRUE,"DCF (Company)";#N/A,"Conservative",TRUE,"Assumptions";#N/A,#N/A,TRUE,"Summary";#N/A,#N/A,TRUE,"DCF (Company)";#N/A,"Synergies",TRUE,"Assumptions";#N/A,#N/A,TRUE,"Summary";#N/A,#N/A,TRUE,"DCF (Company)"}</definedName>
    <definedName name="sencount" hidden="1">1</definedName>
    <definedName name="solver_adj" localSheetId="8" hidden="1">#REF!</definedName>
    <definedName name="solver_adj" hidden="1">#REF!</definedName>
    <definedName name="solver_lin" hidden="1">0</definedName>
    <definedName name="solver_num" hidden="1">0</definedName>
    <definedName name="solver_opt" localSheetId="8" hidden="1">#REF!</definedName>
    <definedName name="solver_opt" hidden="1">#REF!</definedName>
    <definedName name="solver_typ" hidden="1">3</definedName>
    <definedName name="solver_val" hidden="1">0.6</definedName>
    <definedName name="SpecialPrice" localSheetId="8" hidden="1">#REF!</definedName>
    <definedName name="SpecialPrice" hidden="1">#REF!</definedName>
    <definedName name="Summ" hidden="1">{#N/A,#N/A,FALSE,"Aging Summary";#N/A,#N/A,FALSE,"Ratio Analysis";#N/A,#N/A,FALSE,"Test 120 Day Accts";#N/A,#N/A,FALSE,"Tickmarks"}</definedName>
    <definedName name="sxh" hidden="1">{"WACC_clientcopy",#N/A,FALSE,"Inputs";"Beta_clientcopy",#N/A,FALSE,"Inputs";"SCF_clientcopy",#N/A,FALSE,"Inputs";"ProBS_clientcopy",#N/A,FALSE,"Inputs";"BS_clientcopy",#N/A,FALSE,"Inputs";"ProIS_clientcopy",#N/A,FALSE,"Inputs";"IS_clientcopy",#N/A,FALSE,"Inputs";"Ratios_clientcopy",#N/A,FALSE,"Ratios"}</definedName>
    <definedName name="ta" hidden="1">{"WACC_clientcopy",#N/A,FALSE,"Inputs";"Beta_clientcopy",#N/A,FALSE,"Inputs";"SCF_clientcopy",#N/A,FALSE,"Inputs";"ProBS_clientcopy",#N/A,FALSE,"Inputs";"BS_clientcopy",#N/A,FALSE,"Inputs";"ProIS_clientcopy",#N/A,FALSE,"Inputs";"IS_clientcopy",#N/A,FALSE,"Inputs";"Ratios_clientcopy",#N/A,FALSE,"Ratios"}</definedName>
    <definedName name="Tangible" hidden="1">{"WACC_filecopy",#N/A,FALSE,"Inputs";"Beta_filecopy",#N/A,FALSE,"Inputs";"SCF_filecopy",#N/A,FALSE,"Inputs";"ProBS_filecopy",#N/A,FALSE,"Inputs";"BS_filecopy",#N/A,FALSE,"Inputs";"ProIS_filecopy",#N/A,FALSE,"Inputs";"IS_filecopy",#N/A,FALSE,"Inputs"}</definedName>
    <definedName name="tbl_ProdInfo" localSheetId="8" hidden="1">#REF!</definedName>
    <definedName name="tbl_ProdInfo" hidden="1">#REF!</definedName>
    <definedName name="test" hidden="1">{#N/A,"Mgmt Plan",TRUE,"Assumptions";#N/A,#N/A,TRUE,"Summary";#N/A,#N/A,TRUE,"DCF (Company)";#N/A,"Conservative",TRUE,"Assumptions";#N/A,#N/A,TRUE,"Summary";#N/A,#N/A,TRUE,"DCF (Company)";#N/A,"Synergies",TRUE,"Assumptions";#N/A,#N/A,TRUE,"Summary";#N/A,#N/A,TRUE,"DCF (Company)"}</definedName>
    <definedName name="what" hidden="1">{"EBT 1 Yr Lit",#N/A,FALSE,"EBT 1 yr";"EBT 1 Yr CS",#N/A,FALSE,"EBT 1 yr";"EBT 1 YR HC",#N/A,FALSE,"EBT 1 yr";"EBT 1 YR IS",#N/A,FALSE,"EBT 1 yr"}</definedName>
    <definedName name="whattodo" hidden="1">{#N/A,#N/A,FALSE,"Inc Stmt "}</definedName>
    <definedName name="who" hidden="1">{"REV 1 YR LIT",#N/A,FALSE,"Rev 1 yr";"REV 1 YR COMM SERV",#N/A,FALSE,"Rev 1 yr";"REV 1 YR HC",#N/A,FALSE,"Rev 1 yr";"REV 1 YR INVEST SERV",#N/A,FALSE,"Rev 1 yr"}</definedName>
    <definedName name="wrn.101." hidden="1">{"101",#N/A,FALSE,"101"}</definedName>
    <definedName name="wrn.Additonal." hidden="1">{"Revolver",#N/A,FALSE,"Revolver";"Incentives",#N/A,FALSE,"Model"}</definedName>
    <definedName name="wrn.age._.and._.Trend._.Analysis" hidden="1">{#N/A,#N/A,FALSE,"Aging Summary";#N/A,#N/A,FALSE,"Ratio Analysis";#N/A,#N/A,FALSE,"Test 120 Day Accts";#N/A,#N/A,FALSE,"Tickmarks"}</definedName>
    <definedName name="wrn.Aging._.and._.Trend._.Analysis." hidden="1">{#N/A,#N/A,FALSE,"Aging Summary";#N/A,#N/A,FALSE,"Ratio Analysis";#N/A,#N/A,FALSE,"Test 120 Day Accts";#N/A,#N/A,FALSE,"Tickmarks"}</definedName>
    <definedName name="wrn.All._.Schedules." hidden="1">{#N/A,#N/A,FALSE,"Push down";#N/A,#N/A,FALSE,"Eliminations";#N/A,#N/A,FALSE,"Inc Stmt "}</definedName>
    <definedName name="wrn.AUS_CLOSE." hidden="1">{#N/A,#N/A,FALSE,"MGMT_P&amp;L";#N/A,#N/A,FALSE,"MGMT_COGS";#N/A,#N/A,FALSE,"EXP_RPT"}</definedName>
    <definedName name="wrn.Basic." hidden="1">{#N/A,#N/A,FALSE,"Cover";#N/A,#N/A,FALSE,"Assumptions";#N/A,#N/A,FALSE,"Acquirer";#N/A,#N/A,FALSE,"Target";#N/A,#N/A,FALSE,"Income Statement";#N/A,#N/A,FALSE,"Summary Tables"}</definedName>
    <definedName name="wrn.Basic._.Report." hidden="1">{#N/A,#N/A,FALSE,"New Depr Sch-150% DB";#N/A,#N/A,FALSE,"Cash Flows RLP";#N/A,#N/A,FALSE,"IRR";#N/A,#N/A,FALSE,"Proforma IS";#N/A,#N/A,FALSE,"Assumptions"}</definedName>
    <definedName name="wrn.clientcopy." hidden="1">{"WACC_clientcopy",#N/A,FALSE,"Inputs";"Beta_clientcopy",#N/A,FALSE,"Inputs";"SCF_clientcopy",#N/A,FALSE,"Inputs";"ProBS_clientcopy",#N/A,FALSE,"Inputs";"BS_clientcopy",#N/A,FALSE,"Inputs";"ProIS_clientcopy",#N/A,FALSE,"Inputs";"IS_clientcopy",#N/A,FALSE,"Inputs";"Ratios_clientcopy",#N/A,FALSE,"Ratios"}</definedName>
    <definedName name="wrn.Complete._.Report." hidden="1">{#N/A,#N/A,FALSE,"Assumptions";#N/A,#N/A,FALSE,"Proforma IS";#N/A,#N/A,FALSE,"Cash Flows RLP";#N/A,#N/A,FALSE,"IRR";#N/A,#N/A,FALSE,"New Depr Sch-150% DB";#N/A,#N/A,FALSE,"Comments"}</definedName>
    <definedName name="wrn.Cons._.EBT." hidden="1">{"EBT 1 Yr Cons",#N/A,FALSE,"EBT 1 yr"}</definedName>
    <definedName name="wrn.Cons._.Rev._.1._.Yr." hidden="1">{"REV 1 Yr Cons",#N/A,FALSE,"Rev 1 yr"}</definedName>
    <definedName name="wrn.CORE._.KINETICS." hidden="1">{"COREKINETICS",#N/A,FALSE,"CORE KINETICS"}</definedName>
    <definedName name="wrn.dcf." hidden="1">{"mgmt forecast",#N/A,FALSE,"Mgmt Forecast";"dcf table",#N/A,FALSE,"Mgmt Forecast";"sensitivity",#N/A,FALSE,"Mgmt Forecast";"table inputs",#N/A,FALSE,"Mgmt Forecast";"calculations",#N/A,FALSE,"Mgmt Forecast"}</definedName>
    <definedName name="wrn.Earnings._.Model."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BT._.1._.Yr._.by._.SBU." hidden="1">{"EBT 1 Yr Lit",#N/A,FALSE,"EBT 1 yr";"EBT 1 Yr CS",#N/A,FALSE,"EBT 1 yr";"EBT 1 YR HC",#N/A,FALSE,"EBT 1 yr";"EBT 1 YR IS",#N/A,FALSE,"EBT 1 yr"}</definedName>
    <definedName name="wrn.Elimination." hidden="1">{#N/A,#N/A,FALSE,"Eliminations"}</definedName>
    <definedName name="wrn.filecopy." hidden="1">{"WACC_filecopy",#N/A,FALSE,"Inputs";"Beta_filecopy",#N/A,FALSE,"Inputs";"SCF_filecopy",#N/A,FALSE,"Inputs";"ProBS_filecopy",#N/A,FALSE,"Inputs";"BS_filecopy",#N/A,FALSE,"Inputs";"ProIS_filecopy",#N/A,FALSE,"Inputs";"IS_filecopy",#N/A,FALSE,"Inputs"}</definedName>
    <definedName name="wrn.FLASH." hidden="1">{#N/A,#N/A,FALSE,"OutlK-QTD";#N/A,#N/A,FALSE,"BKLG";#N/A,#N/A,FALSE,"BKLG Link";#N/A,#N/A,FALSE,"OEMBILL";#N/A,#N/A,FALSE,"Pre_Book";#N/A,#N/A,FALSE,"Delinq_outQ3"}</definedName>
    <definedName name="wrn.Fullprint." hidden="1">{#N/A,#N/A,FALSE,"P&amp;L 1Q02";#N/A,#N/A,FALSE,"P&amp;L 2Q02";#N/A,#N/A,FALSE,"P&amp;L 3Q02";#N/A,#N/A,FALSE,"P&amp;L 4Q02";#N/A,#N/A,FALSE,"P&amp;L 2002";#N/A,#N/A,FALSE,"P&amp;L 1Q03";#N/A,#N/A,FALSE,"P&amp;L 1Q03";#N/A,#N/A,FALSE,"P&amp;L 2Q03";#N/A,#N/A,FALSE,"P&amp;L 3Q03";#N/A,#N/A,FALSE,"P&amp;L 4Q03";#N/A,#N/A,FALSE,"P&amp;L 2003";#N/A,#N/A,FALSE,"P&amp;L 2004";#N/A,#N/A,FALSE,"P&amp;L 2005"}</definedName>
    <definedName name="wrn.FY97SBP." hidden="1">{#N/A,#N/A,FALSE,"FY97";#N/A,#N/A,FALSE,"FY98";#N/A,#N/A,FALSE,"FY99";#N/A,#N/A,FALSE,"FY00";#N/A,#N/A,FALSE,"FY01"}</definedName>
    <definedName name="wrn.INTL._.GROUP." hidden="1">{"INTLGROUP",#N/A,FALSE,"INTL GROUP"}</definedName>
    <definedName name="wrn.Model." hidden="1">{#N/A,#N/A,FALSE,"Cover";#N/A,#N/A,FALSE,"LUMI";#N/A,#N/A,FALSE,"COMD";#N/A,#N/A,FALSE,"Valuation";#N/A,#N/A,FALSE,"Assumptions";#N/A,#N/A,FALSE,"Pooling";#N/A,#N/A,FALSE,"BalanceSheet"}</definedName>
    <definedName name="wrn.print." hidden="1">{#N/A,#N/A,FALSE,"Japan 2003";#N/A,#N/A,FALSE,"Sheet2"}</definedName>
    <definedName name="wrn.PRODUCT._.GROUP." hidden="1">{"PRODUCTGROUP",#N/A,FALSE,"PRODUCT GROUP"}</definedName>
    <definedName name="wrn.Push._.Down." hidden="1">{#N/A,#N/A,FALSE,"Push down"}</definedName>
    <definedName name="wrn.Rev._.1._.Yr._.by._.SBU." hidden="1">{"REV 1 YR LIT",#N/A,FALSE,"Rev 1 yr";"REV 1 YR COMM SERV",#N/A,FALSE,"Rev 1 yr";"REV 1 YR HC",#N/A,FALSE,"Rev 1 yr";"REV 1 YR INVEST SERV",#N/A,FALSE,"Rev 1 yr"}</definedName>
    <definedName name="wrn.Richard._.Quick._.Report." hidden="1">{#N/A,"Mgmt Plan",TRUE,"Assumptions";#N/A,#N/A,TRUE,"Summary";#N/A,#N/A,TRUE,"DCF (Company)";#N/A,"Conservative",TRUE,"Assumptions";#N/A,#N/A,TRUE,"Summary";#N/A,#N/A,TRUE,"DCF (Company)";#N/A,"Synergies",TRUE,"Assumptions";#N/A,#N/A,TRUE,"Summary";#N/A,#N/A,TRUE,"DCF (Company)"}</definedName>
    <definedName name="wrn.STETSON." hidden="1">{"Page1",#N/A,FALSE,"ASSUMPTIONS";"Page2",#N/A,FALSE,"MER-CODE";"page3",#N/A,FALSE,"MER-ALONE";"page4",#N/A,FALSE,"MER-COMB";"page5",#N/A,FALSE,"exec dtl";"page6",#N/A,FALSE,"count";#N/A,#N/A,FALSE,"MergerSum";"page6",#N/A,FALSE,"MergerSum";"page7",#N/A,FALSE,"benfts escaltn";"page8",#N/A,FALSE,"ben_load";"page9",#N/A,FALSE,"Labor Inputs";"page10",#N/A,FALSE,"Reduction Comparison";"page11",#N/A,FALSE,"Cypress labor";"page12",#N/A,FALSE,"ROCKET labor";"page13",#N/A,FALSE,"EXEC";"page14",#N/A,FALSE,"LEG";"page15",#N/A,FALSE,"XREL";"page16",#N/A,FALSE,"FIN";"page17",#N/A,FALSE,"HR";"page18",#N/A,FALSE,"IR";"page19",#N/A,FALSE,"A&amp;S";"page20",#N/A,FALSE,"RET";"page21",#N/A,FALSE,"CUS";"page22",#N/A,FALSE,"PRO";"page23",#N/A,FALSE,"TRANS";"page24",#N/A,FALSE,"DIST";"page25",#N/A,FALSE,"EST";"page26",#N/A,FALSE,"COAL";"page27",#N/A,FALSE,"OIL &amp; GAS";"page28",#N/A,FALSE,"GAS SUPPLY";"page29",#N/A,FALSE,"NUC";"page30",#N/A,FALSE,"NONREG"}</definedName>
    <definedName name="wrn.SUMMARY." hidden="1">{"BS",#N/A,FALSE,"USA"}</definedName>
    <definedName name="wrn.Uneliminated." hidden="1">{#N/A,#N/A,FALSE,"Inc Stmt "}</definedName>
    <definedName name="wrn.USF._.GROUP." hidden="1">{"USFGROUP",#N/A,FALSE,"USF GROUP CONSOL"}</definedName>
    <definedName name="大多数">[5]XL4Poppy!$A$15</definedName>
    <definedName name="固定资产">[6]XL4Poppy!$A$15</definedName>
    <definedName name="年份">[7]首页!$A:$A</definedName>
  </definedNames>
  <calcPr calcId="144525" fullPrecision="0"/>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K22" i="159" l="1"/>
  <c r="I22" i="159"/>
  <c r="L19" i="159"/>
  <c r="J19" i="159"/>
  <c r="H19" i="159"/>
  <c r="G19" i="159"/>
  <c r="I19" i="159" s="1"/>
  <c r="F19" i="159"/>
  <c r="E19" i="159"/>
  <c r="K19" i="159" s="1"/>
  <c r="D19" i="159"/>
  <c r="C19" i="159"/>
  <c r="H17" i="159"/>
  <c r="K16" i="159"/>
  <c r="J16" i="159"/>
  <c r="I16" i="159"/>
  <c r="H16" i="159"/>
  <c r="F16" i="159"/>
  <c r="L16" i="159" s="1"/>
  <c r="D16" i="159"/>
  <c r="D17" i="159" s="1"/>
  <c r="J15" i="159"/>
  <c r="I15" i="159"/>
  <c r="H15" i="159"/>
  <c r="G15" i="159"/>
  <c r="F15" i="159"/>
  <c r="L15" i="159" s="1"/>
  <c r="E15" i="159"/>
  <c r="K15" i="159" s="1"/>
  <c r="D15" i="159"/>
  <c r="C15" i="159"/>
  <c r="L14" i="159"/>
  <c r="K14" i="159"/>
  <c r="I14" i="159"/>
  <c r="H14" i="159"/>
  <c r="J14" i="159" s="1"/>
  <c r="G14" i="159"/>
  <c r="F14" i="159"/>
  <c r="E14" i="159"/>
  <c r="D14" i="159"/>
  <c r="C14" i="159"/>
  <c r="G17" i="159"/>
  <c r="F13" i="159"/>
  <c r="L13" i="159" s="1"/>
  <c r="E13" i="159"/>
  <c r="K13" i="159" s="1"/>
  <c r="D13" i="159"/>
  <c r="C13" i="159"/>
  <c r="C17" i="159" s="1"/>
  <c r="G11" i="159"/>
  <c r="K10" i="159"/>
  <c r="I10" i="159"/>
  <c r="H10" i="159"/>
  <c r="H22" i="159" s="1"/>
  <c r="F10" i="159"/>
  <c r="L10" i="159" s="1"/>
  <c r="D10" i="159"/>
  <c r="D22" i="159" s="1"/>
  <c r="I9" i="159"/>
  <c r="H9" i="159"/>
  <c r="J9" i="159" s="1"/>
  <c r="G9" i="159"/>
  <c r="F9" i="159"/>
  <c r="L9" i="159" s="1"/>
  <c r="E9" i="159"/>
  <c r="K9" i="159" s="1"/>
  <c r="D9" i="159"/>
  <c r="C9" i="159"/>
  <c r="L8" i="159"/>
  <c r="K8" i="159"/>
  <c r="J8" i="159"/>
  <c r="H8" i="159"/>
  <c r="H11" i="159" s="1"/>
  <c r="G8" i="159"/>
  <c r="I8" i="159" s="1"/>
  <c r="F8" i="159"/>
  <c r="E8" i="159"/>
  <c r="D8" i="159"/>
  <c r="C8" i="159"/>
  <c r="L7" i="159"/>
  <c r="J7" i="159"/>
  <c r="H7" i="159"/>
  <c r="G7" i="159"/>
  <c r="G21" i="159" s="1"/>
  <c r="F7" i="159"/>
  <c r="F21" i="159" s="1"/>
  <c r="E7" i="159"/>
  <c r="E21" i="159" s="1"/>
  <c r="D7" i="159"/>
  <c r="D21" i="159" s="1"/>
  <c r="C7" i="159"/>
  <c r="C21" i="159" s="1"/>
  <c r="C23" i="159" s="1"/>
  <c r="A4" i="159"/>
  <c r="A3" i="159"/>
  <c r="M101" i="140"/>
  <c r="N101" i="140"/>
  <c r="M96" i="140"/>
  <c r="M102" i="140" s="1"/>
  <c r="N96" i="140"/>
  <c r="O96" i="140"/>
  <c r="O102" i="140" s="1"/>
  <c r="O101" i="140"/>
  <c r="M22" i="146"/>
  <c r="M10" i="145"/>
  <c r="D23" i="159" l="1"/>
  <c r="I21" i="159"/>
  <c r="I23" i="159" s="1"/>
  <c r="G23" i="159"/>
  <c r="K21" i="159"/>
  <c r="E23" i="159"/>
  <c r="K23" i="159" s="1"/>
  <c r="J22" i="159"/>
  <c r="L21" i="159"/>
  <c r="C11" i="159"/>
  <c r="I13" i="159"/>
  <c r="F22" i="159"/>
  <c r="L22" i="159" s="1"/>
  <c r="I7" i="159"/>
  <c r="D11" i="159"/>
  <c r="J13" i="159"/>
  <c r="E17" i="159"/>
  <c r="K17" i="159" s="1"/>
  <c r="E11" i="159"/>
  <c r="K11" i="159" s="1"/>
  <c r="F17" i="159"/>
  <c r="L17" i="159" s="1"/>
  <c r="H21" i="159"/>
  <c r="K7" i="159"/>
  <c r="F11" i="159"/>
  <c r="L11" i="159" s="1"/>
  <c r="J10" i="159"/>
  <c r="C14" i="158"/>
  <c r="B14" i="158"/>
  <c r="B8" i="158"/>
  <c r="B7" i="158"/>
  <c r="J21" i="159" l="1"/>
  <c r="J23" i="159" s="1"/>
  <c r="H23" i="159"/>
  <c r="I11" i="159"/>
  <c r="J11" i="159"/>
  <c r="F23" i="159"/>
  <c r="L23" i="159" s="1"/>
  <c r="J17" i="159"/>
  <c r="M18" i="159" s="1"/>
  <c r="I17" i="159"/>
  <c r="O18" i="159" s="1"/>
  <c r="O51" i="140"/>
  <c r="M51" i="140"/>
  <c r="O454" i="142"/>
  <c r="M454" i="142"/>
  <c r="O109" i="142"/>
  <c r="M109" i="142"/>
  <c r="O36" i="144"/>
  <c r="M36" i="144"/>
  <c r="O19" i="144"/>
  <c r="M19" i="144"/>
  <c r="O97" i="147"/>
  <c r="M97" i="147"/>
  <c r="O54" i="147"/>
  <c r="O98" i="147" s="1"/>
  <c r="C9" i="158" s="1"/>
  <c r="M54" i="147"/>
  <c r="M98" i="147" s="1"/>
  <c r="B9" i="158" s="1"/>
  <c r="O14" i="148"/>
  <c r="O43" i="148" s="1"/>
  <c r="C10" i="158" s="1"/>
  <c r="M14" i="148"/>
  <c r="M43" i="148" s="1"/>
  <c r="B10" i="158" s="1"/>
  <c r="O42" i="148"/>
  <c r="M42" i="148"/>
  <c r="O171" i="149"/>
  <c r="M171" i="149"/>
  <c r="O17" i="149"/>
  <c r="O172" i="149" s="1"/>
  <c r="C11" i="158" s="1"/>
  <c r="M17" i="149"/>
  <c r="M172" i="149" s="1"/>
  <c r="B11" i="158" s="1"/>
  <c r="O13" i="155"/>
  <c r="C13" i="158" s="1"/>
  <c r="M13" i="155"/>
  <c r="B13" i="158" s="1"/>
  <c r="O68" i="150"/>
  <c r="M68" i="150"/>
  <c r="O155" i="150"/>
  <c r="O156" i="150" s="1"/>
  <c r="C12" i="158" s="1"/>
  <c r="M155" i="150"/>
  <c r="O44" i="156"/>
  <c r="M44" i="156"/>
  <c r="O27" i="157"/>
  <c r="C15" i="158" s="1"/>
  <c r="M27" i="157"/>
  <c r="B15" i="158" s="1"/>
  <c r="O22" i="146"/>
  <c r="C8" i="158" s="1"/>
  <c r="O10" i="145"/>
  <c r="C7" i="158" s="1"/>
  <c r="A3" i="157"/>
  <c r="A3" i="156"/>
  <c r="A3" i="155"/>
  <c r="A3" i="150"/>
  <c r="A3" i="149"/>
  <c r="A3" i="148"/>
  <c r="A3" i="147"/>
  <c r="A3" i="146"/>
  <c r="A3" i="145"/>
  <c r="A3" i="144"/>
  <c r="A3" i="142"/>
  <c r="A3" i="140"/>
  <c r="V186" i="41"/>
  <c r="V187" i="41"/>
  <c r="V188" i="41"/>
  <c r="V189" i="41"/>
  <c r="V190" i="41"/>
  <c r="V191" i="41"/>
  <c r="V192" i="41"/>
  <c r="V193" i="41"/>
  <c r="V194" i="41"/>
  <c r="V195" i="41"/>
  <c r="M156" i="150" l="1"/>
  <c r="B12" i="158" s="1"/>
  <c r="M37" i="144"/>
  <c r="B6" i="158" s="1"/>
  <c r="O37" i="144"/>
  <c r="C6" i="158" s="1"/>
  <c r="M455" i="142"/>
  <c r="B5" i="158" s="1"/>
  <c r="O455" i="142"/>
  <c r="C5" i="158" s="1"/>
  <c r="C4" i="158"/>
  <c r="B4" i="158"/>
  <c r="B16" i="158" s="1"/>
  <c r="O18" i="37" s="1"/>
  <c r="U427" i="41"/>
  <c r="U428" i="41"/>
  <c r="U429" i="41"/>
  <c r="U430" i="41"/>
  <c r="U431" i="41"/>
  <c r="U432" i="41"/>
  <c r="U433" i="41"/>
  <c r="U434" i="41"/>
  <c r="U435" i="41"/>
  <c r="U436" i="41"/>
  <c r="U437" i="41"/>
  <c r="U438" i="41"/>
  <c r="U439" i="41"/>
  <c r="U440" i="41"/>
  <c r="U441" i="41"/>
  <c r="U442" i="41"/>
  <c r="U443" i="41"/>
  <c r="U444" i="41"/>
  <c r="U445" i="41"/>
  <c r="U446" i="41"/>
  <c r="U447" i="41"/>
  <c r="U448" i="41"/>
  <c r="U449" i="41"/>
  <c r="U450" i="41"/>
  <c r="U451" i="41"/>
  <c r="U452" i="41"/>
  <c r="U453" i="41"/>
  <c r="U454" i="41"/>
  <c r="U455" i="41"/>
  <c r="U456" i="41"/>
  <c r="U457" i="41"/>
  <c r="U458" i="41"/>
  <c r="U459" i="41"/>
  <c r="U460" i="41"/>
  <c r="U461" i="41"/>
  <c r="U462" i="41"/>
  <c r="U463" i="41"/>
  <c r="U464" i="41"/>
  <c r="U465" i="41"/>
  <c r="U466" i="41"/>
  <c r="U467" i="41"/>
  <c r="U468" i="41"/>
  <c r="U469" i="41"/>
  <c r="U470" i="41"/>
  <c r="U471" i="41"/>
  <c r="U472" i="41"/>
  <c r="U473" i="41"/>
  <c r="U474" i="41"/>
  <c r="U475" i="41"/>
  <c r="U476" i="41"/>
  <c r="U477" i="41"/>
  <c r="U478" i="41"/>
  <c r="U479" i="41"/>
  <c r="U480" i="41"/>
  <c r="U481" i="41"/>
  <c r="U482" i="41"/>
  <c r="U483" i="41"/>
  <c r="U484" i="41"/>
  <c r="U485" i="41"/>
  <c r="U486" i="41"/>
  <c r="U487" i="41"/>
  <c r="U488" i="41"/>
  <c r="U489" i="41"/>
  <c r="U490" i="41"/>
  <c r="U491" i="41"/>
  <c r="U492" i="41"/>
  <c r="U493" i="41"/>
  <c r="U494" i="41"/>
  <c r="U495" i="41"/>
  <c r="U496" i="41"/>
  <c r="U497" i="41"/>
  <c r="U498" i="41"/>
  <c r="U499" i="41"/>
  <c r="U500" i="41"/>
  <c r="U501" i="41"/>
  <c r="U502" i="41"/>
  <c r="U503" i="41"/>
  <c r="U504" i="41"/>
  <c r="U505" i="41"/>
  <c r="U506" i="41"/>
  <c r="U507" i="41"/>
  <c r="U508" i="41"/>
  <c r="U509" i="41"/>
  <c r="U510" i="41"/>
  <c r="U511" i="41"/>
  <c r="U512" i="41"/>
  <c r="U513" i="41"/>
  <c r="U514" i="41"/>
  <c r="U515" i="41"/>
  <c r="U516" i="41"/>
  <c r="U517" i="41"/>
  <c r="U518" i="41"/>
  <c r="U519" i="41"/>
  <c r="U520" i="41"/>
  <c r="U521" i="41"/>
  <c r="U522" i="41"/>
  <c r="U523" i="41"/>
  <c r="U524" i="41"/>
  <c r="U525" i="41"/>
  <c r="U526" i="41"/>
  <c r="U527" i="41"/>
  <c r="U528" i="41"/>
  <c r="U529" i="41"/>
  <c r="U530" i="41"/>
  <c r="U531" i="41"/>
  <c r="U532" i="41"/>
  <c r="U533" i="41"/>
  <c r="U534" i="41"/>
  <c r="U535" i="41"/>
  <c r="U536" i="41"/>
  <c r="U537" i="41"/>
  <c r="U538" i="41"/>
  <c r="U539" i="41"/>
  <c r="U540" i="41"/>
  <c r="U541" i="41"/>
  <c r="U542" i="41"/>
  <c r="U543" i="41"/>
  <c r="U544" i="41"/>
  <c r="U545" i="41"/>
  <c r="U546" i="41"/>
  <c r="U547" i="41"/>
  <c r="U548" i="41"/>
  <c r="U549" i="41"/>
  <c r="U550" i="41"/>
  <c r="U551" i="41"/>
  <c r="U552" i="41"/>
  <c r="U553" i="41"/>
  <c r="U554" i="41"/>
  <c r="U555" i="41"/>
  <c r="U556" i="41"/>
  <c r="U557" i="41"/>
  <c r="U558" i="41"/>
  <c r="U559" i="41"/>
  <c r="U560" i="41"/>
  <c r="U561" i="41"/>
  <c r="U562" i="41"/>
  <c r="U563" i="41"/>
  <c r="U564" i="41"/>
  <c r="U565" i="41"/>
  <c r="U566" i="41"/>
  <c r="U567" i="41"/>
  <c r="U568" i="41"/>
  <c r="U569" i="41"/>
  <c r="U570" i="41"/>
  <c r="U571" i="41"/>
  <c r="U572" i="41"/>
  <c r="U573" i="41"/>
  <c r="U574" i="41"/>
  <c r="U575" i="41"/>
  <c r="U576" i="41"/>
  <c r="U577" i="41"/>
  <c r="U578" i="41"/>
  <c r="U579" i="41"/>
  <c r="U580" i="41"/>
  <c r="U581" i="41"/>
  <c r="U582" i="41"/>
  <c r="U583" i="41"/>
  <c r="U584" i="41"/>
  <c r="U585" i="41"/>
  <c r="U586" i="41"/>
  <c r="U587" i="41"/>
  <c r="U588" i="41"/>
  <c r="U589" i="41"/>
  <c r="U590" i="41"/>
  <c r="U591" i="41"/>
  <c r="U592" i="41"/>
  <c r="U593" i="41"/>
  <c r="U594" i="41"/>
  <c r="U595" i="41"/>
  <c r="U596" i="41"/>
  <c r="U597" i="41"/>
  <c r="U598" i="41"/>
  <c r="U599" i="41"/>
  <c r="U600" i="41"/>
  <c r="U601" i="41"/>
  <c r="U602" i="41"/>
  <c r="U603" i="41"/>
  <c r="U604" i="41"/>
  <c r="U605" i="41"/>
  <c r="U606" i="41"/>
  <c r="U607" i="41"/>
  <c r="U608" i="41"/>
  <c r="U609" i="41"/>
  <c r="U610" i="41"/>
  <c r="U611" i="41"/>
  <c r="U612" i="41"/>
  <c r="U613" i="41"/>
  <c r="U614" i="41"/>
  <c r="U615" i="41"/>
  <c r="U616" i="41"/>
  <c r="U617" i="41"/>
  <c r="U618" i="41"/>
  <c r="U619" i="41"/>
  <c r="U620" i="41"/>
  <c r="U621" i="41"/>
  <c r="U622" i="41"/>
  <c r="U623" i="41"/>
  <c r="U624" i="41"/>
  <c r="U625" i="41"/>
  <c r="U626" i="41"/>
  <c r="U627" i="41"/>
  <c r="U628" i="41"/>
  <c r="U629" i="41"/>
  <c r="U630" i="41"/>
  <c r="U631" i="41"/>
  <c r="U632" i="41"/>
  <c r="U633" i="41"/>
  <c r="U634" i="41"/>
  <c r="U635" i="41"/>
  <c r="U636" i="41"/>
  <c r="U637" i="41"/>
  <c r="U638" i="41"/>
  <c r="U639" i="41"/>
  <c r="U640" i="41"/>
  <c r="U641" i="41"/>
  <c r="U642" i="41"/>
  <c r="U643" i="41"/>
  <c r="U644" i="41"/>
  <c r="U645" i="41"/>
  <c r="U646" i="41"/>
  <c r="U647" i="41"/>
  <c r="U648" i="41"/>
  <c r="U649" i="41"/>
  <c r="U650" i="41"/>
  <c r="U651" i="41"/>
  <c r="U652" i="41"/>
  <c r="U653" i="41"/>
  <c r="U654" i="41"/>
  <c r="U655" i="41"/>
  <c r="U656" i="41"/>
  <c r="U657" i="41"/>
  <c r="U658" i="41"/>
  <c r="U659" i="41"/>
  <c r="U660" i="41"/>
  <c r="U661" i="41"/>
  <c r="U662" i="41"/>
  <c r="U663" i="41"/>
  <c r="U664" i="41"/>
  <c r="U665" i="41"/>
  <c r="U666" i="41"/>
  <c r="U667" i="41"/>
  <c r="U668" i="41"/>
  <c r="U669" i="41"/>
  <c r="U670" i="41"/>
  <c r="U671" i="41"/>
  <c r="U672" i="41"/>
  <c r="U673" i="41"/>
  <c r="U674" i="41"/>
  <c r="U675" i="41"/>
  <c r="U676" i="41"/>
  <c r="U677" i="41"/>
  <c r="U678" i="41"/>
  <c r="U679" i="41"/>
  <c r="U680" i="41"/>
  <c r="U681" i="41"/>
  <c r="U682" i="41"/>
  <c r="U683" i="41"/>
  <c r="U684" i="41"/>
  <c r="U685" i="41"/>
  <c r="U686" i="41"/>
  <c r="U687" i="41"/>
  <c r="U688" i="41"/>
  <c r="U689" i="41"/>
  <c r="U690" i="41"/>
  <c r="U691" i="41"/>
  <c r="U692" i="41"/>
  <c r="U693" i="41"/>
  <c r="U694" i="41"/>
  <c r="U695" i="41"/>
  <c r="U696" i="41"/>
  <c r="U697" i="41"/>
  <c r="U698" i="41"/>
  <c r="U699" i="41"/>
  <c r="U700" i="41"/>
  <c r="U701" i="41"/>
  <c r="U702" i="41"/>
  <c r="U703" i="41"/>
  <c r="U704" i="41"/>
  <c r="U705" i="41"/>
  <c r="U706" i="41"/>
  <c r="U707" i="41"/>
  <c r="U708" i="41"/>
  <c r="U709" i="41"/>
  <c r="U710" i="41"/>
  <c r="U711" i="41"/>
  <c r="U712" i="41"/>
  <c r="U713" i="41"/>
  <c r="U714" i="41"/>
  <c r="U715" i="41"/>
  <c r="U716" i="41"/>
  <c r="U717" i="41"/>
  <c r="U718" i="41"/>
  <c r="U719" i="41"/>
  <c r="U720" i="41"/>
  <c r="U721" i="41"/>
  <c r="U722" i="41"/>
  <c r="U723" i="41"/>
  <c r="U724" i="41"/>
  <c r="U725" i="41"/>
  <c r="U726" i="41"/>
  <c r="U727" i="41"/>
  <c r="U728" i="41"/>
  <c r="U729" i="41"/>
  <c r="U730" i="41"/>
  <c r="U731" i="41"/>
  <c r="U732" i="41"/>
  <c r="U733" i="41"/>
  <c r="U734" i="41"/>
  <c r="U735" i="41"/>
  <c r="U736" i="41"/>
  <c r="U737" i="41"/>
  <c r="U738" i="41"/>
  <c r="U739" i="41"/>
  <c r="U740" i="41"/>
  <c r="U741" i="41"/>
  <c r="U742" i="41"/>
  <c r="U743" i="41"/>
  <c r="U744" i="41"/>
  <c r="U745" i="41"/>
  <c r="U746" i="41"/>
  <c r="U747" i="41"/>
  <c r="U748" i="41"/>
  <c r="U749" i="41"/>
  <c r="U750" i="41"/>
  <c r="U751" i="41"/>
  <c r="U752" i="41"/>
  <c r="U753" i="41"/>
  <c r="U754" i="41"/>
  <c r="U755" i="41"/>
  <c r="U756" i="41"/>
  <c r="U757" i="41"/>
  <c r="U758" i="41"/>
  <c r="U759" i="41"/>
  <c r="U760" i="41"/>
  <c r="U761" i="41"/>
  <c r="U762" i="41"/>
  <c r="U763" i="41"/>
  <c r="U764" i="41"/>
  <c r="U765" i="41"/>
  <c r="U766" i="41"/>
  <c r="U767" i="41"/>
  <c r="U768" i="41"/>
  <c r="U769" i="41"/>
  <c r="U770" i="41"/>
  <c r="U771" i="41"/>
  <c r="U772" i="41"/>
  <c r="U773" i="41"/>
  <c r="U774" i="41"/>
  <c r="U775" i="41"/>
  <c r="U776" i="41"/>
  <c r="U777" i="41"/>
  <c r="U778" i="41"/>
  <c r="U779" i="41"/>
  <c r="U780" i="41"/>
  <c r="U781" i="41"/>
  <c r="U782" i="41"/>
  <c r="U783" i="41"/>
  <c r="U784" i="41"/>
  <c r="U785" i="41"/>
  <c r="U786" i="41"/>
  <c r="U787" i="41"/>
  <c r="U788" i="41"/>
  <c r="U789" i="41"/>
  <c r="U790" i="41"/>
  <c r="U791" i="41"/>
  <c r="U792" i="41"/>
  <c r="U793" i="41"/>
  <c r="U794" i="41"/>
  <c r="U795" i="41"/>
  <c r="U796" i="41"/>
  <c r="U797" i="41"/>
  <c r="U798" i="41"/>
  <c r="U799" i="41"/>
  <c r="U800" i="41"/>
  <c r="U801" i="41"/>
  <c r="U802" i="41"/>
  <c r="U803" i="41"/>
  <c r="U804" i="41"/>
  <c r="U805" i="41"/>
  <c r="U806" i="41"/>
  <c r="U807" i="41"/>
  <c r="U808" i="41"/>
  <c r="U809" i="41"/>
  <c r="U810" i="41"/>
  <c r="U811" i="41"/>
  <c r="U812" i="41"/>
  <c r="U813" i="41"/>
  <c r="U814" i="41"/>
  <c r="U815" i="41"/>
  <c r="U816" i="41"/>
  <c r="U817" i="41"/>
  <c r="U818" i="41"/>
  <c r="U819" i="41"/>
  <c r="U820" i="41"/>
  <c r="U821" i="41"/>
  <c r="U822" i="41"/>
  <c r="U823" i="41"/>
  <c r="U824" i="41"/>
  <c r="U825" i="41"/>
  <c r="U826" i="41"/>
  <c r="U827" i="41"/>
  <c r="U828" i="41"/>
  <c r="U829" i="41"/>
  <c r="U830" i="41"/>
  <c r="U831" i="41"/>
  <c r="U832" i="41"/>
  <c r="U833" i="41"/>
  <c r="U834" i="41"/>
  <c r="U835" i="41"/>
  <c r="U836" i="41"/>
  <c r="U837" i="41"/>
  <c r="U838" i="41"/>
  <c r="U839" i="41"/>
  <c r="U840" i="41"/>
  <c r="U841" i="41"/>
  <c r="U842" i="41"/>
  <c r="U843" i="41"/>
  <c r="U844" i="41"/>
  <c r="U845" i="41"/>
  <c r="U846" i="41"/>
  <c r="U847" i="41"/>
  <c r="U848" i="41"/>
  <c r="U849" i="41"/>
  <c r="U850" i="41"/>
  <c r="U851" i="41"/>
  <c r="U852" i="41"/>
  <c r="U853" i="41"/>
  <c r="U854" i="41"/>
  <c r="U855" i="41"/>
  <c r="U856" i="41"/>
  <c r="U857" i="41"/>
  <c r="U858" i="41"/>
  <c r="U859" i="41"/>
  <c r="U860" i="41"/>
  <c r="U861" i="41"/>
  <c r="U862" i="41"/>
  <c r="U863" i="41"/>
  <c r="U864" i="41"/>
  <c r="U865" i="41"/>
  <c r="U866" i="41"/>
  <c r="U867" i="41"/>
  <c r="U868" i="41"/>
  <c r="U869" i="41"/>
  <c r="U870" i="41"/>
  <c r="U871" i="41"/>
  <c r="U872" i="41"/>
  <c r="U873" i="41"/>
  <c r="U874" i="41"/>
  <c r="U875" i="41"/>
  <c r="U876" i="41"/>
  <c r="U877" i="41"/>
  <c r="U878" i="41"/>
  <c r="U879" i="41"/>
  <c r="U880" i="41"/>
  <c r="U881" i="41"/>
  <c r="U882" i="41"/>
  <c r="U883" i="41"/>
  <c r="U884" i="41"/>
  <c r="U885" i="41"/>
  <c r="U886" i="41"/>
  <c r="U887" i="41"/>
  <c r="U888" i="41"/>
  <c r="U889" i="41"/>
  <c r="U890" i="41"/>
  <c r="U891" i="41"/>
  <c r="U892" i="41"/>
  <c r="U893" i="41"/>
  <c r="U894" i="41"/>
  <c r="U895" i="41"/>
  <c r="U896" i="41"/>
  <c r="U897" i="41"/>
  <c r="U898" i="41"/>
  <c r="U899" i="41"/>
  <c r="U900" i="41"/>
  <c r="U901" i="41"/>
  <c r="U902" i="41"/>
  <c r="U903" i="41"/>
  <c r="U904" i="41"/>
  <c r="U905" i="41"/>
  <c r="U906" i="41"/>
  <c r="U907" i="41"/>
  <c r="U908" i="41"/>
  <c r="U909" i="41"/>
  <c r="U910" i="41"/>
  <c r="U911" i="41"/>
  <c r="U912" i="41"/>
  <c r="U913" i="41"/>
  <c r="U914" i="41"/>
  <c r="U915" i="41"/>
  <c r="U916" i="41"/>
  <c r="U917" i="41"/>
  <c r="U918" i="41"/>
  <c r="U919" i="41"/>
  <c r="U920" i="41"/>
  <c r="U921" i="41"/>
  <c r="U922" i="41"/>
  <c r="U923" i="41"/>
  <c r="U924" i="41"/>
  <c r="U925" i="41"/>
  <c r="U926" i="41"/>
  <c r="U927" i="41"/>
  <c r="U928" i="41"/>
  <c r="U929" i="41"/>
  <c r="U930" i="41"/>
  <c r="U931" i="41"/>
  <c r="U932" i="41"/>
  <c r="U933" i="41"/>
  <c r="U934" i="41"/>
  <c r="U935" i="41"/>
  <c r="U936" i="41"/>
  <c r="U937" i="41"/>
  <c r="U938" i="41"/>
  <c r="U939" i="41"/>
  <c r="U940" i="41"/>
  <c r="U941" i="41"/>
  <c r="U942" i="41"/>
  <c r="U943" i="41"/>
  <c r="U944" i="41"/>
  <c r="U945" i="41"/>
  <c r="U946" i="41"/>
  <c r="U947" i="41"/>
  <c r="U948" i="41"/>
  <c r="U949" i="41"/>
  <c r="U950" i="41"/>
  <c r="U951" i="41"/>
  <c r="U952" i="41"/>
  <c r="U953" i="41"/>
  <c r="U954" i="41"/>
  <c r="U955" i="41"/>
  <c r="U956" i="41"/>
  <c r="U957" i="41"/>
  <c r="U958" i="41"/>
  <c r="U959" i="41"/>
  <c r="U960" i="41"/>
  <c r="U961" i="41"/>
  <c r="U962" i="41"/>
  <c r="U963" i="41"/>
  <c r="U964" i="41"/>
  <c r="U965" i="41"/>
  <c r="U966" i="41"/>
  <c r="U967" i="41"/>
  <c r="U968" i="41"/>
  <c r="U969" i="41"/>
  <c r="U970" i="41"/>
  <c r="U971" i="41"/>
  <c r="U972" i="41"/>
  <c r="U973" i="41"/>
  <c r="U974" i="41"/>
  <c r="U975" i="41"/>
  <c r="U976" i="41"/>
  <c r="U977" i="41"/>
  <c r="U978" i="41"/>
  <c r="U979" i="41"/>
  <c r="U980" i="41"/>
  <c r="U981" i="41"/>
  <c r="U982" i="41"/>
  <c r="U983" i="41"/>
  <c r="U984" i="41"/>
  <c r="U985" i="41"/>
  <c r="U986" i="41"/>
  <c r="U987" i="41"/>
  <c r="U988" i="41"/>
  <c r="U989" i="41"/>
  <c r="U990" i="41"/>
  <c r="U991" i="41"/>
  <c r="U992" i="41"/>
  <c r="U993" i="41"/>
  <c r="U994" i="41"/>
  <c r="U995" i="41"/>
  <c r="U996" i="41"/>
  <c r="U997" i="41"/>
  <c r="U998" i="41"/>
  <c r="U999" i="41"/>
  <c r="U1000" i="41"/>
  <c r="U1001" i="41"/>
  <c r="U1002" i="41"/>
  <c r="U1003" i="41"/>
  <c r="U1004" i="41"/>
  <c r="U1005" i="41"/>
  <c r="U1006" i="41"/>
  <c r="U1007" i="41"/>
  <c r="U1008" i="41"/>
  <c r="U1009" i="41"/>
  <c r="U1010" i="41"/>
  <c r="U1011" i="41"/>
  <c r="U1012" i="41"/>
  <c r="U1013" i="41"/>
  <c r="U1014" i="41"/>
  <c r="U1015" i="41"/>
  <c r="U1016" i="41"/>
  <c r="U1017" i="41"/>
  <c r="U1018" i="41"/>
  <c r="U1019" i="41"/>
  <c r="U1020" i="41"/>
  <c r="U1021" i="41"/>
  <c r="U1022" i="41"/>
  <c r="U1023" i="41"/>
  <c r="U1024" i="41"/>
  <c r="U1025" i="41"/>
  <c r="U1026" i="41"/>
  <c r="U1027" i="41"/>
  <c r="U1028" i="41"/>
  <c r="U1029" i="41"/>
  <c r="U1030" i="41"/>
  <c r="U1031" i="41"/>
  <c r="U1032" i="41"/>
  <c r="U1033" i="41"/>
  <c r="U1034" i="41"/>
  <c r="U1035" i="41"/>
  <c r="U1036" i="41"/>
  <c r="U1037" i="41"/>
  <c r="U1038" i="41"/>
  <c r="U1039" i="41"/>
  <c r="U1040" i="41"/>
  <c r="U1041" i="41"/>
  <c r="U1042" i="41"/>
  <c r="U1043" i="41"/>
  <c r="U1044" i="41"/>
  <c r="U1045" i="41"/>
  <c r="U1046" i="41"/>
  <c r="U1047" i="41"/>
  <c r="U1048" i="41"/>
  <c r="U1049" i="41"/>
  <c r="U1050" i="41"/>
  <c r="U1051" i="41"/>
  <c r="U1052" i="41"/>
  <c r="U1053" i="41"/>
  <c r="U1054" i="41"/>
  <c r="U1055" i="41"/>
  <c r="U1056" i="41"/>
  <c r="U1057" i="41"/>
  <c r="U1058" i="41"/>
  <c r="U1059" i="41"/>
  <c r="U1060" i="41"/>
  <c r="U1061" i="41"/>
  <c r="U1062" i="41"/>
  <c r="U1063" i="41"/>
  <c r="U1064" i="41"/>
  <c r="U1065" i="41"/>
  <c r="U1066" i="41"/>
  <c r="U1067" i="41"/>
  <c r="U1068" i="41"/>
  <c r="U1069" i="41"/>
  <c r="U1070" i="41"/>
  <c r="U1071" i="41"/>
  <c r="U1072" i="41"/>
  <c r="U1073" i="41"/>
  <c r="U1074" i="41"/>
  <c r="U1075" i="41"/>
  <c r="U1076" i="41"/>
  <c r="U1077" i="41"/>
  <c r="U1078" i="41"/>
  <c r="U1079" i="41"/>
  <c r="U1080" i="41"/>
  <c r="U1081" i="41"/>
  <c r="U1082" i="41"/>
  <c r="U1083" i="41"/>
  <c r="U1084" i="41"/>
  <c r="U1085" i="41"/>
  <c r="U1086" i="41"/>
  <c r="U1087" i="41"/>
  <c r="U1088" i="41"/>
  <c r="U1089" i="41"/>
  <c r="U1090" i="41"/>
  <c r="U1091" i="41"/>
  <c r="U1092" i="41"/>
  <c r="U1093" i="41"/>
  <c r="U1094" i="41"/>
  <c r="U1095" i="41"/>
  <c r="U1096" i="41"/>
  <c r="U1097" i="41"/>
  <c r="U1098" i="41"/>
  <c r="U1099" i="41"/>
  <c r="A427" i="41"/>
  <c r="B427" i="41"/>
  <c r="C427" i="41"/>
  <c r="D427" i="41"/>
  <c r="F427" i="41"/>
  <c r="G427" i="41"/>
  <c r="H427" i="41"/>
  <c r="I427" i="41"/>
  <c r="J427" i="41" s="1"/>
  <c r="Q427" i="41"/>
  <c r="R427" i="41"/>
  <c r="A428" i="41"/>
  <c r="B428" i="41"/>
  <c r="C428" i="41"/>
  <c r="D428" i="41"/>
  <c r="F428" i="41"/>
  <c r="G428" i="41"/>
  <c r="H428" i="41"/>
  <c r="I428" i="41"/>
  <c r="J428" i="41" s="1"/>
  <c r="Q428" i="41"/>
  <c r="R428" i="41"/>
  <c r="A429" i="41"/>
  <c r="B429" i="41"/>
  <c r="C429" i="41"/>
  <c r="D429" i="41"/>
  <c r="F429" i="41"/>
  <c r="G429" i="41"/>
  <c r="H429" i="41"/>
  <c r="I429" i="41"/>
  <c r="J429" i="41" s="1"/>
  <c r="Q429" i="41"/>
  <c r="R429" i="41"/>
  <c r="A430" i="41"/>
  <c r="B430" i="41"/>
  <c r="C430" i="41"/>
  <c r="D430" i="41"/>
  <c r="F430" i="41"/>
  <c r="G430" i="41"/>
  <c r="H430" i="41"/>
  <c r="I430" i="41"/>
  <c r="J430" i="41" s="1"/>
  <c r="Q430" i="41"/>
  <c r="R430" i="41"/>
  <c r="A431" i="41"/>
  <c r="B431" i="41"/>
  <c r="C431" i="41"/>
  <c r="D431" i="41"/>
  <c r="F431" i="41"/>
  <c r="G431" i="41"/>
  <c r="H431" i="41"/>
  <c r="I431" i="41"/>
  <c r="J431" i="41" s="1"/>
  <c r="Q431" i="41"/>
  <c r="R431" i="41"/>
  <c r="A432" i="41"/>
  <c r="B432" i="41"/>
  <c r="C432" i="41"/>
  <c r="D432" i="41"/>
  <c r="F432" i="41"/>
  <c r="G432" i="41"/>
  <c r="H432" i="41"/>
  <c r="I432" i="41"/>
  <c r="J432" i="41" s="1"/>
  <c r="Q432" i="41"/>
  <c r="R432" i="41"/>
  <c r="A433" i="41"/>
  <c r="B433" i="41"/>
  <c r="C433" i="41"/>
  <c r="D433" i="41"/>
  <c r="F433" i="41"/>
  <c r="G433" i="41"/>
  <c r="H433" i="41"/>
  <c r="I433" i="41"/>
  <c r="J433" i="41" s="1"/>
  <c r="Q433" i="41"/>
  <c r="R433" i="41"/>
  <c r="A434" i="41"/>
  <c r="B434" i="41"/>
  <c r="C434" i="41"/>
  <c r="D434" i="41"/>
  <c r="F434" i="41"/>
  <c r="G434" i="41"/>
  <c r="H434" i="41"/>
  <c r="I434" i="41"/>
  <c r="J434" i="41" s="1"/>
  <c r="Q434" i="41"/>
  <c r="R434" i="41"/>
  <c r="A435" i="41"/>
  <c r="B435" i="41"/>
  <c r="C435" i="41"/>
  <c r="D435" i="41"/>
  <c r="F435" i="41"/>
  <c r="G435" i="41"/>
  <c r="H435" i="41"/>
  <c r="I435" i="41"/>
  <c r="J435" i="41" s="1"/>
  <c r="Q435" i="41"/>
  <c r="R435" i="41"/>
  <c r="A436" i="41"/>
  <c r="B436" i="41"/>
  <c r="C436" i="41"/>
  <c r="D436" i="41"/>
  <c r="F436" i="41"/>
  <c r="G436" i="41"/>
  <c r="H436" i="41"/>
  <c r="I436" i="41"/>
  <c r="J436" i="41" s="1"/>
  <c r="Q436" i="41"/>
  <c r="R436" i="41"/>
  <c r="A437" i="41"/>
  <c r="B437" i="41"/>
  <c r="C437" i="41"/>
  <c r="D437" i="41"/>
  <c r="F437" i="41"/>
  <c r="G437" i="41"/>
  <c r="H437" i="41"/>
  <c r="I437" i="41"/>
  <c r="J437" i="41" s="1"/>
  <c r="Q437" i="41"/>
  <c r="S437" i="41" s="1"/>
  <c r="R437" i="41"/>
  <c r="A438" i="41"/>
  <c r="B438" i="41"/>
  <c r="C438" i="41"/>
  <c r="D438" i="41"/>
  <c r="F438" i="41"/>
  <c r="G438" i="41"/>
  <c r="H438" i="41"/>
  <c r="I438" i="41"/>
  <c r="J438" i="41" s="1"/>
  <c r="Q438" i="41"/>
  <c r="R438" i="41"/>
  <c r="A439" i="41"/>
  <c r="B439" i="41"/>
  <c r="C439" i="41"/>
  <c r="D439" i="41"/>
  <c r="F439" i="41"/>
  <c r="G439" i="41"/>
  <c r="H439" i="41"/>
  <c r="I439" i="41"/>
  <c r="J439" i="41" s="1"/>
  <c r="Q439" i="41"/>
  <c r="R439" i="41"/>
  <c r="A440" i="41"/>
  <c r="B440" i="41"/>
  <c r="C440" i="41"/>
  <c r="D440" i="41"/>
  <c r="F440" i="41"/>
  <c r="G440" i="41"/>
  <c r="H440" i="41"/>
  <c r="I440" i="41"/>
  <c r="J440" i="41" s="1"/>
  <c r="Q440" i="41"/>
  <c r="R440" i="41"/>
  <c r="A441" i="41"/>
  <c r="B441" i="41"/>
  <c r="C441" i="41"/>
  <c r="D441" i="41"/>
  <c r="F441" i="41"/>
  <c r="G441" i="41"/>
  <c r="H441" i="41"/>
  <c r="I441" i="41"/>
  <c r="J441" i="41" s="1"/>
  <c r="Q441" i="41"/>
  <c r="R441" i="41"/>
  <c r="A442" i="41"/>
  <c r="B442" i="41"/>
  <c r="C442" i="41"/>
  <c r="D442" i="41"/>
  <c r="F442" i="41"/>
  <c r="G442" i="41"/>
  <c r="H442" i="41"/>
  <c r="I442" i="41"/>
  <c r="J442" i="41" s="1"/>
  <c r="Q442" i="41"/>
  <c r="R442" i="41"/>
  <c r="A443" i="41"/>
  <c r="B443" i="41"/>
  <c r="C443" i="41"/>
  <c r="D443" i="41"/>
  <c r="F443" i="41"/>
  <c r="G443" i="41"/>
  <c r="H443" i="41"/>
  <c r="I443" i="41"/>
  <c r="J443" i="41" s="1"/>
  <c r="Q443" i="41"/>
  <c r="R443" i="41"/>
  <c r="A444" i="41"/>
  <c r="B444" i="41"/>
  <c r="C444" i="41"/>
  <c r="D444" i="41"/>
  <c r="F444" i="41"/>
  <c r="G444" i="41"/>
  <c r="H444" i="41"/>
  <c r="I444" i="41"/>
  <c r="J444" i="41" s="1"/>
  <c r="Q444" i="41"/>
  <c r="R444" i="41"/>
  <c r="A445" i="41"/>
  <c r="B445" i="41"/>
  <c r="C445" i="41"/>
  <c r="D445" i="41"/>
  <c r="F445" i="41"/>
  <c r="G445" i="41"/>
  <c r="H445" i="41"/>
  <c r="I445" i="41"/>
  <c r="J445" i="41" s="1"/>
  <c r="Q445" i="41"/>
  <c r="R445" i="41"/>
  <c r="A446" i="41"/>
  <c r="B446" i="41"/>
  <c r="C446" i="41"/>
  <c r="D446" i="41"/>
  <c r="F446" i="41"/>
  <c r="G446" i="41"/>
  <c r="H446" i="41"/>
  <c r="I446" i="41"/>
  <c r="J446" i="41" s="1"/>
  <c r="Q446" i="41"/>
  <c r="R446" i="41"/>
  <c r="A447" i="41"/>
  <c r="B447" i="41"/>
  <c r="C447" i="41"/>
  <c r="D447" i="41"/>
  <c r="F447" i="41"/>
  <c r="G447" i="41"/>
  <c r="H447" i="41"/>
  <c r="I447" i="41"/>
  <c r="J447" i="41" s="1"/>
  <c r="Q447" i="41"/>
  <c r="R447" i="41"/>
  <c r="A448" i="41"/>
  <c r="B448" i="41"/>
  <c r="C448" i="41"/>
  <c r="D448" i="41"/>
  <c r="F448" i="41"/>
  <c r="G448" i="41"/>
  <c r="H448" i="41"/>
  <c r="I448" i="41"/>
  <c r="J448" i="41" s="1"/>
  <c r="Q448" i="41"/>
  <c r="R448" i="41"/>
  <c r="A449" i="41"/>
  <c r="B449" i="41"/>
  <c r="C449" i="41"/>
  <c r="D449" i="41"/>
  <c r="F449" i="41"/>
  <c r="G449" i="41"/>
  <c r="H449" i="41"/>
  <c r="I449" i="41"/>
  <c r="J449" i="41" s="1"/>
  <c r="Q449" i="41"/>
  <c r="R449" i="41"/>
  <c r="A450" i="41"/>
  <c r="B450" i="41"/>
  <c r="C450" i="41"/>
  <c r="D450" i="41"/>
  <c r="F450" i="41"/>
  <c r="G450" i="41"/>
  <c r="H450" i="41"/>
  <c r="I450" i="41"/>
  <c r="J450" i="41" s="1"/>
  <c r="Q450" i="41"/>
  <c r="R450" i="41"/>
  <c r="A451" i="41"/>
  <c r="B451" i="41"/>
  <c r="C451" i="41"/>
  <c r="D451" i="41"/>
  <c r="F451" i="41"/>
  <c r="G451" i="41"/>
  <c r="H451" i="41"/>
  <c r="I451" i="41"/>
  <c r="J451" i="41" s="1"/>
  <c r="Q451" i="41"/>
  <c r="R451" i="41"/>
  <c r="A452" i="41"/>
  <c r="B452" i="41"/>
  <c r="C452" i="41"/>
  <c r="D452" i="41"/>
  <c r="F452" i="41"/>
  <c r="G452" i="41"/>
  <c r="H452" i="41"/>
  <c r="I452" i="41"/>
  <c r="J452" i="41" s="1"/>
  <c r="Q452" i="41"/>
  <c r="R452" i="41"/>
  <c r="A453" i="41"/>
  <c r="B453" i="41"/>
  <c r="C453" i="41"/>
  <c r="D453" i="41"/>
  <c r="F453" i="41"/>
  <c r="G453" i="41"/>
  <c r="H453" i="41"/>
  <c r="I453" i="41"/>
  <c r="J453" i="41" s="1"/>
  <c r="Q453" i="41"/>
  <c r="R453" i="41"/>
  <c r="A454" i="41"/>
  <c r="B454" i="41"/>
  <c r="C454" i="41"/>
  <c r="D454" i="41"/>
  <c r="F454" i="41"/>
  <c r="G454" i="41"/>
  <c r="H454" i="41"/>
  <c r="I454" i="41"/>
  <c r="J454" i="41" s="1"/>
  <c r="Q454" i="41"/>
  <c r="R454" i="41"/>
  <c r="A455" i="41"/>
  <c r="B455" i="41"/>
  <c r="C455" i="41"/>
  <c r="D455" i="41"/>
  <c r="F455" i="41"/>
  <c r="G455" i="41"/>
  <c r="H455" i="41"/>
  <c r="I455" i="41"/>
  <c r="J455" i="41" s="1"/>
  <c r="Q455" i="41"/>
  <c r="R455" i="41"/>
  <c r="A456" i="41"/>
  <c r="B456" i="41"/>
  <c r="C456" i="41"/>
  <c r="D456" i="41"/>
  <c r="F456" i="41"/>
  <c r="G456" i="41"/>
  <c r="H456" i="41"/>
  <c r="I456" i="41"/>
  <c r="J456" i="41" s="1"/>
  <c r="Q456" i="41"/>
  <c r="R456" i="41"/>
  <c r="A457" i="41"/>
  <c r="B457" i="41"/>
  <c r="C457" i="41"/>
  <c r="D457" i="41"/>
  <c r="F457" i="41"/>
  <c r="G457" i="41"/>
  <c r="H457" i="41"/>
  <c r="I457" i="41"/>
  <c r="J457" i="41" s="1"/>
  <c r="Q457" i="41"/>
  <c r="R457" i="41"/>
  <c r="A458" i="41"/>
  <c r="B458" i="41"/>
  <c r="C458" i="41"/>
  <c r="D458" i="41"/>
  <c r="F458" i="41"/>
  <c r="G458" i="41"/>
  <c r="H458" i="41"/>
  <c r="I458" i="41"/>
  <c r="J458" i="41" s="1"/>
  <c r="Q458" i="41"/>
  <c r="R458" i="41"/>
  <c r="A459" i="41"/>
  <c r="B459" i="41"/>
  <c r="C459" i="41"/>
  <c r="D459" i="41"/>
  <c r="F459" i="41"/>
  <c r="G459" i="41"/>
  <c r="H459" i="41"/>
  <c r="I459" i="41"/>
  <c r="J459" i="41" s="1"/>
  <c r="Q459" i="41"/>
  <c r="R459" i="41"/>
  <c r="A460" i="41"/>
  <c r="B460" i="41"/>
  <c r="C460" i="41"/>
  <c r="D460" i="41"/>
  <c r="F460" i="41"/>
  <c r="G460" i="41"/>
  <c r="H460" i="41"/>
  <c r="I460" i="41"/>
  <c r="J460" i="41" s="1"/>
  <c r="Q460" i="41"/>
  <c r="R460" i="41"/>
  <c r="A461" i="41"/>
  <c r="B461" i="41"/>
  <c r="C461" i="41"/>
  <c r="D461" i="41"/>
  <c r="F461" i="41"/>
  <c r="G461" i="41"/>
  <c r="H461" i="41"/>
  <c r="I461" i="41"/>
  <c r="J461" i="41" s="1"/>
  <c r="Q461" i="41"/>
  <c r="R461" i="41"/>
  <c r="A462" i="41"/>
  <c r="B462" i="41"/>
  <c r="C462" i="41"/>
  <c r="D462" i="41"/>
  <c r="F462" i="41"/>
  <c r="G462" i="41"/>
  <c r="H462" i="41"/>
  <c r="I462" i="41"/>
  <c r="J462" i="41" s="1"/>
  <c r="Q462" i="41"/>
  <c r="R462" i="41"/>
  <c r="A463" i="41"/>
  <c r="B463" i="41"/>
  <c r="C463" i="41"/>
  <c r="D463" i="41"/>
  <c r="F463" i="41"/>
  <c r="G463" i="41"/>
  <c r="H463" i="41"/>
  <c r="I463" i="41"/>
  <c r="J463" i="41" s="1"/>
  <c r="Q463" i="41"/>
  <c r="R463" i="41"/>
  <c r="A464" i="41"/>
  <c r="B464" i="41"/>
  <c r="C464" i="41"/>
  <c r="D464" i="41"/>
  <c r="F464" i="41"/>
  <c r="G464" i="41"/>
  <c r="H464" i="41"/>
  <c r="I464" i="41"/>
  <c r="J464" i="41" s="1"/>
  <c r="Q464" i="41"/>
  <c r="R464" i="41"/>
  <c r="A465" i="41"/>
  <c r="B465" i="41"/>
  <c r="C465" i="41"/>
  <c r="D465" i="41"/>
  <c r="F465" i="41"/>
  <c r="G465" i="41"/>
  <c r="H465" i="41"/>
  <c r="I465" i="41"/>
  <c r="J465" i="41" s="1"/>
  <c r="Q465" i="41"/>
  <c r="R465" i="41"/>
  <c r="A466" i="41"/>
  <c r="B466" i="41"/>
  <c r="C466" i="41"/>
  <c r="D466" i="41"/>
  <c r="F466" i="41"/>
  <c r="G466" i="41"/>
  <c r="H466" i="41"/>
  <c r="I466" i="41"/>
  <c r="J466" i="41" s="1"/>
  <c r="Q466" i="41"/>
  <c r="R466" i="41"/>
  <c r="A467" i="41"/>
  <c r="B467" i="41"/>
  <c r="C467" i="41"/>
  <c r="D467" i="41"/>
  <c r="F467" i="41"/>
  <c r="G467" i="41"/>
  <c r="H467" i="41"/>
  <c r="I467" i="41"/>
  <c r="J467" i="41" s="1"/>
  <c r="Q467" i="41"/>
  <c r="R467" i="41"/>
  <c r="A468" i="41"/>
  <c r="B468" i="41"/>
  <c r="C468" i="41"/>
  <c r="D468" i="41"/>
  <c r="F468" i="41"/>
  <c r="G468" i="41"/>
  <c r="H468" i="41"/>
  <c r="I468" i="41"/>
  <c r="J468" i="41" s="1"/>
  <c r="Q468" i="41"/>
  <c r="R468" i="41"/>
  <c r="A469" i="41"/>
  <c r="B469" i="41"/>
  <c r="C469" i="41"/>
  <c r="D469" i="41"/>
  <c r="F469" i="41"/>
  <c r="G469" i="41"/>
  <c r="H469" i="41"/>
  <c r="I469" i="41"/>
  <c r="J469" i="41" s="1"/>
  <c r="Q469" i="41"/>
  <c r="R469" i="41"/>
  <c r="A470" i="41"/>
  <c r="B470" i="41"/>
  <c r="C470" i="41"/>
  <c r="D470" i="41"/>
  <c r="F470" i="41"/>
  <c r="G470" i="41"/>
  <c r="H470" i="41"/>
  <c r="I470" i="41"/>
  <c r="J470" i="41" s="1"/>
  <c r="Q470" i="41"/>
  <c r="R470" i="41"/>
  <c r="A471" i="41"/>
  <c r="B471" i="41"/>
  <c r="C471" i="41"/>
  <c r="D471" i="41"/>
  <c r="F471" i="41"/>
  <c r="G471" i="41"/>
  <c r="H471" i="41"/>
  <c r="I471" i="41"/>
  <c r="J471" i="41" s="1"/>
  <c r="Q471" i="41"/>
  <c r="R471" i="41"/>
  <c r="A472" i="41"/>
  <c r="B472" i="41"/>
  <c r="C472" i="41"/>
  <c r="D472" i="41"/>
  <c r="F472" i="41"/>
  <c r="G472" i="41"/>
  <c r="H472" i="41"/>
  <c r="I472" i="41"/>
  <c r="J472" i="41" s="1"/>
  <c r="Q472" i="41"/>
  <c r="R472" i="41"/>
  <c r="A473" i="41"/>
  <c r="B473" i="41"/>
  <c r="C473" i="41"/>
  <c r="D473" i="41"/>
  <c r="F473" i="41"/>
  <c r="G473" i="41"/>
  <c r="H473" i="41"/>
  <c r="I473" i="41"/>
  <c r="J473" i="41" s="1"/>
  <c r="Q473" i="41"/>
  <c r="R473" i="41"/>
  <c r="A474" i="41"/>
  <c r="B474" i="41"/>
  <c r="C474" i="41"/>
  <c r="D474" i="41"/>
  <c r="F474" i="41"/>
  <c r="G474" i="41"/>
  <c r="H474" i="41"/>
  <c r="I474" i="41"/>
  <c r="J474" i="41" s="1"/>
  <c r="Q474" i="41"/>
  <c r="R474" i="41"/>
  <c r="A475" i="41"/>
  <c r="B475" i="41"/>
  <c r="C475" i="41"/>
  <c r="D475" i="41"/>
  <c r="F475" i="41"/>
  <c r="G475" i="41"/>
  <c r="H475" i="41"/>
  <c r="I475" i="41"/>
  <c r="J475" i="41" s="1"/>
  <c r="Q475" i="41"/>
  <c r="R475" i="41"/>
  <c r="A476" i="41"/>
  <c r="B476" i="41"/>
  <c r="C476" i="41"/>
  <c r="D476" i="41"/>
  <c r="F476" i="41"/>
  <c r="G476" i="41"/>
  <c r="H476" i="41"/>
  <c r="I476" i="41"/>
  <c r="J476" i="41" s="1"/>
  <c r="Q476" i="41"/>
  <c r="R476" i="41"/>
  <c r="A477" i="41"/>
  <c r="B477" i="41"/>
  <c r="C477" i="41"/>
  <c r="D477" i="41"/>
  <c r="F477" i="41"/>
  <c r="G477" i="41"/>
  <c r="H477" i="41"/>
  <c r="I477" i="41"/>
  <c r="J477" i="41" s="1"/>
  <c r="Q477" i="41"/>
  <c r="R477" i="41"/>
  <c r="A478" i="41"/>
  <c r="B478" i="41"/>
  <c r="C478" i="41"/>
  <c r="D478" i="41"/>
  <c r="F478" i="41"/>
  <c r="G478" i="41"/>
  <c r="H478" i="41"/>
  <c r="I478" i="41"/>
  <c r="J478" i="41" s="1"/>
  <c r="Q478" i="41"/>
  <c r="R478" i="41"/>
  <c r="A479" i="41"/>
  <c r="B479" i="41"/>
  <c r="C479" i="41"/>
  <c r="D479" i="41"/>
  <c r="F479" i="41"/>
  <c r="G479" i="41"/>
  <c r="H479" i="41"/>
  <c r="I479" i="41"/>
  <c r="J479" i="41" s="1"/>
  <c r="Q479" i="41"/>
  <c r="R479" i="41"/>
  <c r="A480" i="41"/>
  <c r="B480" i="41"/>
  <c r="C480" i="41"/>
  <c r="D480" i="41"/>
  <c r="F480" i="41"/>
  <c r="G480" i="41"/>
  <c r="H480" i="41"/>
  <c r="I480" i="41"/>
  <c r="J480" i="41" s="1"/>
  <c r="Q480" i="41"/>
  <c r="R480" i="41"/>
  <c r="A481" i="41"/>
  <c r="B481" i="41"/>
  <c r="C481" i="41"/>
  <c r="D481" i="41"/>
  <c r="F481" i="41"/>
  <c r="G481" i="41"/>
  <c r="H481" i="41"/>
  <c r="I481" i="41"/>
  <c r="J481" i="41" s="1"/>
  <c r="Q481" i="41"/>
  <c r="R481" i="41"/>
  <c r="A482" i="41"/>
  <c r="B482" i="41"/>
  <c r="C482" i="41"/>
  <c r="D482" i="41"/>
  <c r="F482" i="41"/>
  <c r="G482" i="41"/>
  <c r="H482" i="41"/>
  <c r="I482" i="41"/>
  <c r="J482" i="41" s="1"/>
  <c r="Q482" i="41"/>
  <c r="R482" i="41"/>
  <c r="A483" i="41"/>
  <c r="B483" i="41"/>
  <c r="C483" i="41"/>
  <c r="D483" i="41"/>
  <c r="F483" i="41"/>
  <c r="G483" i="41"/>
  <c r="H483" i="41"/>
  <c r="I483" i="41"/>
  <c r="J483" i="41" s="1"/>
  <c r="Q483" i="41"/>
  <c r="R483" i="41"/>
  <c r="A484" i="41"/>
  <c r="B484" i="41"/>
  <c r="C484" i="41"/>
  <c r="D484" i="41"/>
  <c r="F484" i="41"/>
  <c r="G484" i="41"/>
  <c r="H484" i="41"/>
  <c r="I484" i="41"/>
  <c r="J484" i="41" s="1"/>
  <c r="Q484" i="41"/>
  <c r="R484" i="41"/>
  <c r="A485" i="41"/>
  <c r="B485" i="41"/>
  <c r="C485" i="41"/>
  <c r="D485" i="41"/>
  <c r="F485" i="41"/>
  <c r="G485" i="41"/>
  <c r="H485" i="41"/>
  <c r="I485" i="41"/>
  <c r="J485" i="41" s="1"/>
  <c r="Q485" i="41"/>
  <c r="R485" i="41"/>
  <c r="A486" i="41"/>
  <c r="B486" i="41"/>
  <c r="C486" i="41"/>
  <c r="D486" i="41"/>
  <c r="F486" i="41"/>
  <c r="G486" i="41"/>
  <c r="H486" i="41"/>
  <c r="I486" i="41"/>
  <c r="J486" i="41" s="1"/>
  <c r="Q486" i="41"/>
  <c r="R486" i="41"/>
  <c r="A487" i="41"/>
  <c r="B487" i="41"/>
  <c r="C487" i="41"/>
  <c r="D487" i="41"/>
  <c r="F487" i="41"/>
  <c r="G487" i="41"/>
  <c r="H487" i="41"/>
  <c r="I487" i="41"/>
  <c r="J487" i="41" s="1"/>
  <c r="Q487" i="41"/>
  <c r="R487" i="41"/>
  <c r="A488" i="41"/>
  <c r="B488" i="41"/>
  <c r="C488" i="41"/>
  <c r="D488" i="41"/>
  <c r="F488" i="41"/>
  <c r="G488" i="41"/>
  <c r="H488" i="41"/>
  <c r="I488" i="41"/>
  <c r="J488" i="41" s="1"/>
  <c r="Q488" i="41"/>
  <c r="R488" i="41"/>
  <c r="A489" i="41"/>
  <c r="B489" i="41"/>
  <c r="C489" i="41"/>
  <c r="D489" i="41"/>
  <c r="F489" i="41"/>
  <c r="G489" i="41"/>
  <c r="H489" i="41"/>
  <c r="I489" i="41"/>
  <c r="J489" i="41" s="1"/>
  <c r="Q489" i="41"/>
  <c r="R489" i="41"/>
  <c r="A490" i="41"/>
  <c r="B490" i="41"/>
  <c r="C490" i="41"/>
  <c r="D490" i="41"/>
  <c r="F490" i="41"/>
  <c r="G490" i="41"/>
  <c r="H490" i="41"/>
  <c r="I490" i="41"/>
  <c r="J490" i="41" s="1"/>
  <c r="Q490" i="41"/>
  <c r="R490" i="41"/>
  <c r="A491" i="41"/>
  <c r="B491" i="41"/>
  <c r="C491" i="41"/>
  <c r="D491" i="41"/>
  <c r="F491" i="41"/>
  <c r="G491" i="41"/>
  <c r="H491" i="41"/>
  <c r="I491" i="41"/>
  <c r="J491" i="41" s="1"/>
  <c r="Q491" i="41"/>
  <c r="R491" i="41"/>
  <c r="A492" i="41"/>
  <c r="B492" i="41"/>
  <c r="C492" i="41"/>
  <c r="D492" i="41"/>
  <c r="F492" i="41"/>
  <c r="G492" i="41"/>
  <c r="H492" i="41"/>
  <c r="I492" i="41"/>
  <c r="J492" i="41" s="1"/>
  <c r="Q492" i="41"/>
  <c r="R492" i="41"/>
  <c r="A493" i="41"/>
  <c r="B493" i="41"/>
  <c r="C493" i="41"/>
  <c r="D493" i="41"/>
  <c r="F493" i="41"/>
  <c r="G493" i="41"/>
  <c r="H493" i="41"/>
  <c r="I493" i="41"/>
  <c r="J493" i="41" s="1"/>
  <c r="Q493" i="41"/>
  <c r="R493" i="41"/>
  <c r="A494" i="41"/>
  <c r="B494" i="41"/>
  <c r="C494" i="41"/>
  <c r="D494" i="41"/>
  <c r="F494" i="41"/>
  <c r="G494" i="41"/>
  <c r="H494" i="41"/>
  <c r="I494" i="41"/>
  <c r="J494" i="41" s="1"/>
  <c r="Q494" i="41"/>
  <c r="R494" i="41"/>
  <c r="A495" i="41"/>
  <c r="B495" i="41"/>
  <c r="C495" i="41"/>
  <c r="D495" i="41"/>
  <c r="F495" i="41"/>
  <c r="G495" i="41"/>
  <c r="H495" i="41"/>
  <c r="I495" i="41"/>
  <c r="J495" i="41" s="1"/>
  <c r="Q495" i="41"/>
  <c r="R495" i="41"/>
  <c r="A496" i="41"/>
  <c r="B496" i="41"/>
  <c r="C496" i="41"/>
  <c r="D496" i="41"/>
  <c r="F496" i="41"/>
  <c r="G496" i="41"/>
  <c r="H496" i="41"/>
  <c r="I496" i="41"/>
  <c r="J496" i="41" s="1"/>
  <c r="Q496" i="41"/>
  <c r="R496" i="41"/>
  <c r="A497" i="41"/>
  <c r="B497" i="41"/>
  <c r="C497" i="41"/>
  <c r="D497" i="41"/>
  <c r="F497" i="41"/>
  <c r="G497" i="41"/>
  <c r="H497" i="41"/>
  <c r="I497" i="41"/>
  <c r="J497" i="41" s="1"/>
  <c r="Q497" i="41"/>
  <c r="R497" i="41"/>
  <c r="A498" i="41"/>
  <c r="B498" i="41"/>
  <c r="C498" i="41"/>
  <c r="D498" i="41"/>
  <c r="F498" i="41"/>
  <c r="G498" i="41"/>
  <c r="H498" i="41"/>
  <c r="I498" i="41"/>
  <c r="J498" i="41" s="1"/>
  <c r="Q498" i="41"/>
  <c r="R498" i="41"/>
  <c r="A499" i="41"/>
  <c r="B499" i="41"/>
  <c r="C499" i="41"/>
  <c r="D499" i="41"/>
  <c r="F499" i="41"/>
  <c r="G499" i="41"/>
  <c r="H499" i="41"/>
  <c r="I499" i="41"/>
  <c r="J499" i="41" s="1"/>
  <c r="Q499" i="41"/>
  <c r="R499" i="41"/>
  <c r="A500" i="41"/>
  <c r="B500" i="41"/>
  <c r="C500" i="41"/>
  <c r="D500" i="41"/>
  <c r="F500" i="41"/>
  <c r="G500" i="41"/>
  <c r="H500" i="41"/>
  <c r="I500" i="41"/>
  <c r="J500" i="41" s="1"/>
  <c r="Q500" i="41"/>
  <c r="R500" i="41"/>
  <c r="A501" i="41"/>
  <c r="B501" i="41"/>
  <c r="C501" i="41"/>
  <c r="D501" i="41"/>
  <c r="F501" i="41"/>
  <c r="G501" i="41"/>
  <c r="H501" i="41"/>
  <c r="I501" i="41"/>
  <c r="J501" i="41" s="1"/>
  <c r="Q501" i="41"/>
  <c r="R501" i="41"/>
  <c r="A502" i="41"/>
  <c r="B502" i="41"/>
  <c r="C502" i="41"/>
  <c r="D502" i="41"/>
  <c r="F502" i="41"/>
  <c r="G502" i="41"/>
  <c r="H502" i="41"/>
  <c r="I502" i="41"/>
  <c r="J502" i="41" s="1"/>
  <c r="Q502" i="41"/>
  <c r="R502" i="41"/>
  <c r="A503" i="41"/>
  <c r="B503" i="41"/>
  <c r="C503" i="41"/>
  <c r="D503" i="41"/>
  <c r="F503" i="41"/>
  <c r="G503" i="41"/>
  <c r="H503" i="41"/>
  <c r="I503" i="41"/>
  <c r="J503" i="41" s="1"/>
  <c r="Q503" i="41"/>
  <c r="R503" i="41"/>
  <c r="A504" i="41"/>
  <c r="B504" i="41"/>
  <c r="C504" i="41"/>
  <c r="D504" i="41"/>
  <c r="F504" i="41"/>
  <c r="G504" i="41"/>
  <c r="H504" i="41"/>
  <c r="I504" i="41"/>
  <c r="J504" i="41"/>
  <c r="Q504" i="41"/>
  <c r="R504" i="41"/>
  <c r="A505" i="41"/>
  <c r="B505" i="41"/>
  <c r="C505" i="41"/>
  <c r="D505" i="41"/>
  <c r="F505" i="41"/>
  <c r="G505" i="41"/>
  <c r="H505" i="41"/>
  <c r="I505" i="41"/>
  <c r="J505" i="41" s="1"/>
  <c r="Q505" i="41"/>
  <c r="R505" i="41"/>
  <c r="A506" i="41"/>
  <c r="B506" i="41"/>
  <c r="C506" i="41"/>
  <c r="D506" i="41"/>
  <c r="F506" i="41"/>
  <c r="G506" i="41"/>
  <c r="H506" i="41"/>
  <c r="I506" i="41"/>
  <c r="J506" i="41" s="1"/>
  <c r="Q506" i="41"/>
  <c r="R506" i="41"/>
  <c r="A507" i="41"/>
  <c r="B507" i="41"/>
  <c r="C507" i="41"/>
  <c r="D507" i="41"/>
  <c r="F507" i="41"/>
  <c r="G507" i="41"/>
  <c r="H507" i="41"/>
  <c r="I507" i="41"/>
  <c r="J507" i="41" s="1"/>
  <c r="Q507" i="41"/>
  <c r="R507" i="41"/>
  <c r="A508" i="41"/>
  <c r="B508" i="41"/>
  <c r="C508" i="41"/>
  <c r="D508" i="41"/>
  <c r="F508" i="41"/>
  <c r="G508" i="41"/>
  <c r="H508" i="41"/>
  <c r="I508" i="41"/>
  <c r="J508" i="41" s="1"/>
  <c r="Q508" i="41"/>
  <c r="R508" i="41"/>
  <c r="A509" i="41"/>
  <c r="B509" i="41"/>
  <c r="C509" i="41"/>
  <c r="D509" i="41"/>
  <c r="F509" i="41"/>
  <c r="G509" i="41"/>
  <c r="H509" i="41"/>
  <c r="I509" i="41"/>
  <c r="J509" i="41" s="1"/>
  <c r="Q509" i="41"/>
  <c r="R509" i="41"/>
  <c r="A510" i="41"/>
  <c r="B510" i="41"/>
  <c r="C510" i="41"/>
  <c r="D510" i="41"/>
  <c r="F510" i="41"/>
  <c r="G510" i="41"/>
  <c r="H510" i="41"/>
  <c r="I510" i="41"/>
  <c r="J510" i="41" s="1"/>
  <c r="Q510" i="41"/>
  <c r="R510" i="41"/>
  <c r="A511" i="41"/>
  <c r="B511" i="41"/>
  <c r="C511" i="41"/>
  <c r="D511" i="41"/>
  <c r="F511" i="41"/>
  <c r="G511" i="41"/>
  <c r="H511" i="41"/>
  <c r="I511" i="41"/>
  <c r="J511" i="41" s="1"/>
  <c r="Q511" i="41"/>
  <c r="R511" i="41"/>
  <c r="A512" i="41"/>
  <c r="B512" i="41"/>
  <c r="C512" i="41"/>
  <c r="D512" i="41"/>
  <c r="F512" i="41"/>
  <c r="G512" i="41"/>
  <c r="H512" i="41"/>
  <c r="I512" i="41"/>
  <c r="J512" i="41" s="1"/>
  <c r="Q512" i="41"/>
  <c r="R512" i="41"/>
  <c r="A513" i="41"/>
  <c r="B513" i="41"/>
  <c r="C513" i="41"/>
  <c r="D513" i="41"/>
  <c r="F513" i="41"/>
  <c r="G513" i="41"/>
  <c r="H513" i="41"/>
  <c r="I513" i="41"/>
  <c r="J513" i="41" s="1"/>
  <c r="Q513" i="41"/>
  <c r="R513" i="41"/>
  <c r="A514" i="41"/>
  <c r="B514" i="41"/>
  <c r="C514" i="41"/>
  <c r="D514" i="41"/>
  <c r="F514" i="41"/>
  <c r="G514" i="41"/>
  <c r="H514" i="41"/>
  <c r="I514" i="41"/>
  <c r="J514" i="41" s="1"/>
  <c r="Q514" i="41"/>
  <c r="R514" i="41"/>
  <c r="A515" i="41"/>
  <c r="B515" i="41"/>
  <c r="C515" i="41"/>
  <c r="D515" i="41"/>
  <c r="F515" i="41"/>
  <c r="G515" i="41"/>
  <c r="H515" i="41"/>
  <c r="I515" i="41"/>
  <c r="J515" i="41" s="1"/>
  <c r="Q515" i="41"/>
  <c r="R515" i="41"/>
  <c r="A516" i="41"/>
  <c r="B516" i="41"/>
  <c r="C516" i="41"/>
  <c r="D516" i="41"/>
  <c r="F516" i="41"/>
  <c r="G516" i="41"/>
  <c r="H516" i="41"/>
  <c r="I516" i="41"/>
  <c r="J516" i="41" s="1"/>
  <c r="Q516" i="41"/>
  <c r="R516" i="41"/>
  <c r="A517" i="41"/>
  <c r="B517" i="41"/>
  <c r="C517" i="41"/>
  <c r="D517" i="41"/>
  <c r="F517" i="41"/>
  <c r="G517" i="41"/>
  <c r="H517" i="41"/>
  <c r="I517" i="41"/>
  <c r="J517" i="41" s="1"/>
  <c r="Q517" i="41"/>
  <c r="R517" i="41"/>
  <c r="A518" i="41"/>
  <c r="B518" i="41"/>
  <c r="C518" i="41"/>
  <c r="D518" i="41"/>
  <c r="F518" i="41"/>
  <c r="G518" i="41"/>
  <c r="H518" i="41"/>
  <c r="I518" i="41"/>
  <c r="J518" i="41" s="1"/>
  <c r="Q518" i="41"/>
  <c r="R518" i="41"/>
  <c r="A519" i="41"/>
  <c r="B519" i="41"/>
  <c r="C519" i="41"/>
  <c r="D519" i="41"/>
  <c r="F519" i="41"/>
  <c r="G519" i="41"/>
  <c r="H519" i="41"/>
  <c r="I519" i="41"/>
  <c r="J519" i="41" s="1"/>
  <c r="Q519" i="41"/>
  <c r="R519" i="41"/>
  <c r="A520" i="41"/>
  <c r="B520" i="41"/>
  <c r="C520" i="41"/>
  <c r="D520" i="41"/>
  <c r="F520" i="41"/>
  <c r="G520" i="41"/>
  <c r="H520" i="41"/>
  <c r="I520" i="41"/>
  <c r="J520" i="41" s="1"/>
  <c r="Q520" i="41"/>
  <c r="R520" i="41"/>
  <c r="A521" i="41"/>
  <c r="B521" i="41"/>
  <c r="C521" i="41"/>
  <c r="D521" i="41"/>
  <c r="F521" i="41"/>
  <c r="G521" i="41"/>
  <c r="H521" i="41"/>
  <c r="I521" i="41"/>
  <c r="J521" i="41" s="1"/>
  <c r="Q521" i="41"/>
  <c r="R521" i="41"/>
  <c r="A522" i="41"/>
  <c r="B522" i="41"/>
  <c r="C522" i="41"/>
  <c r="D522" i="41"/>
  <c r="F522" i="41"/>
  <c r="G522" i="41"/>
  <c r="H522" i="41"/>
  <c r="I522" i="41"/>
  <c r="J522" i="41" s="1"/>
  <c r="Q522" i="41"/>
  <c r="R522" i="41"/>
  <c r="A523" i="41"/>
  <c r="B523" i="41"/>
  <c r="C523" i="41"/>
  <c r="D523" i="41"/>
  <c r="F523" i="41"/>
  <c r="G523" i="41"/>
  <c r="H523" i="41"/>
  <c r="I523" i="41"/>
  <c r="J523" i="41" s="1"/>
  <c r="Q523" i="41"/>
  <c r="R523" i="41"/>
  <c r="A524" i="41"/>
  <c r="B524" i="41"/>
  <c r="C524" i="41"/>
  <c r="D524" i="41"/>
  <c r="F524" i="41"/>
  <c r="G524" i="41"/>
  <c r="H524" i="41"/>
  <c r="I524" i="41"/>
  <c r="J524" i="41" s="1"/>
  <c r="Q524" i="41"/>
  <c r="R524" i="41"/>
  <c r="A525" i="41"/>
  <c r="B525" i="41"/>
  <c r="C525" i="41"/>
  <c r="D525" i="41"/>
  <c r="F525" i="41"/>
  <c r="G525" i="41"/>
  <c r="H525" i="41"/>
  <c r="I525" i="41"/>
  <c r="J525" i="41" s="1"/>
  <c r="Q525" i="41"/>
  <c r="R525" i="41"/>
  <c r="A526" i="41"/>
  <c r="B526" i="41"/>
  <c r="C526" i="41"/>
  <c r="D526" i="41"/>
  <c r="F526" i="41"/>
  <c r="G526" i="41"/>
  <c r="H526" i="41"/>
  <c r="I526" i="41"/>
  <c r="J526" i="41" s="1"/>
  <c r="Q526" i="41"/>
  <c r="R526" i="41"/>
  <c r="A527" i="41"/>
  <c r="B527" i="41"/>
  <c r="C527" i="41"/>
  <c r="D527" i="41"/>
  <c r="F527" i="41"/>
  <c r="G527" i="41"/>
  <c r="H527" i="41"/>
  <c r="I527" i="41"/>
  <c r="J527" i="41" s="1"/>
  <c r="Q527" i="41"/>
  <c r="R527" i="41"/>
  <c r="A528" i="41"/>
  <c r="B528" i="41"/>
  <c r="C528" i="41"/>
  <c r="D528" i="41"/>
  <c r="F528" i="41"/>
  <c r="G528" i="41"/>
  <c r="H528" i="41"/>
  <c r="I528" i="41"/>
  <c r="J528" i="41" s="1"/>
  <c r="Q528" i="41"/>
  <c r="R528" i="41"/>
  <c r="A529" i="41"/>
  <c r="B529" i="41"/>
  <c r="C529" i="41"/>
  <c r="D529" i="41"/>
  <c r="F529" i="41"/>
  <c r="G529" i="41"/>
  <c r="H529" i="41"/>
  <c r="I529" i="41"/>
  <c r="J529" i="41" s="1"/>
  <c r="Q529" i="41"/>
  <c r="R529" i="41"/>
  <c r="A530" i="41"/>
  <c r="B530" i="41"/>
  <c r="C530" i="41"/>
  <c r="D530" i="41"/>
  <c r="F530" i="41"/>
  <c r="G530" i="41"/>
  <c r="H530" i="41"/>
  <c r="I530" i="41"/>
  <c r="J530" i="41" s="1"/>
  <c r="Q530" i="41"/>
  <c r="R530" i="41"/>
  <c r="A531" i="41"/>
  <c r="B531" i="41"/>
  <c r="C531" i="41"/>
  <c r="D531" i="41"/>
  <c r="F531" i="41"/>
  <c r="G531" i="41"/>
  <c r="H531" i="41"/>
  <c r="I531" i="41"/>
  <c r="J531" i="41" s="1"/>
  <c r="Q531" i="41"/>
  <c r="R531" i="41"/>
  <c r="A532" i="41"/>
  <c r="B532" i="41"/>
  <c r="C532" i="41"/>
  <c r="D532" i="41"/>
  <c r="F532" i="41"/>
  <c r="G532" i="41"/>
  <c r="H532" i="41"/>
  <c r="I532" i="41"/>
  <c r="J532" i="41" s="1"/>
  <c r="Q532" i="41"/>
  <c r="R532" i="41"/>
  <c r="A533" i="41"/>
  <c r="B533" i="41"/>
  <c r="C533" i="41"/>
  <c r="D533" i="41"/>
  <c r="F533" i="41"/>
  <c r="G533" i="41"/>
  <c r="H533" i="41"/>
  <c r="I533" i="41"/>
  <c r="J533" i="41" s="1"/>
  <c r="Q533" i="41"/>
  <c r="R533" i="41"/>
  <c r="A534" i="41"/>
  <c r="B534" i="41"/>
  <c r="C534" i="41"/>
  <c r="D534" i="41"/>
  <c r="F534" i="41"/>
  <c r="G534" i="41"/>
  <c r="H534" i="41"/>
  <c r="I534" i="41"/>
  <c r="J534" i="41" s="1"/>
  <c r="Q534" i="41"/>
  <c r="R534" i="41"/>
  <c r="A535" i="41"/>
  <c r="B535" i="41"/>
  <c r="C535" i="41"/>
  <c r="D535" i="41"/>
  <c r="F535" i="41"/>
  <c r="G535" i="41"/>
  <c r="H535" i="41"/>
  <c r="I535" i="41"/>
  <c r="J535" i="41" s="1"/>
  <c r="Q535" i="41"/>
  <c r="R535" i="41"/>
  <c r="A536" i="41"/>
  <c r="B536" i="41"/>
  <c r="C536" i="41"/>
  <c r="D536" i="41"/>
  <c r="F536" i="41"/>
  <c r="G536" i="41"/>
  <c r="H536" i="41"/>
  <c r="I536" i="41"/>
  <c r="J536" i="41" s="1"/>
  <c r="Q536" i="41"/>
  <c r="R536" i="41"/>
  <c r="A537" i="41"/>
  <c r="B537" i="41"/>
  <c r="C537" i="41"/>
  <c r="D537" i="41"/>
  <c r="F537" i="41"/>
  <c r="G537" i="41"/>
  <c r="H537" i="41"/>
  <c r="I537" i="41"/>
  <c r="J537" i="41" s="1"/>
  <c r="Q537" i="41"/>
  <c r="R537" i="41"/>
  <c r="A538" i="41"/>
  <c r="B538" i="41"/>
  <c r="C538" i="41"/>
  <c r="D538" i="41"/>
  <c r="F538" i="41"/>
  <c r="G538" i="41"/>
  <c r="H538" i="41"/>
  <c r="I538" i="41"/>
  <c r="J538" i="41" s="1"/>
  <c r="Q538" i="41"/>
  <c r="R538" i="41"/>
  <c r="A539" i="41"/>
  <c r="B539" i="41"/>
  <c r="C539" i="41"/>
  <c r="D539" i="41"/>
  <c r="F539" i="41"/>
  <c r="G539" i="41"/>
  <c r="H539" i="41"/>
  <c r="I539" i="41"/>
  <c r="J539" i="41" s="1"/>
  <c r="Q539" i="41"/>
  <c r="R539" i="41"/>
  <c r="A540" i="41"/>
  <c r="B540" i="41"/>
  <c r="C540" i="41"/>
  <c r="D540" i="41"/>
  <c r="F540" i="41"/>
  <c r="G540" i="41"/>
  <c r="H540" i="41"/>
  <c r="I540" i="41"/>
  <c r="J540" i="41" s="1"/>
  <c r="Q540" i="41"/>
  <c r="R540" i="41"/>
  <c r="A541" i="41"/>
  <c r="B541" i="41"/>
  <c r="C541" i="41"/>
  <c r="D541" i="41"/>
  <c r="F541" i="41"/>
  <c r="G541" i="41"/>
  <c r="H541" i="41"/>
  <c r="I541" i="41"/>
  <c r="J541" i="41" s="1"/>
  <c r="Q541" i="41"/>
  <c r="R541" i="41"/>
  <c r="A542" i="41"/>
  <c r="B542" i="41"/>
  <c r="C542" i="41"/>
  <c r="D542" i="41"/>
  <c r="F542" i="41"/>
  <c r="G542" i="41"/>
  <c r="H542" i="41"/>
  <c r="I542" i="41"/>
  <c r="J542" i="41" s="1"/>
  <c r="Q542" i="41"/>
  <c r="R542" i="41"/>
  <c r="A543" i="41"/>
  <c r="B543" i="41"/>
  <c r="C543" i="41"/>
  <c r="D543" i="41"/>
  <c r="F543" i="41"/>
  <c r="G543" i="41"/>
  <c r="H543" i="41"/>
  <c r="I543" i="41"/>
  <c r="J543" i="41" s="1"/>
  <c r="Q543" i="41"/>
  <c r="R543" i="41"/>
  <c r="A544" i="41"/>
  <c r="B544" i="41"/>
  <c r="C544" i="41"/>
  <c r="D544" i="41"/>
  <c r="F544" i="41"/>
  <c r="G544" i="41"/>
  <c r="H544" i="41"/>
  <c r="I544" i="41"/>
  <c r="J544" i="41" s="1"/>
  <c r="Q544" i="41"/>
  <c r="R544" i="41"/>
  <c r="A545" i="41"/>
  <c r="B545" i="41"/>
  <c r="C545" i="41"/>
  <c r="D545" i="41"/>
  <c r="F545" i="41"/>
  <c r="G545" i="41"/>
  <c r="H545" i="41"/>
  <c r="I545" i="41"/>
  <c r="J545" i="41" s="1"/>
  <c r="Q545" i="41"/>
  <c r="R545" i="41"/>
  <c r="A546" i="41"/>
  <c r="B546" i="41"/>
  <c r="C546" i="41"/>
  <c r="D546" i="41"/>
  <c r="F546" i="41"/>
  <c r="G546" i="41"/>
  <c r="H546" i="41"/>
  <c r="I546" i="41"/>
  <c r="J546" i="41" s="1"/>
  <c r="Q546" i="41"/>
  <c r="R546" i="41"/>
  <c r="A547" i="41"/>
  <c r="B547" i="41"/>
  <c r="C547" i="41"/>
  <c r="D547" i="41"/>
  <c r="F547" i="41"/>
  <c r="G547" i="41"/>
  <c r="H547" i="41"/>
  <c r="I547" i="41"/>
  <c r="J547" i="41" s="1"/>
  <c r="Q547" i="41"/>
  <c r="R547" i="41"/>
  <c r="A548" i="41"/>
  <c r="B548" i="41"/>
  <c r="C548" i="41"/>
  <c r="D548" i="41"/>
  <c r="F548" i="41"/>
  <c r="G548" i="41"/>
  <c r="H548" i="41"/>
  <c r="I548" i="41"/>
  <c r="J548" i="41" s="1"/>
  <c r="Q548" i="41"/>
  <c r="R548" i="41"/>
  <c r="A549" i="41"/>
  <c r="B549" i="41"/>
  <c r="C549" i="41"/>
  <c r="D549" i="41"/>
  <c r="F549" i="41"/>
  <c r="G549" i="41"/>
  <c r="H549" i="41"/>
  <c r="I549" i="41"/>
  <c r="J549" i="41" s="1"/>
  <c r="Q549" i="41"/>
  <c r="R549" i="41"/>
  <c r="A550" i="41"/>
  <c r="B550" i="41"/>
  <c r="C550" i="41"/>
  <c r="D550" i="41"/>
  <c r="F550" i="41"/>
  <c r="G550" i="41"/>
  <c r="H550" i="41"/>
  <c r="I550" i="41"/>
  <c r="J550" i="41" s="1"/>
  <c r="Q550" i="41"/>
  <c r="R550" i="41"/>
  <c r="A551" i="41"/>
  <c r="B551" i="41"/>
  <c r="C551" i="41"/>
  <c r="D551" i="41"/>
  <c r="F551" i="41"/>
  <c r="G551" i="41"/>
  <c r="H551" i="41"/>
  <c r="I551" i="41"/>
  <c r="J551" i="41" s="1"/>
  <c r="Q551" i="41"/>
  <c r="R551" i="41"/>
  <c r="A552" i="41"/>
  <c r="B552" i="41"/>
  <c r="C552" i="41"/>
  <c r="D552" i="41"/>
  <c r="F552" i="41"/>
  <c r="G552" i="41"/>
  <c r="H552" i="41"/>
  <c r="I552" i="41"/>
  <c r="J552" i="41" s="1"/>
  <c r="Q552" i="41"/>
  <c r="R552" i="41"/>
  <c r="A553" i="41"/>
  <c r="B553" i="41"/>
  <c r="C553" i="41"/>
  <c r="D553" i="41"/>
  <c r="F553" i="41"/>
  <c r="G553" i="41"/>
  <c r="H553" i="41"/>
  <c r="I553" i="41"/>
  <c r="J553" i="41" s="1"/>
  <c r="Q553" i="41"/>
  <c r="R553" i="41"/>
  <c r="A554" i="41"/>
  <c r="B554" i="41"/>
  <c r="C554" i="41"/>
  <c r="D554" i="41"/>
  <c r="F554" i="41"/>
  <c r="G554" i="41"/>
  <c r="H554" i="41"/>
  <c r="I554" i="41"/>
  <c r="J554" i="41" s="1"/>
  <c r="Q554" i="41"/>
  <c r="R554" i="41"/>
  <c r="A555" i="41"/>
  <c r="B555" i="41"/>
  <c r="C555" i="41"/>
  <c r="D555" i="41"/>
  <c r="F555" i="41"/>
  <c r="G555" i="41"/>
  <c r="H555" i="41"/>
  <c r="I555" i="41"/>
  <c r="J555" i="41" s="1"/>
  <c r="Q555" i="41"/>
  <c r="R555" i="41"/>
  <c r="A556" i="41"/>
  <c r="B556" i="41"/>
  <c r="C556" i="41"/>
  <c r="D556" i="41"/>
  <c r="F556" i="41"/>
  <c r="G556" i="41"/>
  <c r="H556" i="41"/>
  <c r="I556" i="41"/>
  <c r="J556" i="41" s="1"/>
  <c r="Q556" i="41"/>
  <c r="R556" i="41"/>
  <c r="A557" i="41"/>
  <c r="B557" i="41"/>
  <c r="C557" i="41"/>
  <c r="D557" i="41"/>
  <c r="F557" i="41"/>
  <c r="G557" i="41"/>
  <c r="H557" i="41"/>
  <c r="I557" i="41"/>
  <c r="J557" i="41" s="1"/>
  <c r="Q557" i="41"/>
  <c r="R557" i="41"/>
  <c r="A558" i="41"/>
  <c r="B558" i="41"/>
  <c r="C558" i="41"/>
  <c r="D558" i="41"/>
  <c r="F558" i="41"/>
  <c r="G558" i="41"/>
  <c r="H558" i="41"/>
  <c r="I558" i="41"/>
  <c r="J558" i="41" s="1"/>
  <c r="Q558" i="41"/>
  <c r="R558" i="41"/>
  <c r="A559" i="41"/>
  <c r="B559" i="41"/>
  <c r="C559" i="41"/>
  <c r="D559" i="41"/>
  <c r="F559" i="41"/>
  <c r="G559" i="41"/>
  <c r="H559" i="41"/>
  <c r="I559" i="41"/>
  <c r="J559" i="41" s="1"/>
  <c r="Q559" i="41"/>
  <c r="R559" i="41"/>
  <c r="A560" i="41"/>
  <c r="B560" i="41"/>
  <c r="C560" i="41"/>
  <c r="D560" i="41"/>
  <c r="F560" i="41"/>
  <c r="G560" i="41"/>
  <c r="H560" i="41"/>
  <c r="I560" i="41"/>
  <c r="J560" i="41" s="1"/>
  <c r="Q560" i="41"/>
  <c r="R560" i="41"/>
  <c r="A561" i="41"/>
  <c r="B561" i="41"/>
  <c r="C561" i="41"/>
  <c r="D561" i="41"/>
  <c r="F561" i="41"/>
  <c r="G561" i="41"/>
  <c r="H561" i="41"/>
  <c r="I561" i="41"/>
  <c r="J561" i="41" s="1"/>
  <c r="Q561" i="41"/>
  <c r="R561" i="41"/>
  <c r="A562" i="41"/>
  <c r="B562" i="41"/>
  <c r="C562" i="41"/>
  <c r="D562" i="41"/>
  <c r="F562" i="41"/>
  <c r="G562" i="41"/>
  <c r="H562" i="41"/>
  <c r="I562" i="41"/>
  <c r="J562" i="41" s="1"/>
  <c r="Q562" i="41"/>
  <c r="R562" i="41"/>
  <c r="A563" i="41"/>
  <c r="B563" i="41"/>
  <c r="C563" i="41"/>
  <c r="D563" i="41"/>
  <c r="F563" i="41"/>
  <c r="G563" i="41"/>
  <c r="H563" i="41"/>
  <c r="I563" i="41"/>
  <c r="J563" i="41" s="1"/>
  <c r="Q563" i="41"/>
  <c r="R563" i="41"/>
  <c r="A564" i="41"/>
  <c r="B564" i="41"/>
  <c r="C564" i="41"/>
  <c r="D564" i="41"/>
  <c r="F564" i="41"/>
  <c r="G564" i="41"/>
  <c r="H564" i="41"/>
  <c r="I564" i="41"/>
  <c r="J564" i="41" s="1"/>
  <c r="Q564" i="41"/>
  <c r="R564" i="41"/>
  <c r="A565" i="41"/>
  <c r="B565" i="41"/>
  <c r="C565" i="41"/>
  <c r="D565" i="41"/>
  <c r="F565" i="41"/>
  <c r="G565" i="41"/>
  <c r="H565" i="41"/>
  <c r="I565" i="41"/>
  <c r="J565" i="41" s="1"/>
  <c r="Q565" i="41"/>
  <c r="R565" i="41"/>
  <c r="A566" i="41"/>
  <c r="B566" i="41"/>
  <c r="C566" i="41"/>
  <c r="D566" i="41"/>
  <c r="F566" i="41"/>
  <c r="G566" i="41"/>
  <c r="H566" i="41"/>
  <c r="I566" i="41"/>
  <c r="J566" i="41" s="1"/>
  <c r="Q566" i="41"/>
  <c r="R566" i="41"/>
  <c r="A567" i="41"/>
  <c r="B567" i="41"/>
  <c r="C567" i="41"/>
  <c r="D567" i="41"/>
  <c r="F567" i="41"/>
  <c r="G567" i="41"/>
  <c r="H567" i="41"/>
  <c r="I567" i="41"/>
  <c r="J567" i="41" s="1"/>
  <c r="Q567" i="41"/>
  <c r="R567" i="41"/>
  <c r="A568" i="41"/>
  <c r="B568" i="41"/>
  <c r="C568" i="41"/>
  <c r="D568" i="41"/>
  <c r="F568" i="41"/>
  <c r="G568" i="41"/>
  <c r="H568" i="41"/>
  <c r="I568" i="41"/>
  <c r="J568" i="41" s="1"/>
  <c r="Q568" i="41"/>
  <c r="R568" i="41"/>
  <c r="A569" i="41"/>
  <c r="B569" i="41"/>
  <c r="C569" i="41"/>
  <c r="D569" i="41"/>
  <c r="F569" i="41"/>
  <c r="G569" i="41"/>
  <c r="H569" i="41"/>
  <c r="I569" i="41"/>
  <c r="J569" i="41" s="1"/>
  <c r="Q569" i="41"/>
  <c r="R569" i="41"/>
  <c r="A570" i="41"/>
  <c r="B570" i="41"/>
  <c r="C570" i="41"/>
  <c r="D570" i="41"/>
  <c r="F570" i="41"/>
  <c r="G570" i="41"/>
  <c r="H570" i="41"/>
  <c r="I570" i="41"/>
  <c r="J570" i="41" s="1"/>
  <c r="Q570" i="41"/>
  <c r="R570" i="41"/>
  <c r="A571" i="41"/>
  <c r="B571" i="41"/>
  <c r="C571" i="41"/>
  <c r="D571" i="41"/>
  <c r="F571" i="41"/>
  <c r="G571" i="41"/>
  <c r="H571" i="41"/>
  <c r="I571" i="41"/>
  <c r="J571" i="41" s="1"/>
  <c r="Q571" i="41"/>
  <c r="R571" i="41"/>
  <c r="A572" i="41"/>
  <c r="B572" i="41"/>
  <c r="C572" i="41"/>
  <c r="D572" i="41"/>
  <c r="F572" i="41"/>
  <c r="G572" i="41"/>
  <c r="H572" i="41"/>
  <c r="I572" i="41"/>
  <c r="J572" i="41" s="1"/>
  <c r="Q572" i="41"/>
  <c r="R572" i="41"/>
  <c r="A573" i="41"/>
  <c r="B573" i="41"/>
  <c r="C573" i="41"/>
  <c r="D573" i="41"/>
  <c r="F573" i="41"/>
  <c r="G573" i="41"/>
  <c r="H573" i="41"/>
  <c r="I573" i="41"/>
  <c r="J573" i="41" s="1"/>
  <c r="Q573" i="41"/>
  <c r="R573" i="41"/>
  <c r="A574" i="41"/>
  <c r="B574" i="41"/>
  <c r="C574" i="41"/>
  <c r="D574" i="41"/>
  <c r="F574" i="41"/>
  <c r="G574" i="41"/>
  <c r="H574" i="41"/>
  <c r="I574" i="41"/>
  <c r="J574" i="41" s="1"/>
  <c r="Q574" i="41"/>
  <c r="R574" i="41"/>
  <c r="A575" i="41"/>
  <c r="B575" i="41"/>
  <c r="C575" i="41"/>
  <c r="D575" i="41"/>
  <c r="F575" i="41"/>
  <c r="G575" i="41"/>
  <c r="H575" i="41"/>
  <c r="I575" i="41"/>
  <c r="J575" i="41" s="1"/>
  <c r="Q575" i="41"/>
  <c r="R575" i="41"/>
  <c r="A576" i="41"/>
  <c r="B576" i="41"/>
  <c r="C576" i="41"/>
  <c r="D576" i="41"/>
  <c r="F576" i="41"/>
  <c r="G576" i="41"/>
  <c r="H576" i="41"/>
  <c r="I576" i="41"/>
  <c r="J576" i="41" s="1"/>
  <c r="Q576" i="41"/>
  <c r="R576" i="41"/>
  <c r="A577" i="41"/>
  <c r="B577" i="41"/>
  <c r="C577" i="41"/>
  <c r="D577" i="41"/>
  <c r="F577" i="41"/>
  <c r="G577" i="41"/>
  <c r="H577" i="41"/>
  <c r="I577" i="41"/>
  <c r="J577" i="41" s="1"/>
  <c r="Q577" i="41"/>
  <c r="R577" i="41"/>
  <c r="A578" i="41"/>
  <c r="B578" i="41"/>
  <c r="C578" i="41"/>
  <c r="D578" i="41"/>
  <c r="F578" i="41"/>
  <c r="G578" i="41"/>
  <c r="H578" i="41"/>
  <c r="I578" i="41"/>
  <c r="J578" i="41" s="1"/>
  <c r="Q578" i="41"/>
  <c r="R578" i="41"/>
  <c r="A579" i="41"/>
  <c r="B579" i="41"/>
  <c r="C579" i="41"/>
  <c r="D579" i="41"/>
  <c r="F579" i="41"/>
  <c r="G579" i="41"/>
  <c r="H579" i="41"/>
  <c r="I579" i="41"/>
  <c r="J579" i="41" s="1"/>
  <c r="Q579" i="41"/>
  <c r="R579" i="41"/>
  <c r="A580" i="41"/>
  <c r="B580" i="41"/>
  <c r="C580" i="41"/>
  <c r="D580" i="41"/>
  <c r="F580" i="41"/>
  <c r="G580" i="41"/>
  <c r="H580" i="41"/>
  <c r="I580" i="41"/>
  <c r="J580" i="41" s="1"/>
  <c r="Q580" i="41"/>
  <c r="R580" i="41"/>
  <c r="A581" i="41"/>
  <c r="B581" i="41"/>
  <c r="C581" i="41"/>
  <c r="D581" i="41"/>
  <c r="F581" i="41"/>
  <c r="G581" i="41"/>
  <c r="H581" i="41"/>
  <c r="I581" i="41"/>
  <c r="J581" i="41" s="1"/>
  <c r="Q581" i="41"/>
  <c r="R581" i="41"/>
  <c r="A582" i="41"/>
  <c r="B582" i="41"/>
  <c r="C582" i="41"/>
  <c r="D582" i="41"/>
  <c r="F582" i="41"/>
  <c r="G582" i="41"/>
  <c r="H582" i="41"/>
  <c r="I582" i="41"/>
  <c r="J582" i="41" s="1"/>
  <c r="Q582" i="41"/>
  <c r="R582" i="41"/>
  <c r="A583" i="41"/>
  <c r="B583" i="41"/>
  <c r="C583" i="41"/>
  <c r="D583" i="41"/>
  <c r="F583" i="41"/>
  <c r="G583" i="41"/>
  <c r="H583" i="41"/>
  <c r="I583" i="41"/>
  <c r="J583" i="41" s="1"/>
  <c r="Q583" i="41"/>
  <c r="R583" i="41"/>
  <c r="A584" i="41"/>
  <c r="B584" i="41"/>
  <c r="C584" i="41"/>
  <c r="D584" i="41"/>
  <c r="F584" i="41"/>
  <c r="G584" i="41"/>
  <c r="H584" i="41"/>
  <c r="I584" i="41"/>
  <c r="J584" i="41" s="1"/>
  <c r="Q584" i="41"/>
  <c r="R584" i="41"/>
  <c r="A585" i="41"/>
  <c r="B585" i="41"/>
  <c r="C585" i="41"/>
  <c r="D585" i="41"/>
  <c r="F585" i="41"/>
  <c r="G585" i="41"/>
  <c r="H585" i="41"/>
  <c r="I585" i="41"/>
  <c r="J585" i="41" s="1"/>
  <c r="Q585" i="41"/>
  <c r="R585" i="41"/>
  <c r="A586" i="41"/>
  <c r="B586" i="41"/>
  <c r="C586" i="41"/>
  <c r="D586" i="41"/>
  <c r="F586" i="41"/>
  <c r="G586" i="41"/>
  <c r="H586" i="41"/>
  <c r="I586" i="41"/>
  <c r="J586" i="41" s="1"/>
  <c r="Q586" i="41"/>
  <c r="R586" i="41"/>
  <c r="S586" i="41" s="1"/>
  <c r="A587" i="41"/>
  <c r="B587" i="41"/>
  <c r="C587" i="41"/>
  <c r="D587" i="41"/>
  <c r="F587" i="41"/>
  <c r="G587" i="41"/>
  <c r="H587" i="41"/>
  <c r="I587" i="41"/>
  <c r="J587" i="41" s="1"/>
  <c r="Q587" i="41"/>
  <c r="R587" i="41"/>
  <c r="A588" i="41"/>
  <c r="B588" i="41"/>
  <c r="C588" i="41"/>
  <c r="D588" i="41"/>
  <c r="F588" i="41"/>
  <c r="G588" i="41"/>
  <c r="H588" i="41"/>
  <c r="I588" i="41"/>
  <c r="J588" i="41" s="1"/>
  <c r="Q588" i="41"/>
  <c r="R588" i="41"/>
  <c r="A589" i="41"/>
  <c r="B589" i="41"/>
  <c r="C589" i="41"/>
  <c r="D589" i="41"/>
  <c r="F589" i="41"/>
  <c r="G589" i="41"/>
  <c r="H589" i="41"/>
  <c r="I589" i="41"/>
  <c r="J589" i="41" s="1"/>
  <c r="Q589" i="41"/>
  <c r="R589" i="41"/>
  <c r="A590" i="41"/>
  <c r="B590" i="41"/>
  <c r="C590" i="41"/>
  <c r="D590" i="41"/>
  <c r="F590" i="41"/>
  <c r="G590" i="41"/>
  <c r="H590" i="41"/>
  <c r="I590" i="41"/>
  <c r="J590" i="41" s="1"/>
  <c r="Q590" i="41"/>
  <c r="R590" i="41"/>
  <c r="A591" i="41"/>
  <c r="B591" i="41"/>
  <c r="C591" i="41"/>
  <c r="D591" i="41"/>
  <c r="F591" i="41"/>
  <c r="G591" i="41"/>
  <c r="H591" i="41"/>
  <c r="I591" i="41"/>
  <c r="J591" i="41" s="1"/>
  <c r="Q591" i="41"/>
  <c r="R591" i="41"/>
  <c r="A592" i="41"/>
  <c r="B592" i="41"/>
  <c r="C592" i="41"/>
  <c r="D592" i="41"/>
  <c r="F592" i="41"/>
  <c r="G592" i="41"/>
  <c r="H592" i="41"/>
  <c r="I592" i="41"/>
  <c r="J592" i="41" s="1"/>
  <c r="Q592" i="41"/>
  <c r="R592" i="41"/>
  <c r="A593" i="41"/>
  <c r="B593" i="41"/>
  <c r="C593" i="41"/>
  <c r="D593" i="41"/>
  <c r="F593" i="41"/>
  <c r="G593" i="41"/>
  <c r="H593" i="41"/>
  <c r="I593" i="41"/>
  <c r="J593" i="41" s="1"/>
  <c r="Q593" i="41"/>
  <c r="R593" i="41"/>
  <c r="A594" i="41"/>
  <c r="B594" i="41"/>
  <c r="C594" i="41"/>
  <c r="D594" i="41"/>
  <c r="F594" i="41"/>
  <c r="G594" i="41"/>
  <c r="H594" i="41"/>
  <c r="I594" i="41"/>
  <c r="J594" i="41" s="1"/>
  <c r="Q594" i="41"/>
  <c r="R594" i="41"/>
  <c r="A595" i="41"/>
  <c r="B595" i="41"/>
  <c r="C595" i="41"/>
  <c r="D595" i="41"/>
  <c r="F595" i="41"/>
  <c r="G595" i="41"/>
  <c r="H595" i="41"/>
  <c r="I595" i="41"/>
  <c r="J595" i="41" s="1"/>
  <c r="Q595" i="41"/>
  <c r="R595" i="41"/>
  <c r="A596" i="41"/>
  <c r="B596" i="41"/>
  <c r="C596" i="41"/>
  <c r="D596" i="41"/>
  <c r="F596" i="41"/>
  <c r="G596" i="41"/>
  <c r="H596" i="41"/>
  <c r="I596" i="41"/>
  <c r="J596" i="41" s="1"/>
  <c r="Q596" i="41"/>
  <c r="R596" i="41"/>
  <c r="A597" i="41"/>
  <c r="B597" i="41"/>
  <c r="C597" i="41"/>
  <c r="D597" i="41"/>
  <c r="F597" i="41"/>
  <c r="G597" i="41"/>
  <c r="H597" i="41"/>
  <c r="I597" i="41"/>
  <c r="J597" i="41" s="1"/>
  <c r="Q597" i="41"/>
  <c r="R597" i="41"/>
  <c r="A598" i="41"/>
  <c r="B598" i="41"/>
  <c r="C598" i="41"/>
  <c r="D598" i="41"/>
  <c r="F598" i="41"/>
  <c r="G598" i="41"/>
  <c r="H598" i="41"/>
  <c r="I598" i="41"/>
  <c r="J598" i="41" s="1"/>
  <c r="Q598" i="41"/>
  <c r="R598" i="41"/>
  <c r="A599" i="41"/>
  <c r="B599" i="41"/>
  <c r="C599" i="41"/>
  <c r="D599" i="41"/>
  <c r="F599" i="41"/>
  <c r="G599" i="41"/>
  <c r="H599" i="41"/>
  <c r="I599" i="41"/>
  <c r="J599" i="41" s="1"/>
  <c r="Q599" i="41"/>
  <c r="R599" i="41"/>
  <c r="A600" i="41"/>
  <c r="B600" i="41"/>
  <c r="C600" i="41"/>
  <c r="D600" i="41"/>
  <c r="F600" i="41"/>
  <c r="G600" i="41"/>
  <c r="H600" i="41"/>
  <c r="I600" i="41"/>
  <c r="J600" i="41" s="1"/>
  <c r="Q600" i="41"/>
  <c r="R600" i="41"/>
  <c r="A601" i="41"/>
  <c r="B601" i="41"/>
  <c r="C601" i="41"/>
  <c r="D601" i="41"/>
  <c r="F601" i="41"/>
  <c r="G601" i="41"/>
  <c r="H601" i="41"/>
  <c r="I601" i="41"/>
  <c r="J601" i="41" s="1"/>
  <c r="Q601" i="41"/>
  <c r="R601" i="41"/>
  <c r="A602" i="41"/>
  <c r="B602" i="41"/>
  <c r="C602" i="41"/>
  <c r="D602" i="41"/>
  <c r="F602" i="41"/>
  <c r="G602" i="41"/>
  <c r="H602" i="41"/>
  <c r="I602" i="41"/>
  <c r="J602" i="41" s="1"/>
  <c r="Q602" i="41"/>
  <c r="R602" i="41"/>
  <c r="A603" i="41"/>
  <c r="B603" i="41"/>
  <c r="C603" i="41"/>
  <c r="D603" i="41"/>
  <c r="F603" i="41"/>
  <c r="G603" i="41"/>
  <c r="H603" i="41"/>
  <c r="I603" i="41"/>
  <c r="J603" i="41" s="1"/>
  <c r="Q603" i="41"/>
  <c r="R603" i="41"/>
  <c r="A604" i="41"/>
  <c r="B604" i="41"/>
  <c r="C604" i="41"/>
  <c r="D604" i="41"/>
  <c r="F604" i="41"/>
  <c r="G604" i="41"/>
  <c r="H604" i="41"/>
  <c r="I604" i="41"/>
  <c r="J604" i="41" s="1"/>
  <c r="Q604" i="41"/>
  <c r="R604" i="41"/>
  <c r="A605" i="41"/>
  <c r="B605" i="41"/>
  <c r="C605" i="41"/>
  <c r="D605" i="41"/>
  <c r="F605" i="41"/>
  <c r="G605" i="41"/>
  <c r="H605" i="41"/>
  <c r="I605" i="41"/>
  <c r="J605" i="41" s="1"/>
  <c r="Q605" i="41"/>
  <c r="R605" i="41"/>
  <c r="A606" i="41"/>
  <c r="B606" i="41"/>
  <c r="C606" i="41"/>
  <c r="D606" i="41"/>
  <c r="F606" i="41"/>
  <c r="G606" i="41"/>
  <c r="H606" i="41"/>
  <c r="I606" i="41"/>
  <c r="J606" i="41" s="1"/>
  <c r="Q606" i="41"/>
  <c r="R606" i="41"/>
  <c r="A607" i="41"/>
  <c r="B607" i="41"/>
  <c r="C607" i="41"/>
  <c r="D607" i="41"/>
  <c r="F607" i="41"/>
  <c r="G607" i="41"/>
  <c r="H607" i="41"/>
  <c r="I607" i="41"/>
  <c r="J607" i="41" s="1"/>
  <c r="Q607" i="41"/>
  <c r="R607" i="41"/>
  <c r="A608" i="41"/>
  <c r="B608" i="41"/>
  <c r="C608" i="41"/>
  <c r="D608" i="41"/>
  <c r="F608" i="41"/>
  <c r="G608" i="41"/>
  <c r="H608" i="41"/>
  <c r="I608" i="41"/>
  <c r="J608" i="41" s="1"/>
  <c r="Q608" i="41"/>
  <c r="R608" i="41"/>
  <c r="A609" i="41"/>
  <c r="B609" i="41"/>
  <c r="C609" i="41"/>
  <c r="D609" i="41"/>
  <c r="F609" i="41"/>
  <c r="G609" i="41"/>
  <c r="H609" i="41"/>
  <c r="I609" i="41"/>
  <c r="J609" i="41" s="1"/>
  <c r="Q609" i="41"/>
  <c r="R609" i="41"/>
  <c r="A610" i="41"/>
  <c r="B610" i="41"/>
  <c r="C610" i="41"/>
  <c r="D610" i="41"/>
  <c r="F610" i="41"/>
  <c r="G610" i="41"/>
  <c r="H610" i="41"/>
  <c r="I610" i="41"/>
  <c r="J610" i="41" s="1"/>
  <c r="Q610" i="41"/>
  <c r="R610" i="41"/>
  <c r="A611" i="41"/>
  <c r="B611" i="41"/>
  <c r="C611" i="41"/>
  <c r="D611" i="41"/>
  <c r="F611" i="41"/>
  <c r="G611" i="41"/>
  <c r="H611" i="41"/>
  <c r="I611" i="41"/>
  <c r="J611" i="41" s="1"/>
  <c r="Q611" i="41"/>
  <c r="R611" i="41"/>
  <c r="A612" i="41"/>
  <c r="B612" i="41"/>
  <c r="C612" i="41"/>
  <c r="D612" i="41"/>
  <c r="F612" i="41"/>
  <c r="G612" i="41"/>
  <c r="H612" i="41"/>
  <c r="I612" i="41"/>
  <c r="J612" i="41" s="1"/>
  <c r="Q612" i="41"/>
  <c r="R612" i="41"/>
  <c r="A613" i="41"/>
  <c r="B613" i="41"/>
  <c r="C613" i="41"/>
  <c r="D613" i="41"/>
  <c r="F613" i="41"/>
  <c r="G613" i="41"/>
  <c r="H613" i="41"/>
  <c r="I613" i="41"/>
  <c r="J613" i="41" s="1"/>
  <c r="Q613" i="41"/>
  <c r="R613" i="41"/>
  <c r="A614" i="41"/>
  <c r="B614" i="41"/>
  <c r="C614" i="41"/>
  <c r="D614" i="41"/>
  <c r="F614" i="41"/>
  <c r="G614" i="41"/>
  <c r="H614" i="41"/>
  <c r="I614" i="41"/>
  <c r="J614" i="41" s="1"/>
  <c r="Q614" i="41"/>
  <c r="R614" i="41"/>
  <c r="A615" i="41"/>
  <c r="B615" i="41"/>
  <c r="C615" i="41"/>
  <c r="D615" i="41"/>
  <c r="F615" i="41"/>
  <c r="G615" i="41"/>
  <c r="H615" i="41"/>
  <c r="I615" i="41"/>
  <c r="J615" i="41" s="1"/>
  <c r="Q615" i="41"/>
  <c r="R615" i="41"/>
  <c r="A616" i="41"/>
  <c r="B616" i="41"/>
  <c r="C616" i="41"/>
  <c r="D616" i="41"/>
  <c r="F616" i="41"/>
  <c r="G616" i="41"/>
  <c r="H616" i="41"/>
  <c r="I616" i="41"/>
  <c r="J616" i="41" s="1"/>
  <c r="Q616" i="41"/>
  <c r="R616" i="41"/>
  <c r="A617" i="41"/>
  <c r="B617" i="41"/>
  <c r="C617" i="41"/>
  <c r="D617" i="41"/>
  <c r="F617" i="41"/>
  <c r="G617" i="41"/>
  <c r="H617" i="41"/>
  <c r="I617" i="41"/>
  <c r="J617" i="41" s="1"/>
  <c r="Q617" i="41"/>
  <c r="R617" i="41"/>
  <c r="A618" i="41"/>
  <c r="B618" i="41"/>
  <c r="C618" i="41"/>
  <c r="D618" i="41"/>
  <c r="F618" i="41"/>
  <c r="G618" i="41"/>
  <c r="H618" i="41"/>
  <c r="I618" i="41"/>
  <c r="J618" i="41" s="1"/>
  <c r="Q618" i="41"/>
  <c r="R618" i="41"/>
  <c r="A619" i="41"/>
  <c r="B619" i="41"/>
  <c r="C619" i="41"/>
  <c r="D619" i="41"/>
  <c r="F619" i="41"/>
  <c r="G619" i="41"/>
  <c r="H619" i="41"/>
  <c r="I619" i="41"/>
  <c r="J619" i="41" s="1"/>
  <c r="Q619" i="41"/>
  <c r="R619" i="41"/>
  <c r="A620" i="41"/>
  <c r="B620" i="41"/>
  <c r="C620" i="41"/>
  <c r="D620" i="41"/>
  <c r="F620" i="41"/>
  <c r="G620" i="41"/>
  <c r="H620" i="41"/>
  <c r="I620" i="41"/>
  <c r="J620" i="41" s="1"/>
  <c r="Q620" i="41"/>
  <c r="R620" i="41"/>
  <c r="A621" i="41"/>
  <c r="B621" i="41"/>
  <c r="C621" i="41"/>
  <c r="D621" i="41"/>
  <c r="F621" i="41"/>
  <c r="G621" i="41"/>
  <c r="H621" i="41"/>
  <c r="I621" i="41"/>
  <c r="J621" i="41" s="1"/>
  <c r="Q621" i="41"/>
  <c r="R621" i="41"/>
  <c r="A622" i="41"/>
  <c r="B622" i="41"/>
  <c r="C622" i="41"/>
  <c r="D622" i="41"/>
  <c r="F622" i="41"/>
  <c r="G622" i="41"/>
  <c r="H622" i="41"/>
  <c r="I622" i="41"/>
  <c r="J622" i="41" s="1"/>
  <c r="Q622" i="41"/>
  <c r="R622" i="41"/>
  <c r="A623" i="41"/>
  <c r="B623" i="41"/>
  <c r="C623" i="41"/>
  <c r="D623" i="41"/>
  <c r="F623" i="41"/>
  <c r="G623" i="41"/>
  <c r="H623" i="41"/>
  <c r="I623" i="41"/>
  <c r="J623" i="41" s="1"/>
  <c r="Q623" i="41"/>
  <c r="R623" i="41"/>
  <c r="A624" i="41"/>
  <c r="B624" i="41"/>
  <c r="C624" i="41"/>
  <c r="D624" i="41"/>
  <c r="F624" i="41"/>
  <c r="G624" i="41"/>
  <c r="H624" i="41"/>
  <c r="I624" i="41"/>
  <c r="J624" i="41" s="1"/>
  <c r="Q624" i="41"/>
  <c r="R624" i="41"/>
  <c r="A625" i="41"/>
  <c r="B625" i="41"/>
  <c r="C625" i="41"/>
  <c r="D625" i="41"/>
  <c r="F625" i="41"/>
  <c r="G625" i="41"/>
  <c r="H625" i="41"/>
  <c r="I625" i="41"/>
  <c r="J625" i="41" s="1"/>
  <c r="Q625" i="41"/>
  <c r="R625" i="41"/>
  <c r="A626" i="41"/>
  <c r="B626" i="41"/>
  <c r="C626" i="41"/>
  <c r="D626" i="41"/>
  <c r="F626" i="41"/>
  <c r="G626" i="41"/>
  <c r="H626" i="41"/>
  <c r="I626" i="41"/>
  <c r="J626" i="41" s="1"/>
  <c r="Q626" i="41"/>
  <c r="R626" i="41"/>
  <c r="A627" i="41"/>
  <c r="B627" i="41"/>
  <c r="C627" i="41"/>
  <c r="D627" i="41"/>
  <c r="F627" i="41"/>
  <c r="G627" i="41"/>
  <c r="H627" i="41"/>
  <c r="I627" i="41"/>
  <c r="J627" i="41" s="1"/>
  <c r="Q627" i="41"/>
  <c r="R627" i="41"/>
  <c r="A628" i="41"/>
  <c r="B628" i="41"/>
  <c r="C628" i="41"/>
  <c r="D628" i="41"/>
  <c r="F628" i="41"/>
  <c r="G628" i="41"/>
  <c r="H628" i="41"/>
  <c r="I628" i="41"/>
  <c r="J628" i="41" s="1"/>
  <c r="Q628" i="41"/>
  <c r="R628" i="41"/>
  <c r="A629" i="41"/>
  <c r="B629" i="41"/>
  <c r="C629" i="41"/>
  <c r="D629" i="41"/>
  <c r="F629" i="41"/>
  <c r="G629" i="41"/>
  <c r="H629" i="41"/>
  <c r="I629" i="41"/>
  <c r="J629" i="41" s="1"/>
  <c r="Q629" i="41"/>
  <c r="R629" i="41"/>
  <c r="A630" i="41"/>
  <c r="B630" i="41"/>
  <c r="C630" i="41"/>
  <c r="D630" i="41"/>
  <c r="F630" i="41"/>
  <c r="G630" i="41"/>
  <c r="H630" i="41"/>
  <c r="I630" i="41"/>
  <c r="J630" i="41" s="1"/>
  <c r="Q630" i="41"/>
  <c r="R630" i="41"/>
  <c r="A631" i="41"/>
  <c r="B631" i="41"/>
  <c r="C631" i="41"/>
  <c r="D631" i="41"/>
  <c r="F631" i="41"/>
  <c r="G631" i="41"/>
  <c r="H631" i="41"/>
  <c r="I631" i="41"/>
  <c r="J631" i="41" s="1"/>
  <c r="Q631" i="41"/>
  <c r="R631" i="41"/>
  <c r="A632" i="41"/>
  <c r="B632" i="41"/>
  <c r="C632" i="41"/>
  <c r="D632" i="41"/>
  <c r="F632" i="41"/>
  <c r="G632" i="41"/>
  <c r="H632" i="41"/>
  <c r="I632" i="41"/>
  <c r="J632" i="41" s="1"/>
  <c r="Q632" i="41"/>
  <c r="R632" i="41"/>
  <c r="A633" i="41"/>
  <c r="B633" i="41"/>
  <c r="C633" i="41"/>
  <c r="D633" i="41"/>
  <c r="F633" i="41"/>
  <c r="G633" i="41"/>
  <c r="H633" i="41"/>
  <c r="I633" i="41"/>
  <c r="J633" i="41" s="1"/>
  <c r="Q633" i="41"/>
  <c r="R633" i="41"/>
  <c r="A634" i="41"/>
  <c r="B634" i="41"/>
  <c r="C634" i="41"/>
  <c r="D634" i="41"/>
  <c r="F634" i="41"/>
  <c r="G634" i="41"/>
  <c r="H634" i="41"/>
  <c r="I634" i="41"/>
  <c r="J634" i="41" s="1"/>
  <c r="Q634" i="41"/>
  <c r="R634" i="41"/>
  <c r="A635" i="41"/>
  <c r="B635" i="41"/>
  <c r="C635" i="41"/>
  <c r="D635" i="41"/>
  <c r="F635" i="41"/>
  <c r="G635" i="41"/>
  <c r="H635" i="41"/>
  <c r="I635" i="41"/>
  <c r="J635" i="41" s="1"/>
  <c r="Q635" i="41"/>
  <c r="R635" i="41"/>
  <c r="A636" i="41"/>
  <c r="B636" i="41"/>
  <c r="C636" i="41"/>
  <c r="D636" i="41"/>
  <c r="F636" i="41"/>
  <c r="G636" i="41"/>
  <c r="H636" i="41"/>
  <c r="I636" i="41"/>
  <c r="J636" i="41" s="1"/>
  <c r="Q636" i="41"/>
  <c r="R636" i="41"/>
  <c r="A637" i="41"/>
  <c r="B637" i="41"/>
  <c r="C637" i="41"/>
  <c r="D637" i="41"/>
  <c r="F637" i="41"/>
  <c r="G637" i="41"/>
  <c r="H637" i="41"/>
  <c r="I637" i="41"/>
  <c r="J637" i="41" s="1"/>
  <c r="Q637" i="41"/>
  <c r="R637" i="41"/>
  <c r="A638" i="41"/>
  <c r="B638" i="41"/>
  <c r="C638" i="41"/>
  <c r="D638" i="41"/>
  <c r="F638" i="41"/>
  <c r="G638" i="41"/>
  <c r="H638" i="41"/>
  <c r="I638" i="41"/>
  <c r="J638" i="41" s="1"/>
  <c r="Q638" i="41"/>
  <c r="R638" i="41"/>
  <c r="A639" i="41"/>
  <c r="B639" i="41"/>
  <c r="C639" i="41"/>
  <c r="D639" i="41"/>
  <c r="F639" i="41"/>
  <c r="G639" i="41"/>
  <c r="H639" i="41"/>
  <c r="I639" i="41"/>
  <c r="J639" i="41" s="1"/>
  <c r="Q639" i="41"/>
  <c r="R639" i="41"/>
  <c r="A640" i="41"/>
  <c r="B640" i="41"/>
  <c r="C640" i="41"/>
  <c r="D640" i="41"/>
  <c r="F640" i="41"/>
  <c r="G640" i="41"/>
  <c r="H640" i="41"/>
  <c r="I640" i="41"/>
  <c r="J640" i="41" s="1"/>
  <c r="Q640" i="41"/>
  <c r="R640" i="41"/>
  <c r="A641" i="41"/>
  <c r="B641" i="41"/>
  <c r="C641" i="41"/>
  <c r="D641" i="41"/>
  <c r="F641" i="41"/>
  <c r="G641" i="41"/>
  <c r="H641" i="41"/>
  <c r="I641" i="41"/>
  <c r="J641" i="41" s="1"/>
  <c r="Q641" i="41"/>
  <c r="R641" i="41"/>
  <c r="A642" i="41"/>
  <c r="B642" i="41"/>
  <c r="C642" i="41"/>
  <c r="D642" i="41"/>
  <c r="F642" i="41"/>
  <c r="G642" i="41"/>
  <c r="H642" i="41"/>
  <c r="I642" i="41"/>
  <c r="J642" i="41" s="1"/>
  <c r="Q642" i="41"/>
  <c r="R642" i="41"/>
  <c r="A643" i="41"/>
  <c r="B643" i="41"/>
  <c r="C643" i="41"/>
  <c r="D643" i="41"/>
  <c r="F643" i="41"/>
  <c r="G643" i="41"/>
  <c r="H643" i="41"/>
  <c r="I643" i="41"/>
  <c r="J643" i="41" s="1"/>
  <c r="Q643" i="41"/>
  <c r="R643" i="41"/>
  <c r="A644" i="41"/>
  <c r="B644" i="41"/>
  <c r="C644" i="41"/>
  <c r="D644" i="41"/>
  <c r="F644" i="41"/>
  <c r="G644" i="41"/>
  <c r="H644" i="41"/>
  <c r="I644" i="41"/>
  <c r="J644" i="41" s="1"/>
  <c r="Q644" i="41"/>
  <c r="R644" i="41"/>
  <c r="A645" i="41"/>
  <c r="B645" i="41"/>
  <c r="C645" i="41"/>
  <c r="D645" i="41"/>
  <c r="F645" i="41"/>
  <c r="G645" i="41"/>
  <c r="H645" i="41"/>
  <c r="I645" i="41"/>
  <c r="J645" i="41" s="1"/>
  <c r="Q645" i="41"/>
  <c r="R645" i="41"/>
  <c r="A646" i="41"/>
  <c r="B646" i="41"/>
  <c r="C646" i="41"/>
  <c r="D646" i="41"/>
  <c r="F646" i="41"/>
  <c r="G646" i="41"/>
  <c r="H646" i="41"/>
  <c r="I646" i="41"/>
  <c r="J646" i="41" s="1"/>
  <c r="Q646" i="41"/>
  <c r="R646" i="41"/>
  <c r="A647" i="41"/>
  <c r="B647" i="41"/>
  <c r="C647" i="41"/>
  <c r="D647" i="41"/>
  <c r="F647" i="41"/>
  <c r="G647" i="41"/>
  <c r="H647" i="41"/>
  <c r="I647" i="41"/>
  <c r="J647" i="41" s="1"/>
  <c r="Q647" i="41"/>
  <c r="R647" i="41"/>
  <c r="A648" i="41"/>
  <c r="B648" i="41"/>
  <c r="C648" i="41"/>
  <c r="D648" i="41"/>
  <c r="F648" i="41"/>
  <c r="G648" i="41"/>
  <c r="H648" i="41"/>
  <c r="I648" i="41"/>
  <c r="J648" i="41" s="1"/>
  <c r="Q648" i="41"/>
  <c r="R648" i="41"/>
  <c r="A649" i="41"/>
  <c r="B649" i="41"/>
  <c r="C649" i="41"/>
  <c r="D649" i="41"/>
  <c r="F649" i="41"/>
  <c r="G649" i="41"/>
  <c r="H649" i="41"/>
  <c r="I649" i="41"/>
  <c r="J649" i="41" s="1"/>
  <c r="Q649" i="41"/>
  <c r="R649" i="41"/>
  <c r="A650" i="41"/>
  <c r="B650" i="41"/>
  <c r="C650" i="41"/>
  <c r="D650" i="41"/>
  <c r="F650" i="41"/>
  <c r="G650" i="41"/>
  <c r="H650" i="41"/>
  <c r="I650" i="41"/>
  <c r="J650" i="41" s="1"/>
  <c r="Q650" i="41"/>
  <c r="R650" i="41"/>
  <c r="A651" i="41"/>
  <c r="B651" i="41"/>
  <c r="C651" i="41"/>
  <c r="D651" i="41"/>
  <c r="F651" i="41"/>
  <c r="G651" i="41"/>
  <c r="H651" i="41"/>
  <c r="I651" i="41"/>
  <c r="J651" i="41" s="1"/>
  <c r="Q651" i="41"/>
  <c r="R651" i="41"/>
  <c r="A652" i="41"/>
  <c r="B652" i="41"/>
  <c r="C652" i="41"/>
  <c r="D652" i="41"/>
  <c r="F652" i="41"/>
  <c r="G652" i="41"/>
  <c r="H652" i="41"/>
  <c r="I652" i="41"/>
  <c r="J652" i="41" s="1"/>
  <c r="Q652" i="41"/>
  <c r="R652" i="41"/>
  <c r="A653" i="41"/>
  <c r="B653" i="41"/>
  <c r="C653" i="41"/>
  <c r="D653" i="41"/>
  <c r="F653" i="41"/>
  <c r="G653" i="41"/>
  <c r="H653" i="41"/>
  <c r="I653" i="41"/>
  <c r="J653" i="41"/>
  <c r="Q653" i="41"/>
  <c r="R653" i="41"/>
  <c r="A654" i="41"/>
  <c r="B654" i="41"/>
  <c r="C654" i="41"/>
  <c r="D654" i="41"/>
  <c r="F654" i="41"/>
  <c r="G654" i="41"/>
  <c r="H654" i="41"/>
  <c r="I654" i="41"/>
  <c r="J654" i="41" s="1"/>
  <c r="Q654" i="41"/>
  <c r="R654" i="41"/>
  <c r="A655" i="41"/>
  <c r="B655" i="41"/>
  <c r="C655" i="41"/>
  <c r="D655" i="41"/>
  <c r="F655" i="41"/>
  <c r="G655" i="41"/>
  <c r="H655" i="41"/>
  <c r="I655" i="41"/>
  <c r="J655" i="41" s="1"/>
  <c r="Q655" i="41"/>
  <c r="R655" i="41"/>
  <c r="A656" i="41"/>
  <c r="B656" i="41"/>
  <c r="C656" i="41"/>
  <c r="D656" i="41"/>
  <c r="F656" i="41"/>
  <c r="G656" i="41"/>
  <c r="H656" i="41"/>
  <c r="I656" i="41"/>
  <c r="J656" i="41" s="1"/>
  <c r="Q656" i="41"/>
  <c r="R656" i="41"/>
  <c r="A657" i="41"/>
  <c r="B657" i="41"/>
  <c r="C657" i="41"/>
  <c r="D657" i="41"/>
  <c r="F657" i="41"/>
  <c r="G657" i="41"/>
  <c r="H657" i="41"/>
  <c r="I657" i="41"/>
  <c r="J657" i="41" s="1"/>
  <c r="Q657" i="41"/>
  <c r="R657" i="41"/>
  <c r="A658" i="41"/>
  <c r="B658" i="41"/>
  <c r="C658" i="41"/>
  <c r="D658" i="41"/>
  <c r="F658" i="41"/>
  <c r="G658" i="41"/>
  <c r="H658" i="41"/>
  <c r="I658" i="41"/>
  <c r="J658" i="41" s="1"/>
  <c r="Q658" i="41"/>
  <c r="R658" i="41"/>
  <c r="A659" i="41"/>
  <c r="B659" i="41"/>
  <c r="C659" i="41"/>
  <c r="D659" i="41"/>
  <c r="F659" i="41"/>
  <c r="G659" i="41"/>
  <c r="H659" i="41"/>
  <c r="I659" i="41"/>
  <c r="J659" i="41" s="1"/>
  <c r="Q659" i="41"/>
  <c r="R659" i="41"/>
  <c r="A660" i="41"/>
  <c r="B660" i="41"/>
  <c r="C660" i="41"/>
  <c r="D660" i="41"/>
  <c r="F660" i="41"/>
  <c r="G660" i="41"/>
  <c r="H660" i="41"/>
  <c r="I660" i="41"/>
  <c r="J660" i="41" s="1"/>
  <c r="Q660" i="41"/>
  <c r="R660" i="41"/>
  <c r="A661" i="41"/>
  <c r="B661" i="41"/>
  <c r="C661" i="41"/>
  <c r="D661" i="41"/>
  <c r="F661" i="41"/>
  <c r="G661" i="41"/>
  <c r="H661" i="41"/>
  <c r="I661" i="41"/>
  <c r="J661" i="41" s="1"/>
  <c r="Q661" i="41"/>
  <c r="R661" i="41"/>
  <c r="A662" i="41"/>
  <c r="B662" i="41"/>
  <c r="C662" i="41"/>
  <c r="D662" i="41"/>
  <c r="F662" i="41"/>
  <c r="G662" i="41"/>
  <c r="H662" i="41"/>
  <c r="I662" i="41"/>
  <c r="J662" i="41" s="1"/>
  <c r="Q662" i="41"/>
  <c r="R662" i="41"/>
  <c r="A663" i="41"/>
  <c r="B663" i="41"/>
  <c r="C663" i="41"/>
  <c r="D663" i="41"/>
  <c r="F663" i="41"/>
  <c r="G663" i="41"/>
  <c r="H663" i="41"/>
  <c r="I663" i="41"/>
  <c r="J663" i="41" s="1"/>
  <c r="Q663" i="41"/>
  <c r="R663" i="41"/>
  <c r="A664" i="41"/>
  <c r="B664" i="41"/>
  <c r="C664" i="41"/>
  <c r="D664" i="41"/>
  <c r="F664" i="41"/>
  <c r="G664" i="41"/>
  <c r="H664" i="41"/>
  <c r="I664" i="41"/>
  <c r="J664" i="41" s="1"/>
  <c r="Q664" i="41"/>
  <c r="R664" i="41"/>
  <c r="S664" i="41" s="1"/>
  <c r="A665" i="41"/>
  <c r="B665" i="41"/>
  <c r="C665" i="41"/>
  <c r="D665" i="41"/>
  <c r="F665" i="41"/>
  <c r="G665" i="41"/>
  <c r="H665" i="41"/>
  <c r="I665" i="41"/>
  <c r="J665" i="41" s="1"/>
  <c r="Q665" i="41"/>
  <c r="R665" i="41"/>
  <c r="A666" i="41"/>
  <c r="B666" i="41"/>
  <c r="C666" i="41"/>
  <c r="D666" i="41"/>
  <c r="F666" i="41"/>
  <c r="G666" i="41"/>
  <c r="H666" i="41"/>
  <c r="I666" i="41"/>
  <c r="J666" i="41" s="1"/>
  <c r="Q666" i="41"/>
  <c r="R666" i="41"/>
  <c r="A667" i="41"/>
  <c r="B667" i="41"/>
  <c r="C667" i="41"/>
  <c r="D667" i="41"/>
  <c r="F667" i="41"/>
  <c r="G667" i="41"/>
  <c r="H667" i="41"/>
  <c r="I667" i="41"/>
  <c r="J667" i="41" s="1"/>
  <c r="Q667" i="41"/>
  <c r="R667" i="41"/>
  <c r="A668" i="41"/>
  <c r="B668" i="41"/>
  <c r="C668" i="41"/>
  <c r="D668" i="41"/>
  <c r="F668" i="41"/>
  <c r="G668" i="41"/>
  <c r="H668" i="41"/>
  <c r="I668" i="41"/>
  <c r="J668" i="41" s="1"/>
  <c r="Q668" i="41"/>
  <c r="R668" i="41"/>
  <c r="A669" i="41"/>
  <c r="B669" i="41"/>
  <c r="C669" i="41"/>
  <c r="D669" i="41"/>
  <c r="F669" i="41"/>
  <c r="G669" i="41"/>
  <c r="H669" i="41"/>
  <c r="I669" i="41"/>
  <c r="J669" i="41" s="1"/>
  <c r="Q669" i="41"/>
  <c r="R669" i="41"/>
  <c r="A670" i="41"/>
  <c r="B670" i="41"/>
  <c r="C670" i="41"/>
  <c r="D670" i="41"/>
  <c r="F670" i="41"/>
  <c r="G670" i="41"/>
  <c r="H670" i="41"/>
  <c r="I670" i="41"/>
  <c r="J670" i="41" s="1"/>
  <c r="Q670" i="41"/>
  <c r="R670" i="41"/>
  <c r="A671" i="41"/>
  <c r="B671" i="41"/>
  <c r="C671" i="41"/>
  <c r="D671" i="41"/>
  <c r="F671" i="41"/>
  <c r="G671" i="41"/>
  <c r="H671" i="41"/>
  <c r="I671" i="41"/>
  <c r="J671" i="41" s="1"/>
  <c r="Q671" i="41"/>
  <c r="R671" i="41"/>
  <c r="A672" i="41"/>
  <c r="B672" i="41"/>
  <c r="C672" i="41"/>
  <c r="D672" i="41"/>
  <c r="F672" i="41"/>
  <c r="G672" i="41"/>
  <c r="H672" i="41"/>
  <c r="I672" i="41"/>
  <c r="J672" i="41" s="1"/>
  <c r="Q672" i="41"/>
  <c r="R672" i="41"/>
  <c r="A673" i="41"/>
  <c r="B673" i="41"/>
  <c r="C673" i="41"/>
  <c r="D673" i="41"/>
  <c r="F673" i="41"/>
  <c r="G673" i="41"/>
  <c r="H673" i="41"/>
  <c r="I673" i="41"/>
  <c r="J673" i="41" s="1"/>
  <c r="Q673" i="41"/>
  <c r="R673" i="41"/>
  <c r="A674" i="41"/>
  <c r="B674" i="41"/>
  <c r="C674" i="41"/>
  <c r="D674" i="41"/>
  <c r="F674" i="41"/>
  <c r="G674" i="41"/>
  <c r="H674" i="41"/>
  <c r="I674" i="41"/>
  <c r="J674" i="41" s="1"/>
  <c r="Q674" i="41"/>
  <c r="R674" i="41"/>
  <c r="A675" i="41"/>
  <c r="B675" i="41"/>
  <c r="C675" i="41"/>
  <c r="D675" i="41"/>
  <c r="F675" i="41"/>
  <c r="G675" i="41"/>
  <c r="H675" i="41"/>
  <c r="I675" i="41"/>
  <c r="J675" i="41" s="1"/>
  <c r="Q675" i="41"/>
  <c r="R675" i="41"/>
  <c r="A676" i="41"/>
  <c r="B676" i="41"/>
  <c r="C676" i="41"/>
  <c r="D676" i="41"/>
  <c r="F676" i="41"/>
  <c r="G676" i="41"/>
  <c r="H676" i="41"/>
  <c r="I676" i="41"/>
  <c r="J676" i="41" s="1"/>
  <c r="Q676" i="41"/>
  <c r="R676" i="41"/>
  <c r="A677" i="41"/>
  <c r="B677" i="41"/>
  <c r="C677" i="41"/>
  <c r="D677" i="41"/>
  <c r="F677" i="41"/>
  <c r="G677" i="41"/>
  <c r="H677" i="41"/>
  <c r="I677" i="41"/>
  <c r="J677" i="41" s="1"/>
  <c r="Q677" i="41"/>
  <c r="R677" i="41"/>
  <c r="A678" i="41"/>
  <c r="B678" i="41"/>
  <c r="C678" i="41"/>
  <c r="D678" i="41"/>
  <c r="F678" i="41"/>
  <c r="G678" i="41"/>
  <c r="H678" i="41"/>
  <c r="I678" i="41"/>
  <c r="J678" i="41" s="1"/>
  <c r="Q678" i="41"/>
  <c r="R678" i="41"/>
  <c r="A679" i="41"/>
  <c r="B679" i="41"/>
  <c r="C679" i="41"/>
  <c r="D679" i="41"/>
  <c r="F679" i="41"/>
  <c r="G679" i="41"/>
  <c r="H679" i="41"/>
  <c r="I679" i="41"/>
  <c r="J679" i="41" s="1"/>
  <c r="Q679" i="41"/>
  <c r="R679" i="41"/>
  <c r="A680" i="41"/>
  <c r="B680" i="41"/>
  <c r="C680" i="41"/>
  <c r="D680" i="41"/>
  <c r="F680" i="41"/>
  <c r="G680" i="41"/>
  <c r="H680" i="41"/>
  <c r="I680" i="41"/>
  <c r="J680" i="41" s="1"/>
  <c r="Q680" i="41"/>
  <c r="R680" i="41"/>
  <c r="A681" i="41"/>
  <c r="B681" i="41"/>
  <c r="C681" i="41"/>
  <c r="D681" i="41"/>
  <c r="F681" i="41"/>
  <c r="G681" i="41"/>
  <c r="H681" i="41"/>
  <c r="I681" i="41"/>
  <c r="J681" i="41" s="1"/>
  <c r="Q681" i="41"/>
  <c r="R681" i="41"/>
  <c r="A682" i="41"/>
  <c r="B682" i="41"/>
  <c r="C682" i="41"/>
  <c r="D682" i="41"/>
  <c r="F682" i="41"/>
  <c r="G682" i="41"/>
  <c r="H682" i="41"/>
  <c r="I682" i="41"/>
  <c r="J682" i="41" s="1"/>
  <c r="Q682" i="41"/>
  <c r="R682" i="41"/>
  <c r="A683" i="41"/>
  <c r="B683" i="41"/>
  <c r="C683" i="41"/>
  <c r="D683" i="41"/>
  <c r="F683" i="41"/>
  <c r="G683" i="41"/>
  <c r="H683" i="41"/>
  <c r="I683" i="41"/>
  <c r="J683" i="41" s="1"/>
  <c r="Q683" i="41"/>
  <c r="R683" i="41"/>
  <c r="A684" i="41"/>
  <c r="B684" i="41"/>
  <c r="C684" i="41"/>
  <c r="D684" i="41"/>
  <c r="F684" i="41"/>
  <c r="G684" i="41"/>
  <c r="H684" i="41"/>
  <c r="I684" i="41"/>
  <c r="J684" i="41" s="1"/>
  <c r="Q684" i="41"/>
  <c r="R684" i="41"/>
  <c r="A685" i="41"/>
  <c r="B685" i="41"/>
  <c r="C685" i="41"/>
  <c r="D685" i="41"/>
  <c r="F685" i="41"/>
  <c r="G685" i="41"/>
  <c r="H685" i="41"/>
  <c r="I685" i="41"/>
  <c r="J685" i="41" s="1"/>
  <c r="Q685" i="41"/>
  <c r="R685" i="41"/>
  <c r="A686" i="41"/>
  <c r="B686" i="41"/>
  <c r="C686" i="41"/>
  <c r="D686" i="41"/>
  <c r="F686" i="41"/>
  <c r="G686" i="41"/>
  <c r="H686" i="41"/>
  <c r="I686" i="41"/>
  <c r="J686" i="41" s="1"/>
  <c r="Q686" i="41"/>
  <c r="R686" i="41"/>
  <c r="A687" i="41"/>
  <c r="B687" i="41"/>
  <c r="C687" i="41"/>
  <c r="D687" i="41"/>
  <c r="F687" i="41"/>
  <c r="G687" i="41"/>
  <c r="H687" i="41"/>
  <c r="I687" i="41"/>
  <c r="J687" i="41" s="1"/>
  <c r="Q687" i="41"/>
  <c r="R687" i="41"/>
  <c r="A688" i="41"/>
  <c r="B688" i="41"/>
  <c r="C688" i="41"/>
  <c r="D688" i="41"/>
  <c r="F688" i="41"/>
  <c r="G688" i="41"/>
  <c r="H688" i="41"/>
  <c r="I688" i="41"/>
  <c r="J688" i="41" s="1"/>
  <c r="Q688" i="41"/>
  <c r="R688" i="41"/>
  <c r="A689" i="41"/>
  <c r="B689" i="41"/>
  <c r="C689" i="41"/>
  <c r="D689" i="41"/>
  <c r="F689" i="41"/>
  <c r="G689" i="41"/>
  <c r="H689" i="41"/>
  <c r="I689" i="41"/>
  <c r="J689" i="41" s="1"/>
  <c r="Q689" i="41"/>
  <c r="R689" i="41"/>
  <c r="A690" i="41"/>
  <c r="B690" i="41"/>
  <c r="C690" i="41"/>
  <c r="D690" i="41"/>
  <c r="F690" i="41"/>
  <c r="G690" i="41"/>
  <c r="H690" i="41"/>
  <c r="I690" i="41"/>
  <c r="J690" i="41" s="1"/>
  <c r="Q690" i="41"/>
  <c r="R690" i="41"/>
  <c r="A691" i="41"/>
  <c r="B691" i="41"/>
  <c r="C691" i="41"/>
  <c r="D691" i="41"/>
  <c r="F691" i="41"/>
  <c r="G691" i="41"/>
  <c r="H691" i="41"/>
  <c r="I691" i="41"/>
  <c r="J691" i="41" s="1"/>
  <c r="Q691" i="41"/>
  <c r="R691" i="41"/>
  <c r="A692" i="41"/>
  <c r="B692" i="41"/>
  <c r="C692" i="41"/>
  <c r="D692" i="41"/>
  <c r="F692" i="41"/>
  <c r="G692" i="41"/>
  <c r="H692" i="41"/>
  <c r="I692" i="41"/>
  <c r="J692" i="41" s="1"/>
  <c r="Q692" i="41"/>
  <c r="R692" i="41"/>
  <c r="A693" i="41"/>
  <c r="B693" i="41"/>
  <c r="C693" i="41"/>
  <c r="D693" i="41"/>
  <c r="F693" i="41"/>
  <c r="G693" i="41"/>
  <c r="H693" i="41"/>
  <c r="I693" i="41"/>
  <c r="J693" i="41" s="1"/>
  <c r="Q693" i="41"/>
  <c r="R693" i="41"/>
  <c r="A694" i="41"/>
  <c r="B694" i="41"/>
  <c r="C694" i="41"/>
  <c r="D694" i="41"/>
  <c r="F694" i="41"/>
  <c r="G694" i="41"/>
  <c r="H694" i="41"/>
  <c r="I694" i="41"/>
  <c r="J694" i="41" s="1"/>
  <c r="Q694" i="41"/>
  <c r="R694" i="41"/>
  <c r="A695" i="41"/>
  <c r="B695" i="41"/>
  <c r="C695" i="41"/>
  <c r="D695" i="41"/>
  <c r="F695" i="41"/>
  <c r="G695" i="41"/>
  <c r="H695" i="41"/>
  <c r="I695" i="41"/>
  <c r="J695" i="41" s="1"/>
  <c r="Q695" i="41"/>
  <c r="R695" i="41"/>
  <c r="A696" i="41"/>
  <c r="B696" i="41"/>
  <c r="C696" i="41"/>
  <c r="D696" i="41"/>
  <c r="F696" i="41"/>
  <c r="G696" i="41"/>
  <c r="H696" i="41"/>
  <c r="I696" i="41"/>
  <c r="J696" i="41" s="1"/>
  <c r="Q696" i="41"/>
  <c r="R696" i="41"/>
  <c r="A697" i="41"/>
  <c r="B697" i="41"/>
  <c r="C697" i="41"/>
  <c r="D697" i="41"/>
  <c r="F697" i="41"/>
  <c r="G697" i="41"/>
  <c r="H697" i="41"/>
  <c r="I697" i="41"/>
  <c r="J697" i="41" s="1"/>
  <c r="Q697" i="41"/>
  <c r="R697" i="41"/>
  <c r="A698" i="41"/>
  <c r="B698" i="41"/>
  <c r="C698" i="41"/>
  <c r="D698" i="41"/>
  <c r="F698" i="41"/>
  <c r="G698" i="41"/>
  <c r="H698" i="41"/>
  <c r="I698" i="41"/>
  <c r="J698" i="41" s="1"/>
  <c r="Q698" i="41"/>
  <c r="R698" i="41"/>
  <c r="A699" i="41"/>
  <c r="B699" i="41"/>
  <c r="C699" i="41"/>
  <c r="D699" i="41"/>
  <c r="F699" i="41"/>
  <c r="G699" i="41"/>
  <c r="H699" i="41"/>
  <c r="I699" i="41"/>
  <c r="J699" i="41" s="1"/>
  <c r="Q699" i="41"/>
  <c r="R699" i="41"/>
  <c r="A700" i="41"/>
  <c r="B700" i="41"/>
  <c r="C700" i="41"/>
  <c r="D700" i="41"/>
  <c r="F700" i="41"/>
  <c r="G700" i="41"/>
  <c r="H700" i="41"/>
  <c r="I700" i="41"/>
  <c r="J700" i="41" s="1"/>
  <c r="Q700" i="41"/>
  <c r="R700" i="41"/>
  <c r="A701" i="41"/>
  <c r="B701" i="41"/>
  <c r="C701" i="41"/>
  <c r="D701" i="41"/>
  <c r="F701" i="41"/>
  <c r="G701" i="41"/>
  <c r="H701" i="41"/>
  <c r="I701" i="41"/>
  <c r="J701" i="41" s="1"/>
  <c r="Q701" i="41"/>
  <c r="R701" i="41"/>
  <c r="A702" i="41"/>
  <c r="B702" i="41"/>
  <c r="C702" i="41"/>
  <c r="D702" i="41"/>
  <c r="F702" i="41"/>
  <c r="G702" i="41"/>
  <c r="H702" i="41"/>
  <c r="I702" i="41"/>
  <c r="J702" i="41" s="1"/>
  <c r="Q702" i="41"/>
  <c r="R702" i="41"/>
  <c r="A703" i="41"/>
  <c r="B703" i="41"/>
  <c r="C703" i="41"/>
  <c r="D703" i="41"/>
  <c r="F703" i="41"/>
  <c r="G703" i="41"/>
  <c r="H703" i="41"/>
  <c r="I703" i="41"/>
  <c r="J703" i="41" s="1"/>
  <c r="Q703" i="41"/>
  <c r="R703" i="41"/>
  <c r="A704" i="41"/>
  <c r="B704" i="41"/>
  <c r="C704" i="41"/>
  <c r="D704" i="41"/>
  <c r="F704" i="41"/>
  <c r="G704" i="41"/>
  <c r="H704" i="41"/>
  <c r="I704" i="41"/>
  <c r="J704" i="41" s="1"/>
  <c r="Q704" i="41"/>
  <c r="R704" i="41"/>
  <c r="A705" i="41"/>
  <c r="B705" i="41"/>
  <c r="C705" i="41"/>
  <c r="D705" i="41"/>
  <c r="F705" i="41"/>
  <c r="G705" i="41"/>
  <c r="H705" i="41"/>
  <c r="I705" i="41"/>
  <c r="J705" i="41" s="1"/>
  <c r="Q705" i="41"/>
  <c r="R705" i="41"/>
  <c r="A706" i="41"/>
  <c r="B706" i="41"/>
  <c r="C706" i="41"/>
  <c r="D706" i="41"/>
  <c r="F706" i="41"/>
  <c r="G706" i="41"/>
  <c r="H706" i="41"/>
  <c r="I706" i="41"/>
  <c r="J706" i="41" s="1"/>
  <c r="Q706" i="41"/>
  <c r="R706" i="41"/>
  <c r="A707" i="41"/>
  <c r="B707" i="41"/>
  <c r="C707" i="41"/>
  <c r="D707" i="41"/>
  <c r="F707" i="41"/>
  <c r="G707" i="41"/>
  <c r="H707" i="41"/>
  <c r="I707" i="41"/>
  <c r="J707" i="41" s="1"/>
  <c r="Q707" i="41"/>
  <c r="R707" i="41"/>
  <c r="A708" i="41"/>
  <c r="B708" i="41"/>
  <c r="C708" i="41"/>
  <c r="D708" i="41"/>
  <c r="F708" i="41"/>
  <c r="G708" i="41"/>
  <c r="H708" i="41"/>
  <c r="I708" i="41"/>
  <c r="J708" i="41" s="1"/>
  <c r="Q708" i="41"/>
  <c r="R708" i="41"/>
  <c r="A709" i="41"/>
  <c r="B709" i="41"/>
  <c r="C709" i="41"/>
  <c r="D709" i="41"/>
  <c r="F709" i="41"/>
  <c r="G709" i="41"/>
  <c r="H709" i="41"/>
  <c r="I709" i="41"/>
  <c r="J709" i="41" s="1"/>
  <c r="Q709" i="41"/>
  <c r="R709" i="41"/>
  <c r="A710" i="41"/>
  <c r="B710" i="41"/>
  <c r="C710" i="41"/>
  <c r="D710" i="41"/>
  <c r="F710" i="41"/>
  <c r="G710" i="41"/>
  <c r="H710" i="41"/>
  <c r="I710" i="41"/>
  <c r="J710" i="41" s="1"/>
  <c r="Q710" i="41"/>
  <c r="R710" i="41"/>
  <c r="A711" i="41"/>
  <c r="B711" i="41"/>
  <c r="C711" i="41"/>
  <c r="D711" i="41"/>
  <c r="F711" i="41"/>
  <c r="G711" i="41"/>
  <c r="H711" i="41"/>
  <c r="I711" i="41"/>
  <c r="J711" i="41" s="1"/>
  <c r="Q711" i="41"/>
  <c r="R711" i="41"/>
  <c r="A712" i="41"/>
  <c r="B712" i="41"/>
  <c r="C712" i="41"/>
  <c r="D712" i="41"/>
  <c r="F712" i="41"/>
  <c r="G712" i="41"/>
  <c r="H712" i="41"/>
  <c r="I712" i="41"/>
  <c r="J712" i="41" s="1"/>
  <c r="Q712" i="41"/>
  <c r="R712" i="41"/>
  <c r="A713" i="41"/>
  <c r="B713" i="41"/>
  <c r="C713" i="41"/>
  <c r="D713" i="41"/>
  <c r="F713" i="41"/>
  <c r="G713" i="41"/>
  <c r="H713" i="41"/>
  <c r="I713" i="41"/>
  <c r="J713" i="41" s="1"/>
  <c r="Q713" i="41"/>
  <c r="R713" i="41"/>
  <c r="A714" i="41"/>
  <c r="B714" i="41"/>
  <c r="C714" i="41"/>
  <c r="D714" i="41"/>
  <c r="F714" i="41"/>
  <c r="G714" i="41"/>
  <c r="H714" i="41"/>
  <c r="I714" i="41"/>
  <c r="J714" i="41" s="1"/>
  <c r="Q714" i="41"/>
  <c r="R714" i="41"/>
  <c r="A715" i="41"/>
  <c r="B715" i="41"/>
  <c r="C715" i="41"/>
  <c r="D715" i="41"/>
  <c r="F715" i="41"/>
  <c r="G715" i="41"/>
  <c r="H715" i="41"/>
  <c r="I715" i="41"/>
  <c r="J715" i="41" s="1"/>
  <c r="Q715" i="41"/>
  <c r="R715" i="41"/>
  <c r="A716" i="41"/>
  <c r="B716" i="41"/>
  <c r="C716" i="41"/>
  <c r="D716" i="41"/>
  <c r="F716" i="41"/>
  <c r="G716" i="41"/>
  <c r="H716" i="41"/>
  <c r="I716" i="41"/>
  <c r="J716" i="41" s="1"/>
  <c r="Q716" i="41"/>
  <c r="R716" i="41"/>
  <c r="A717" i="41"/>
  <c r="B717" i="41"/>
  <c r="C717" i="41"/>
  <c r="D717" i="41"/>
  <c r="F717" i="41"/>
  <c r="G717" i="41"/>
  <c r="H717" i="41"/>
  <c r="I717" i="41"/>
  <c r="J717" i="41" s="1"/>
  <c r="Q717" i="41"/>
  <c r="R717" i="41"/>
  <c r="A718" i="41"/>
  <c r="B718" i="41"/>
  <c r="C718" i="41"/>
  <c r="D718" i="41"/>
  <c r="F718" i="41"/>
  <c r="G718" i="41"/>
  <c r="H718" i="41"/>
  <c r="I718" i="41"/>
  <c r="J718" i="41" s="1"/>
  <c r="Q718" i="41"/>
  <c r="R718" i="41"/>
  <c r="A719" i="41"/>
  <c r="B719" i="41"/>
  <c r="C719" i="41"/>
  <c r="D719" i="41"/>
  <c r="F719" i="41"/>
  <c r="G719" i="41"/>
  <c r="H719" i="41"/>
  <c r="I719" i="41"/>
  <c r="J719" i="41" s="1"/>
  <c r="Q719" i="41"/>
  <c r="R719" i="41"/>
  <c r="A720" i="41"/>
  <c r="B720" i="41"/>
  <c r="C720" i="41"/>
  <c r="D720" i="41"/>
  <c r="F720" i="41"/>
  <c r="G720" i="41"/>
  <c r="H720" i="41"/>
  <c r="I720" i="41"/>
  <c r="J720" i="41" s="1"/>
  <c r="Q720" i="41"/>
  <c r="R720" i="41"/>
  <c r="A721" i="41"/>
  <c r="B721" i="41"/>
  <c r="C721" i="41"/>
  <c r="D721" i="41"/>
  <c r="F721" i="41"/>
  <c r="G721" i="41"/>
  <c r="H721" i="41"/>
  <c r="I721" i="41"/>
  <c r="J721" i="41" s="1"/>
  <c r="Q721" i="41"/>
  <c r="R721" i="41"/>
  <c r="A722" i="41"/>
  <c r="B722" i="41"/>
  <c r="C722" i="41"/>
  <c r="D722" i="41"/>
  <c r="F722" i="41"/>
  <c r="G722" i="41"/>
  <c r="H722" i="41"/>
  <c r="I722" i="41"/>
  <c r="J722" i="41" s="1"/>
  <c r="Q722" i="41"/>
  <c r="R722" i="41"/>
  <c r="A723" i="41"/>
  <c r="B723" i="41"/>
  <c r="C723" i="41"/>
  <c r="D723" i="41"/>
  <c r="F723" i="41"/>
  <c r="G723" i="41"/>
  <c r="H723" i="41"/>
  <c r="I723" i="41"/>
  <c r="J723" i="41" s="1"/>
  <c r="Q723" i="41"/>
  <c r="R723" i="41"/>
  <c r="A724" i="41"/>
  <c r="B724" i="41"/>
  <c r="C724" i="41"/>
  <c r="D724" i="41"/>
  <c r="F724" i="41"/>
  <c r="G724" i="41"/>
  <c r="H724" i="41"/>
  <c r="I724" i="41"/>
  <c r="J724" i="41" s="1"/>
  <c r="Q724" i="41"/>
  <c r="R724" i="41"/>
  <c r="A725" i="41"/>
  <c r="B725" i="41"/>
  <c r="C725" i="41"/>
  <c r="D725" i="41"/>
  <c r="F725" i="41"/>
  <c r="G725" i="41"/>
  <c r="H725" i="41"/>
  <c r="I725" i="41"/>
  <c r="J725" i="41" s="1"/>
  <c r="Q725" i="41"/>
  <c r="R725" i="41"/>
  <c r="A726" i="41"/>
  <c r="B726" i="41"/>
  <c r="C726" i="41"/>
  <c r="D726" i="41"/>
  <c r="F726" i="41"/>
  <c r="G726" i="41"/>
  <c r="H726" i="41"/>
  <c r="I726" i="41"/>
  <c r="J726" i="41" s="1"/>
  <c r="Q726" i="41"/>
  <c r="R726" i="41"/>
  <c r="A727" i="41"/>
  <c r="B727" i="41"/>
  <c r="C727" i="41"/>
  <c r="D727" i="41"/>
  <c r="F727" i="41"/>
  <c r="G727" i="41"/>
  <c r="H727" i="41"/>
  <c r="I727" i="41"/>
  <c r="J727" i="41" s="1"/>
  <c r="Q727" i="41"/>
  <c r="R727" i="41"/>
  <c r="A728" i="41"/>
  <c r="B728" i="41"/>
  <c r="C728" i="41"/>
  <c r="D728" i="41"/>
  <c r="F728" i="41"/>
  <c r="G728" i="41"/>
  <c r="H728" i="41"/>
  <c r="I728" i="41"/>
  <c r="J728" i="41" s="1"/>
  <c r="Q728" i="41"/>
  <c r="R728" i="41"/>
  <c r="A729" i="41"/>
  <c r="B729" i="41"/>
  <c r="C729" i="41"/>
  <c r="D729" i="41"/>
  <c r="F729" i="41"/>
  <c r="G729" i="41"/>
  <c r="H729" i="41"/>
  <c r="I729" i="41"/>
  <c r="J729" i="41" s="1"/>
  <c r="Q729" i="41"/>
  <c r="R729" i="41"/>
  <c r="A730" i="41"/>
  <c r="B730" i="41"/>
  <c r="C730" i="41"/>
  <c r="D730" i="41"/>
  <c r="F730" i="41"/>
  <c r="G730" i="41"/>
  <c r="H730" i="41"/>
  <c r="I730" i="41"/>
  <c r="J730" i="41" s="1"/>
  <c r="Q730" i="41"/>
  <c r="R730" i="41"/>
  <c r="S730" i="41" s="1"/>
  <c r="A731" i="41"/>
  <c r="B731" i="41"/>
  <c r="C731" i="41"/>
  <c r="D731" i="41"/>
  <c r="F731" i="41"/>
  <c r="G731" i="41"/>
  <c r="H731" i="41"/>
  <c r="I731" i="41"/>
  <c r="J731" i="41" s="1"/>
  <c r="Q731" i="41"/>
  <c r="R731" i="41"/>
  <c r="A732" i="41"/>
  <c r="B732" i="41"/>
  <c r="C732" i="41"/>
  <c r="D732" i="41"/>
  <c r="F732" i="41"/>
  <c r="G732" i="41"/>
  <c r="H732" i="41"/>
  <c r="I732" i="41"/>
  <c r="J732" i="41" s="1"/>
  <c r="Q732" i="41"/>
  <c r="R732" i="41"/>
  <c r="A733" i="41"/>
  <c r="B733" i="41"/>
  <c r="C733" i="41"/>
  <c r="D733" i="41"/>
  <c r="F733" i="41"/>
  <c r="G733" i="41"/>
  <c r="H733" i="41"/>
  <c r="I733" i="41"/>
  <c r="J733" i="41" s="1"/>
  <c r="Q733" i="41"/>
  <c r="R733" i="41"/>
  <c r="A734" i="41"/>
  <c r="B734" i="41"/>
  <c r="C734" i="41"/>
  <c r="D734" i="41"/>
  <c r="F734" i="41"/>
  <c r="G734" i="41"/>
  <c r="H734" i="41"/>
  <c r="I734" i="41"/>
  <c r="J734" i="41" s="1"/>
  <c r="Q734" i="41"/>
  <c r="R734" i="41"/>
  <c r="A735" i="41"/>
  <c r="B735" i="41"/>
  <c r="C735" i="41"/>
  <c r="D735" i="41"/>
  <c r="F735" i="41"/>
  <c r="G735" i="41"/>
  <c r="H735" i="41"/>
  <c r="I735" i="41"/>
  <c r="J735" i="41" s="1"/>
  <c r="Q735" i="41"/>
  <c r="R735" i="41"/>
  <c r="A736" i="41"/>
  <c r="B736" i="41"/>
  <c r="C736" i="41"/>
  <c r="D736" i="41"/>
  <c r="F736" i="41"/>
  <c r="G736" i="41"/>
  <c r="H736" i="41"/>
  <c r="I736" i="41"/>
  <c r="J736" i="41" s="1"/>
  <c r="Q736" i="41"/>
  <c r="R736" i="41"/>
  <c r="A737" i="41"/>
  <c r="B737" i="41"/>
  <c r="C737" i="41"/>
  <c r="D737" i="41"/>
  <c r="F737" i="41"/>
  <c r="G737" i="41"/>
  <c r="H737" i="41"/>
  <c r="I737" i="41"/>
  <c r="J737" i="41" s="1"/>
  <c r="Q737" i="41"/>
  <c r="R737" i="41"/>
  <c r="A738" i="41"/>
  <c r="B738" i="41"/>
  <c r="C738" i="41"/>
  <c r="D738" i="41"/>
  <c r="F738" i="41"/>
  <c r="G738" i="41"/>
  <c r="H738" i="41"/>
  <c r="I738" i="41"/>
  <c r="J738" i="41" s="1"/>
  <c r="Q738" i="41"/>
  <c r="R738" i="41"/>
  <c r="A739" i="41"/>
  <c r="B739" i="41"/>
  <c r="C739" i="41"/>
  <c r="D739" i="41"/>
  <c r="F739" i="41"/>
  <c r="G739" i="41"/>
  <c r="H739" i="41"/>
  <c r="I739" i="41"/>
  <c r="J739" i="41" s="1"/>
  <c r="Q739" i="41"/>
  <c r="R739" i="41"/>
  <c r="A740" i="41"/>
  <c r="B740" i="41"/>
  <c r="C740" i="41"/>
  <c r="D740" i="41"/>
  <c r="F740" i="41"/>
  <c r="G740" i="41"/>
  <c r="H740" i="41"/>
  <c r="I740" i="41"/>
  <c r="J740" i="41" s="1"/>
  <c r="Q740" i="41"/>
  <c r="R740" i="41"/>
  <c r="A741" i="41"/>
  <c r="B741" i="41"/>
  <c r="C741" i="41"/>
  <c r="D741" i="41"/>
  <c r="F741" i="41"/>
  <c r="G741" i="41"/>
  <c r="H741" i="41"/>
  <c r="I741" i="41"/>
  <c r="J741" i="41" s="1"/>
  <c r="Q741" i="41"/>
  <c r="R741" i="41"/>
  <c r="A742" i="41"/>
  <c r="B742" i="41"/>
  <c r="C742" i="41"/>
  <c r="D742" i="41"/>
  <c r="F742" i="41"/>
  <c r="G742" i="41"/>
  <c r="H742" i="41"/>
  <c r="I742" i="41"/>
  <c r="J742" i="41" s="1"/>
  <c r="Q742" i="41"/>
  <c r="R742" i="41"/>
  <c r="A743" i="41"/>
  <c r="B743" i="41"/>
  <c r="C743" i="41"/>
  <c r="D743" i="41"/>
  <c r="F743" i="41"/>
  <c r="G743" i="41"/>
  <c r="H743" i="41"/>
  <c r="I743" i="41"/>
  <c r="J743" i="41" s="1"/>
  <c r="Q743" i="41"/>
  <c r="R743" i="41"/>
  <c r="A744" i="41"/>
  <c r="B744" i="41"/>
  <c r="C744" i="41"/>
  <c r="D744" i="41"/>
  <c r="F744" i="41"/>
  <c r="G744" i="41"/>
  <c r="H744" i="41"/>
  <c r="I744" i="41"/>
  <c r="J744" i="41" s="1"/>
  <c r="Q744" i="41"/>
  <c r="R744" i="41"/>
  <c r="A745" i="41"/>
  <c r="B745" i="41"/>
  <c r="C745" i="41"/>
  <c r="D745" i="41"/>
  <c r="F745" i="41"/>
  <c r="G745" i="41"/>
  <c r="H745" i="41"/>
  <c r="I745" i="41"/>
  <c r="J745" i="41" s="1"/>
  <c r="Q745" i="41"/>
  <c r="R745" i="41"/>
  <c r="A746" i="41"/>
  <c r="B746" i="41"/>
  <c r="C746" i="41"/>
  <c r="D746" i="41"/>
  <c r="F746" i="41"/>
  <c r="G746" i="41"/>
  <c r="H746" i="41"/>
  <c r="I746" i="41"/>
  <c r="J746" i="41" s="1"/>
  <c r="Q746" i="41"/>
  <c r="R746" i="41"/>
  <c r="A747" i="41"/>
  <c r="B747" i="41"/>
  <c r="C747" i="41"/>
  <c r="D747" i="41"/>
  <c r="F747" i="41"/>
  <c r="G747" i="41"/>
  <c r="H747" i="41"/>
  <c r="I747" i="41"/>
  <c r="J747" i="41" s="1"/>
  <c r="Q747" i="41"/>
  <c r="R747" i="41"/>
  <c r="A748" i="41"/>
  <c r="B748" i="41"/>
  <c r="C748" i="41"/>
  <c r="D748" i="41"/>
  <c r="F748" i="41"/>
  <c r="G748" i="41"/>
  <c r="H748" i="41"/>
  <c r="I748" i="41"/>
  <c r="J748" i="41" s="1"/>
  <c r="Q748" i="41"/>
  <c r="R748" i="41"/>
  <c r="A749" i="41"/>
  <c r="B749" i="41"/>
  <c r="C749" i="41"/>
  <c r="D749" i="41"/>
  <c r="F749" i="41"/>
  <c r="G749" i="41"/>
  <c r="H749" i="41"/>
  <c r="I749" i="41"/>
  <c r="J749" i="41" s="1"/>
  <c r="Q749" i="41"/>
  <c r="R749" i="41"/>
  <c r="A750" i="41"/>
  <c r="B750" i="41"/>
  <c r="C750" i="41"/>
  <c r="D750" i="41"/>
  <c r="F750" i="41"/>
  <c r="G750" i="41"/>
  <c r="H750" i="41"/>
  <c r="I750" i="41"/>
  <c r="J750" i="41" s="1"/>
  <c r="Q750" i="41"/>
  <c r="R750" i="41"/>
  <c r="A751" i="41"/>
  <c r="B751" i="41"/>
  <c r="C751" i="41"/>
  <c r="D751" i="41"/>
  <c r="F751" i="41"/>
  <c r="G751" i="41"/>
  <c r="H751" i="41"/>
  <c r="I751" i="41"/>
  <c r="J751" i="41" s="1"/>
  <c r="Q751" i="41"/>
  <c r="R751" i="41"/>
  <c r="A752" i="41"/>
  <c r="B752" i="41"/>
  <c r="C752" i="41"/>
  <c r="D752" i="41"/>
  <c r="F752" i="41"/>
  <c r="G752" i="41"/>
  <c r="H752" i="41"/>
  <c r="I752" i="41"/>
  <c r="J752" i="41" s="1"/>
  <c r="Q752" i="41"/>
  <c r="R752" i="41"/>
  <c r="A753" i="41"/>
  <c r="B753" i="41"/>
  <c r="C753" i="41"/>
  <c r="D753" i="41"/>
  <c r="F753" i="41"/>
  <c r="G753" i="41"/>
  <c r="H753" i="41"/>
  <c r="I753" i="41"/>
  <c r="J753" i="41" s="1"/>
  <c r="Q753" i="41"/>
  <c r="R753" i="41"/>
  <c r="A754" i="41"/>
  <c r="B754" i="41"/>
  <c r="C754" i="41"/>
  <c r="D754" i="41"/>
  <c r="F754" i="41"/>
  <c r="G754" i="41"/>
  <c r="H754" i="41"/>
  <c r="I754" i="41"/>
  <c r="J754" i="41" s="1"/>
  <c r="Q754" i="41"/>
  <c r="R754" i="41"/>
  <c r="A755" i="41"/>
  <c r="B755" i="41"/>
  <c r="C755" i="41"/>
  <c r="D755" i="41"/>
  <c r="F755" i="41"/>
  <c r="G755" i="41"/>
  <c r="H755" i="41"/>
  <c r="I755" i="41"/>
  <c r="J755" i="41" s="1"/>
  <c r="Q755" i="41"/>
  <c r="R755" i="41"/>
  <c r="A756" i="41"/>
  <c r="B756" i="41"/>
  <c r="C756" i="41"/>
  <c r="D756" i="41"/>
  <c r="F756" i="41"/>
  <c r="G756" i="41"/>
  <c r="H756" i="41"/>
  <c r="I756" i="41"/>
  <c r="J756" i="41" s="1"/>
  <c r="Q756" i="41"/>
  <c r="R756" i="41"/>
  <c r="A757" i="41"/>
  <c r="B757" i="41"/>
  <c r="C757" i="41"/>
  <c r="D757" i="41"/>
  <c r="F757" i="41"/>
  <c r="G757" i="41"/>
  <c r="H757" i="41"/>
  <c r="I757" i="41"/>
  <c r="J757" i="41" s="1"/>
  <c r="Q757" i="41"/>
  <c r="R757" i="41"/>
  <c r="A758" i="41"/>
  <c r="B758" i="41"/>
  <c r="C758" i="41"/>
  <c r="D758" i="41"/>
  <c r="F758" i="41"/>
  <c r="G758" i="41"/>
  <c r="H758" i="41"/>
  <c r="I758" i="41"/>
  <c r="J758" i="41" s="1"/>
  <c r="Q758" i="41"/>
  <c r="R758" i="41"/>
  <c r="S758" i="41" s="1"/>
  <c r="A759" i="41"/>
  <c r="B759" i="41"/>
  <c r="C759" i="41"/>
  <c r="D759" i="41"/>
  <c r="F759" i="41"/>
  <c r="G759" i="41"/>
  <c r="H759" i="41"/>
  <c r="I759" i="41"/>
  <c r="J759" i="41" s="1"/>
  <c r="Q759" i="41"/>
  <c r="R759" i="41"/>
  <c r="A760" i="41"/>
  <c r="B760" i="41"/>
  <c r="C760" i="41"/>
  <c r="D760" i="41"/>
  <c r="F760" i="41"/>
  <c r="G760" i="41"/>
  <c r="H760" i="41"/>
  <c r="I760" i="41"/>
  <c r="J760" i="41" s="1"/>
  <c r="Q760" i="41"/>
  <c r="R760" i="41"/>
  <c r="A761" i="41"/>
  <c r="B761" i="41"/>
  <c r="C761" i="41"/>
  <c r="D761" i="41"/>
  <c r="F761" i="41"/>
  <c r="G761" i="41"/>
  <c r="H761" i="41"/>
  <c r="I761" i="41"/>
  <c r="J761" i="41" s="1"/>
  <c r="Q761" i="41"/>
  <c r="R761" i="41"/>
  <c r="A762" i="41"/>
  <c r="B762" i="41"/>
  <c r="C762" i="41"/>
  <c r="D762" i="41"/>
  <c r="F762" i="41"/>
  <c r="G762" i="41"/>
  <c r="H762" i="41"/>
  <c r="I762" i="41"/>
  <c r="J762" i="41" s="1"/>
  <c r="Q762" i="41"/>
  <c r="R762" i="41"/>
  <c r="A763" i="41"/>
  <c r="B763" i="41"/>
  <c r="C763" i="41"/>
  <c r="D763" i="41"/>
  <c r="F763" i="41"/>
  <c r="G763" i="41"/>
  <c r="H763" i="41"/>
  <c r="I763" i="41"/>
  <c r="J763" i="41" s="1"/>
  <c r="Q763" i="41"/>
  <c r="R763" i="41"/>
  <c r="A764" i="41"/>
  <c r="B764" i="41"/>
  <c r="C764" i="41"/>
  <c r="D764" i="41"/>
  <c r="F764" i="41"/>
  <c r="G764" i="41"/>
  <c r="H764" i="41"/>
  <c r="I764" i="41"/>
  <c r="J764" i="41" s="1"/>
  <c r="Q764" i="41"/>
  <c r="R764" i="41"/>
  <c r="A765" i="41"/>
  <c r="B765" i="41"/>
  <c r="C765" i="41"/>
  <c r="D765" i="41"/>
  <c r="F765" i="41"/>
  <c r="G765" i="41"/>
  <c r="H765" i="41"/>
  <c r="I765" i="41"/>
  <c r="J765" i="41" s="1"/>
  <c r="Q765" i="41"/>
  <c r="R765" i="41"/>
  <c r="A766" i="41"/>
  <c r="B766" i="41"/>
  <c r="C766" i="41"/>
  <c r="D766" i="41"/>
  <c r="F766" i="41"/>
  <c r="G766" i="41"/>
  <c r="H766" i="41"/>
  <c r="I766" i="41"/>
  <c r="J766" i="41" s="1"/>
  <c r="Q766" i="41"/>
  <c r="R766" i="41"/>
  <c r="A767" i="41"/>
  <c r="B767" i="41"/>
  <c r="C767" i="41"/>
  <c r="D767" i="41"/>
  <c r="F767" i="41"/>
  <c r="G767" i="41"/>
  <c r="H767" i="41"/>
  <c r="I767" i="41"/>
  <c r="J767" i="41" s="1"/>
  <c r="Q767" i="41"/>
  <c r="R767" i="41"/>
  <c r="A768" i="41"/>
  <c r="B768" i="41"/>
  <c r="C768" i="41"/>
  <c r="D768" i="41"/>
  <c r="F768" i="41"/>
  <c r="G768" i="41"/>
  <c r="H768" i="41"/>
  <c r="I768" i="41"/>
  <c r="J768" i="41" s="1"/>
  <c r="Q768" i="41"/>
  <c r="R768" i="41"/>
  <c r="A769" i="41"/>
  <c r="B769" i="41"/>
  <c r="C769" i="41"/>
  <c r="D769" i="41"/>
  <c r="F769" i="41"/>
  <c r="G769" i="41"/>
  <c r="H769" i="41"/>
  <c r="I769" i="41"/>
  <c r="J769" i="41" s="1"/>
  <c r="Q769" i="41"/>
  <c r="R769" i="41"/>
  <c r="A770" i="41"/>
  <c r="B770" i="41"/>
  <c r="C770" i="41"/>
  <c r="D770" i="41"/>
  <c r="F770" i="41"/>
  <c r="G770" i="41"/>
  <c r="H770" i="41"/>
  <c r="I770" i="41"/>
  <c r="J770" i="41" s="1"/>
  <c r="Q770" i="41"/>
  <c r="R770" i="41"/>
  <c r="A771" i="41"/>
  <c r="B771" i="41"/>
  <c r="C771" i="41"/>
  <c r="D771" i="41"/>
  <c r="F771" i="41"/>
  <c r="G771" i="41"/>
  <c r="H771" i="41"/>
  <c r="I771" i="41"/>
  <c r="J771" i="41" s="1"/>
  <c r="Q771" i="41"/>
  <c r="R771" i="41"/>
  <c r="A772" i="41"/>
  <c r="B772" i="41"/>
  <c r="C772" i="41"/>
  <c r="D772" i="41"/>
  <c r="F772" i="41"/>
  <c r="G772" i="41"/>
  <c r="H772" i="41"/>
  <c r="I772" i="41"/>
  <c r="J772" i="41" s="1"/>
  <c r="Q772" i="41"/>
  <c r="R772" i="41"/>
  <c r="A773" i="41"/>
  <c r="B773" i="41"/>
  <c r="C773" i="41"/>
  <c r="D773" i="41"/>
  <c r="F773" i="41"/>
  <c r="G773" i="41"/>
  <c r="H773" i="41"/>
  <c r="I773" i="41"/>
  <c r="J773" i="41" s="1"/>
  <c r="Q773" i="41"/>
  <c r="R773" i="41"/>
  <c r="A774" i="41"/>
  <c r="B774" i="41"/>
  <c r="C774" i="41"/>
  <c r="D774" i="41"/>
  <c r="F774" i="41"/>
  <c r="G774" i="41"/>
  <c r="H774" i="41"/>
  <c r="I774" i="41"/>
  <c r="J774" i="41" s="1"/>
  <c r="Q774" i="41"/>
  <c r="R774" i="41"/>
  <c r="A775" i="41"/>
  <c r="B775" i="41"/>
  <c r="C775" i="41"/>
  <c r="D775" i="41"/>
  <c r="F775" i="41"/>
  <c r="G775" i="41"/>
  <c r="H775" i="41"/>
  <c r="I775" i="41"/>
  <c r="J775" i="41" s="1"/>
  <c r="Q775" i="41"/>
  <c r="R775" i="41"/>
  <c r="A776" i="41"/>
  <c r="B776" i="41"/>
  <c r="C776" i="41"/>
  <c r="D776" i="41"/>
  <c r="F776" i="41"/>
  <c r="G776" i="41"/>
  <c r="H776" i="41"/>
  <c r="I776" i="41"/>
  <c r="J776" i="41" s="1"/>
  <c r="Q776" i="41"/>
  <c r="R776" i="41"/>
  <c r="A777" i="41"/>
  <c r="B777" i="41"/>
  <c r="C777" i="41"/>
  <c r="D777" i="41"/>
  <c r="F777" i="41"/>
  <c r="G777" i="41"/>
  <c r="H777" i="41"/>
  <c r="I777" i="41"/>
  <c r="J777" i="41" s="1"/>
  <c r="Q777" i="41"/>
  <c r="R777" i="41"/>
  <c r="A778" i="41"/>
  <c r="B778" i="41"/>
  <c r="C778" i="41"/>
  <c r="D778" i="41"/>
  <c r="F778" i="41"/>
  <c r="G778" i="41"/>
  <c r="H778" i="41"/>
  <c r="I778" i="41"/>
  <c r="J778" i="41" s="1"/>
  <c r="Q778" i="41"/>
  <c r="R778" i="41"/>
  <c r="A779" i="41"/>
  <c r="B779" i="41"/>
  <c r="C779" i="41"/>
  <c r="D779" i="41"/>
  <c r="F779" i="41"/>
  <c r="G779" i="41"/>
  <c r="H779" i="41"/>
  <c r="I779" i="41"/>
  <c r="J779" i="41" s="1"/>
  <c r="Q779" i="41"/>
  <c r="R779" i="41"/>
  <c r="A780" i="41"/>
  <c r="B780" i="41"/>
  <c r="C780" i="41"/>
  <c r="D780" i="41"/>
  <c r="F780" i="41"/>
  <c r="G780" i="41"/>
  <c r="H780" i="41"/>
  <c r="I780" i="41"/>
  <c r="J780" i="41" s="1"/>
  <c r="Q780" i="41"/>
  <c r="R780" i="41"/>
  <c r="A781" i="41"/>
  <c r="B781" i="41"/>
  <c r="C781" i="41"/>
  <c r="D781" i="41"/>
  <c r="F781" i="41"/>
  <c r="G781" i="41"/>
  <c r="H781" i="41"/>
  <c r="I781" i="41"/>
  <c r="J781" i="41" s="1"/>
  <c r="Q781" i="41"/>
  <c r="R781" i="41"/>
  <c r="A782" i="41"/>
  <c r="B782" i="41"/>
  <c r="C782" i="41"/>
  <c r="D782" i="41"/>
  <c r="F782" i="41"/>
  <c r="G782" i="41"/>
  <c r="H782" i="41"/>
  <c r="I782" i="41"/>
  <c r="J782" i="41" s="1"/>
  <c r="Q782" i="41"/>
  <c r="R782" i="41"/>
  <c r="A783" i="41"/>
  <c r="B783" i="41"/>
  <c r="C783" i="41"/>
  <c r="D783" i="41"/>
  <c r="F783" i="41"/>
  <c r="G783" i="41"/>
  <c r="H783" i="41"/>
  <c r="I783" i="41"/>
  <c r="J783" i="41" s="1"/>
  <c r="Q783" i="41"/>
  <c r="R783" i="41"/>
  <c r="A784" i="41"/>
  <c r="B784" i="41"/>
  <c r="C784" i="41"/>
  <c r="D784" i="41"/>
  <c r="F784" i="41"/>
  <c r="G784" i="41"/>
  <c r="H784" i="41"/>
  <c r="I784" i="41"/>
  <c r="J784" i="41" s="1"/>
  <c r="Q784" i="41"/>
  <c r="R784" i="41"/>
  <c r="A785" i="41"/>
  <c r="B785" i="41"/>
  <c r="C785" i="41"/>
  <c r="D785" i="41"/>
  <c r="F785" i="41"/>
  <c r="G785" i="41"/>
  <c r="H785" i="41"/>
  <c r="I785" i="41"/>
  <c r="J785" i="41" s="1"/>
  <c r="Q785" i="41"/>
  <c r="R785" i="41"/>
  <c r="A786" i="41"/>
  <c r="B786" i="41"/>
  <c r="C786" i="41"/>
  <c r="D786" i="41"/>
  <c r="F786" i="41"/>
  <c r="G786" i="41"/>
  <c r="H786" i="41"/>
  <c r="I786" i="41"/>
  <c r="J786" i="41" s="1"/>
  <c r="Q786" i="41"/>
  <c r="R786" i="41"/>
  <c r="A787" i="41"/>
  <c r="B787" i="41"/>
  <c r="C787" i="41"/>
  <c r="D787" i="41"/>
  <c r="F787" i="41"/>
  <c r="G787" i="41"/>
  <c r="H787" i="41"/>
  <c r="I787" i="41"/>
  <c r="J787" i="41" s="1"/>
  <c r="Q787" i="41"/>
  <c r="R787" i="41"/>
  <c r="A788" i="41"/>
  <c r="B788" i="41"/>
  <c r="C788" i="41"/>
  <c r="D788" i="41"/>
  <c r="F788" i="41"/>
  <c r="G788" i="41"/>
  <c r="H788" i="41"/>
  <c r="I788" i="41"/>
  <c r="J788" i="41" s="1"/>
  <c r="Q788" i="41"/>
  <c r="R788" i="41"/>
  <c r="A789" i="41"/>
  <c r="B789" i="41"/>
  <c r="C789" i="41"/>
  <c r="D789" i="41"/>
  <c r="F789" i="41"/>
  <c r="G789" i="41"/>
  <c r="H789" i="41"/>
  <c r="I789" i="41"/>
  <c r="J789" i="41" s="1"/>
  <c r="Q789" i="41"/>
  <c r="R789" i="41"/>
  <c r="A790" i="41"/>
  <c r="B790" i="41"/>
  <c r="C790" i="41"/>
  <c r="D790" i="41"/>
  <c r="F790" i="41"/>
  <c r="G790" i="41"/>
  <c r="H790" i="41"/>
  <c r="I790" i="41"/>
  <c r="J790" i="41" s="1"/>
  <c r="Q790" i="41"/>
  <c r="R790" i="41"/>
  <c r="A791" i="41"/>
  <c r="B791" i="41"/>
  <c r="C791" i="41"/>
  <c r="D791" i="41"/>
  <c r="F791" i="41"/>
  <c r="G791" i="41"/>
  <c r="H791" i="41"/>
  <c r="I791" i="41"/>
  <c r="J791" i="41" s="1"/>
  <c r="Q791" i="41"/>
  <c r="R791" i="41"/>
  <c r="A792" i="41"/>
  <c r="B792" i="41"/>
  <c r="C792" i="41"/>
  <c r="D792" i="41"/>
  <c r="F792" i="41"/>
  <c r="G792" i="41"/>
  <c r="H792" i="41"/>
  <c r="I792" i="41"/>
  <c r="J792" i="41" s="1"/>
  <c r="Q792" i="41"/>
  <c r="S792" i="41" s="1"/>
  <c r="R792" i="41"/>
  <c r="A793" i="41"/>
  <c r="B793" i="41"/>
  <c r="C793" i="41"/>
  <c r="D793" i="41"/>
  <c r="F793" i="41"/>
  <c r="G793" i="41"/>
  <c r="H793" i="41"/>
  <c r="I793" i="41"/>
  <c r="J793" i="41" s="1"/>
  <c r="Q793" i="41"/>
  <c r="R793" i="41"/>
  <c r="A794" i="41"/>
  <c r="B794" i="41"/>
  <c r="C794" i="41"/>
  <c r="D794" i="41"/>
  <c r="F794" i="41"/>
  <c r="G794" i="41"/>
  <c r="H794" i="41"/>
  <c r="I794" i="41"/>
  <c r="J794" i="41" s="1"/>
  <c r="Q794" i="41"/>
  <c r="R794" i="41"/>
  <c r="A795" i="41"/>
  <c r="B795" i="41"/>
  <c r="C795" i="41"/>
  <c r="D795" i="41"/>
  <c r="F795" i="41"/>
  <c r="G795" i="41"/>
  <c r="H795" i="41"/>
  <c r="I795" i="41"/>
  <c r="J795" i="41" s="1"/>
  <c r="Q795" i="41"/>
  <c r="R795" i="41"/>
  <c r="A796" i="41"/>
  <c r="B796" i="41"/>
  <c r="C796" i="41"/>
  <c r="D796" i="41"/>
  <c r="F796" i="41"/>
  <c r="G796" i="41"/>
  <c r="H796" i="41"/>
  <c r="I796" i="41"/>
  <c r="J796" i="41" s="1"/>
  <c r="Q796" i="41"/>
  <c r="S796" i="41" s="1"/>
  <c r="R796" i="41"/>
  <c r="A797" i="41"/>
  <c r="B797" i="41"/>
  <c r="C797" i="41"/>
  <c r="D797" i="41"/>
  <c r="F797" i="41"/>
  <c r="G797" i="41"/>
  <c r="H797" i="41"/>
  <c r="I797" i="41"/>
  <c r="J797" i="41" s="1"/>
  <c r="Q797" i="41"/>
  <c r="R797" i="41"/>
  <c r="A798" i="41"/>
  <c r="B798" i="41"/>
  <c r="C798" i="41"/>
  <c r="D798" i="41"/>
  <c r="F798" i="41"/>
  <c r="G798" i="41"/>
  <c r="H798" i="41"/>
  <c r="I798" i="41"/>
  <c r="J798" i="41" s="1"/>
  <c r="Q798" i="41"/>
  <c r="R798" i="41"/>
  <c r="A799" i="41"/>
  <c r="B799" i="41"/>
  <c r="C799" i="41"/>
  <c r="D799" i="41"/>
  <c r="F799" i="41"/>
  <c r="G799" i="41"/>
  <c r="H799" i="41"/>
  <c r="I799" i="41"/>
  <c r="J799" i="41" s="1"/>
  <c r="Q799" i="41"/>
  <c r="R799" i="41"/>
  <c r="A800" i="41"/>
  <c r="B800" i="41"/>
  <c r="C800" i="41"/>
  <c r="D800" i="41"/>
  <c r="F800" i="41"/>
  <c r="G800" i="41"/>
  <c r="H800" i="41"/>
  <c r="I800" i="41"/>
  <c r="J800" i="41" s="1"/>
  <c r="Q800" i="41"/>
  <c r="R800" i="41"/>
  <c r="A801" i="41"/>
  <c r="B801" i="41"/>
  <c r="C801" i="41"/>
  <c r="D801" i="41"/>
  <c r="F801" i="41"/>
  <c r="G801" i="41"/>
  <c r="H801" i="41"/>
  <c r="I801" i="41"/>
  <c r="J801" i="41" s="1"/>
  <c r="Q801" i="41"/>
  <c r="R801" i="41"/>
  <c r="A802" i="41"/>
  <c r="B802" i="41"/>
  <c r="C802" i="41"/>
  <c r="D802" i="41"/>
  <c r="F802" i="41"/>
  <c r="G802" i="41"/>
  <c r="H802" i="41"/>
  <c r="I802" i="41"/>
  <c r="J802" i="41" s="1"/>
  <c r="Q802" i="41"/>
  <c r="R802" i="41"/>
  <c r="A803" i="41"/>
  <c r="B803" i="41"/>
  <c r="C803" i="41"/>
  <c r="D803" i="41"/>
  <c r="F803" i="41"/>
  <c r="G803" i="41"/>
  <c r="H803" i="41"/>
  <c r="I803" i="41"/>
  <c r="J803" i="41" s="1"/>
  <c r="Q803" i="41"/>
  <c r="R803" i="41"/>
  <c r="A804" i="41"/>
  <c r="B804" i="41"/>
  <c r="C804" i="41"/>
  <c r="D804" i="41"/>
  <c r="F804" i="41"/>
  <c r="G804" i="41"/>
  <c r="H804" i="41"/>
  <c r="I804" i="41"/>
  <c r="J804" i="41" s="1"/>
  <c r="Q804" i="41"/>
  <c r="R804" i="41"/>
  <c r="A805" i="41"/>
  <c r="B805" i="41"/>
  <c r="C805" i="41"/>
  <c r="D805" i="41"/>
  <c r="F805" i="41"/>
  <c r="G805" i="41"/>
  <c r="H805" i="41"/>
  <c r="I805" i="41"/>
  <c r="J805" i="41" s="1"/>
  <c r="Q805" i="41"/>
  <c r="R805" i="41"/>
  <c r="A806" i="41"/>
  <c r="B806" i="41"/>
  <c r="C806" i="41"/>
  <c r="D806" i="41"/>
  <c r="F806" i="41"/>
  <c r="G806" i="41"/>
  <c r="H806" i="41"/>
  <c r="I806" i="41"/>
  <c r="J806" i="41" s="1"/>
  <c r="Q806" i="41"/>
  <c r="R806" i="41"/>
  <c r="A807" i="41"/>
  <c r="B807" i="41"/>
  <c r="C807" i="41"/>
  <c r="D807" i="41"/>
  <c r="F807" i="41"/>
  <c r="G807" i="41"/>
  <c r="H807" i="41"/>
  <c r="I807" i="41"/>
  <c r="J807" i="41" s="1"/>
  <c r="Q807" i="41"/>
  <c r="R807" i="41"/>
  <c r="A808" i="41"/>
  <c r="B808" i="41"/>
  <c r="C808" i="41"/>
  <c r="D808" i="41"/>
  <c r="F808" i="41"/>
  <c r="G808" i="41"/>
  <c r="H808" i="41"/>
  <c r="I808" i="41"/>
  <c r="J808" i="41" s="1"/>
  <c r="Q808" i="41"/>
  <c r="R808" i="41"/>
  <c r="A809" i="41"/>
  <c r="B809" i="41"/>
  <c r="C809" i="41"/>
  <c r="D809" i="41"/>
  <c r="F809" i="41"/>
  <c r="G809" i="41"/>
  <c r="H809" i="41"/>
  <c r="I809" i="41"/>
  <c r="J809" i="41" s="1"/>
  <c r="Q809" i="41"/>
  <c r="R809" i="41"/>
  <c r="A810" i="41"/>
  <c r="B810" i="41"/>
  <c r="C810" i="41"/>
  <c r="D810" i="41"/>
  <c r="F810" i="41"/>
  <c r="G810" i="41"/>
  <c r="H810" i="41"/>
  <c r="I810" i="41"/>
  <c r="J810" i="41" s="1"/>
  <c r="Q810" i="41"/>
  <c r="R810" i="41"/>
  <c r="A811" i="41"/>
  <c r="B811" i="41"/>
  <c r="C811" i="41"/>
  <c r="D811" i="41"/>
  <c r="F811" i="41"/>
  <c r="G811" i="41"/>
  <c r="H811" i="41"/>
  <c r="I811" i="41"/>
  <c r="J811" i="41" s="1"/>
  <c r="Q811" i="41"/>
  <c r="R811" i="41"/>
  <c r="A812" i="41"/>
  <c r="B812" i="41"/>
  <c r="C812" i="41"/>
  <c r="D812" i="41"/>
  <c r="F812" i="41"/>
  <c r="G812" i="41"/>
  <c r="H812" i="41"/>
  <c r="I812" i="41"/>
  <c r="J812" i="41" s="1"/>
  <c r="Q812" i="41"/>
  <c r="R812" i="41"/>
  <c r="A813" i="41"/>
  <c r="B813" i="41"/>
  <c r="C813" i="41"/>
  <c r="D813" i="41"/>
  <c r="F813" i="41"/>
  <c r="G813" i="41"/>
  <c r="H813" i="41"/>
  <c r="I813" i="41"/>
  <c r="J813" i="41" s="1"/>
  <c r="Q813" i="41"/>
  <c r="R813" i="41"/>
  <c r="A814" i="41"/>
  <c r="B814" i="41"/>
  <c r="C814" i="41"/>
  <c r="D814" i="41"/>
  <c r="F814" i="41"/>
  <c r="G814" i="41"/>
  <c r="H814" i="41"/>
  <c r="I814" i="41"/>
  <c r="J814" i="41" s="1"/>
  <c r="Q814" i="41"/>
  <c r="R814" i="41"/>
  <c r="A815" i="41"/>
  <c r="B815" i="41"/>
  <c r="C815" i="41"/>
  <c r="D815" i="41"/>
  <c r="F815" i="41"/>
  <c r="G815" i="41"/>
  <c r="H815" i="41"/>
  <c r="I815" i="41"/>
  <c r="J815" i="41" s="1"/>
  <c r="Q815" i="41"/>
  <c r="R815" i="41"/>
  <c r="A816" i="41"/>
  <c r="B816" i="41"/>
  <c r="C816" i="41"/>
  <c r="D816" i="41"/>
  <c r="F816" i="41"/>
  <c r="G816" i="41"/>
  <c r="H816" i="41"/>
  <c r="I816" i="41"/>
  <c r="J816" i="41" s="1"/>
  <c r="Q816" i="41"/>
  <c r="R816" i="41"/>
  <c r="A817" i="41"/>
  <c r="B817" i="41"/>
  <c r="C817" i="41"/>
  <c r="D817" i="41"/>
  <c r="F817" i="41"/>
  <c r="G817" i="41"/>
  <c r="H817" i="41"/>
  <c r="I817" i="41"/>
  <c r="J817" i="41" s="1"/>
  <c r="Q817" i="41"/>
  <c r="R817" i="41"/>
  <c r="A818" i="41"/>
  <c r="B818" i="41"/>
  <c r="C818" i="41"/>
  <c r="D818" i="41"/>
  <c r="F818" i="41"/>
  <c r="G818" i="41"/>
  <c r="H818" i="41"/>
  <c r="I818" i="41"/>
  <c r="J818" i="41" s="1"/>
  <c r="Q818" i="41"/>
  <c r="R818" i="41"/>
  <c r="A819" i="41"/>
  <c r="B819" i="41"/>
  <c r="C819" i="41"/>
  <c r="D819" i="41"/>
  <c r="F819" i="41"/>
  <c r="G819" i="41"/>
  <c r="H819" i="41"/>
  <c r="I819" i="41"/>
  <c r="J819" i="41" s="1"/>
  <c r="Q819" i="41"/>
  <c r="R819" i="41"/>
  <c r="A820" i="41"/>
  <c r="B820" i="41"/>
  <c r="C820" i="41"/>
  <c r="D820" i="41"/>
  <c r="F820" i="41"/>
  <c r="G820" i="41"/>
  <c r="H820" i="41"/>
  <c r="I820" i="41"/>
  <c r="J820" i="41" s="1"/>
  <c r="Q820" i="41"/>
  <c r="R820" i="41"/>
  <c r="A821" i="41"/>
  <c r="B821" i="41"/>
  <c r="C821" i="41"/>
  <c r="D821" i="41"/>
  <c r="F821" i="41"/>
  <c r="G821" i="41"/>
  <c r="H821" i="41"/>
  <c r="I821" i="41"/>
  <c r="J821" i="41" s="1"/>
  <c r="Q821" i="41"/>
  <c r="R821" i="41"/>
  <c r="A822" i="41"/>
  <c r="B822" i="41"/>
  <c r="C822" i="41"/>
  <c r="D822" i="41"/>
  <c r="F822" i="41"/>
  <c r="G822" i="41"/>
  <c r="H822" i="41"/>
  <c r="I822" i="41"/>
  <c r="J822" i="41" s="1"/>
  <c r="Q822" i="41"/>
  <c r="R822" i="41"/>
  <c r="A823" i="41"/>
  <c r="B823" i="41"/>
  <c r="C823" i="41"/>
  <c r="D823" i="41"/>
  <c r="F823" i="41"/>
  <c r="G823" i="41"/>
  <c r="H823" i="41"/>
  <c r="I823" i="41"/>
  <c r="J823" i="41" s="1"/>
  <c r="Q823" i="41"/>
  <c r="R823" i="41"/>
  <c r="A824" i="41"/>
  <c r="B824" i="41"/>
  <c r="C824" i="41"/>
  <c r="D824" i="41"/>
  <c r="F824" i="41"/>
  <c r="G824" i="41"/>
  <c r="H824" i="41"/>
  <c r="I824" i="41"/>
  <c r="J824" i="41" s="1"/>
  <c r="Q824" i="41"/>
  <c r="R824" i="41"/>
  <c r="A825" i="41"/>
  <c r="B825" i="41"/>
  <c r="C825" i="41"/>
  <c r="D825" i="41"/>
  <c r="F825" i="41"/>
  <c r="G825" i="41"/>
  <c r="H825" i="41"/>
  <c r="I825" i="41"/>
  <c r="J825" i="41" s="1"/>
  <c r="Q825" i="41"/>
  <c r="R825" i="41"/>
  <c r="A826" i="41"/>
  <c r="B826" i="41"/>
  <c r="C826" i="41"/>
  <c r="D826" i="41"/>
  <c r="F826" i="41"/>
  <c r="G826" i="41"/>
  <c r="H826" i="41"/>
  <c r="I826" i="41"/>
  <c r="J826" i="41" s="1"/>
  <c r="Q826" i="41"/>
  <c r="R826" i="41"/>
  <c r="A827" i="41"/>
  <c r="B827" i="41"/>
  <c r="C827" i="41"/>
  <c r="D827" i="41"/>
  <c r="F827" i="41"/>
  <c r="G827" i="41"/>
  <c r="H827" i="41"/>
  <c r="I827" i="41"/>
  <c r="J827" i="41" s="1"/>
  <c r="Q827" i="41"/>
  <c r="R827" i="41"/>
  <c r="A828" i="41"/>
  <c r="B828" i="41"/>
  <c r="C828" i="41"/>
  <c r="D828" i="41"/>
  <c r="F828" i="41"/>
  <c r="G828" i="41"/>
  <c r="H828" i="41"/>
  <c r="I828" i="41"/>
  <c r="J828" i="41" s="1"/>
  <c r="Q828" i="41"/>
  <c r="R828" i="41"/>
  <c r="A829" i="41"/>
  <c r="B829" i="41"/>
  <c r="C829" i="41"/>
  <c r="D829" i="41"/>
  <c r="F829" i="41"/>
  <c r="G829" i="41"/>
  <c r="H829" i="41"/>
  <c r="I829" i="41"/>
  <c r="J829" i="41" s="1"/>
  <c r="Q829" i="41"/>
  <c r="R829" i="41"/>
  <c r="A830" i="41"/>
  <c r="B830" i="41"/>
  <c r="C830" i="41"/>
  <c r="D830" i="41"/>
  <c r="F830" i="41"/>
  <c r="G830" i="41"/>
  <c r="H830" i="41"/>
  <c r="I830" i="41"/>
  <c r="J830" i="41" s="1"/>
  <c r="Q830" i="41"/>
  <c r="R830" i="41"/>
  <c r="A831" i="41"/>
  <c r="B831" i="41"/>
  <c r="C831" i="41"/>
  <c r="D831" i="41"/>
  <c r="F831" i="41"/>
  <c r="G831" i="41"/>
  <c r="H831" i="41"/>
  <c r="I831" i="41"/>
  <c r="J831" i="41" s="1"/>
  <c r="Q831" i="41"/>
  <c r="R831" i="41"/>
  <c r="A832" i="41"/>
  <c r="B832" i="41"/>
  <c r="C832" i="41"/>
  <c r="D832" i="41"/>
  <c r="F832" i="41"/>
  <c r="G832" i="41"/>
  <c r="H832" i="41"/>
  <c r="I832" i="41"/>
  <c r="J832" i="41" s="1"/>
  <c r="Q832" i="41"/>
  <c r="R832" i="41"/>
  <c r="A833" i="41"/>
  <c r="B833" i="41"/>
  <c r="C833" i="41"/>
  <c r="D833" i="41"/>
  <c r="F833" i="41"/>
  <c r="G833" i="41"/>
  <c r="H833" i="41"/>
  <c r="I833" i="41"/>
  <c r="J833" i="41" s="1"/>
  <c r="Q833" i="41"/>
  <c r="R833" i="41"/>
  <c r="A834" i="41"/>
  <c r="B834" i="41"/>
  <c r="C834" i="41"/>
  <c r="D834" i="41"/>
  <c r="F834" i="41"/>
  <c r="G834" i="41"/>
  <c r="H834" i="41"/>
  <c r="I834" i="41"/>
  <c r="J834" i="41" s="1"/>
  <c r="Q834" i="41"/>
  <c r="R834" i="41"/>
  <c r="A835" i="41"/>
  <c r="B835" i="41"/>
  <c r="C835" i="41"/>
  <c r="D835" i="41"/>
  <c r="F835" i="41"/>
  <c r="G835" i="41"/>
  <c r="H835" i="41"/>
  <c r="I835" i="41"/>
  <c r="J835" i="41" s="1"/>
  <c r="Q835" i="41"/>
  <c r="R835" i="41"/>
  <c r="A836" i="41"/>
  <c r="B836" i="41"/>
  <c r="C836" i="41"/>
  <c r="D836" i="41"/>
  <c r="F836" i="41"/>
  <c r="G836" i="41"/>
  <c r="H836" i="41"/>
  <c r="I836" i="41"/>
  <c r="J836" i="41" s="1"/>
  <c r="Q836" i="41"/>
  <c r="R836" i="41"/>
  <c r="A837" i="41"/>
  <c r="B837" i="41"/>
  <c r="C837" i="41"/>
  <c r="D837" i="41"/>
  <c r="F837" i="41"/>
  <c r="G837" i="41"/>
  <c r="H837" i="41"/>
  <c r="I837" i="41"/>
  <c r="J837" i="41" s="1"/>
  <c r="Q837" i="41"/>
  <c r="R837" i="41"/>
  <c r="A838" i="41"/>
  <c r="B838" i="41"/>
  <c r="C838" i="41"/>
  <c r="D838" i="41"/>
  <c r="F838" i="41"/>
  <c r="G838" i="41"/>
  <c r="H838" i="41"/>
  <c r="I838" i="41"/>
  <c r="J838" i="41" s="1"/>
  <c r="Q838" i="41"/>
  <c r="R838" i="41"/>
  <c r="A839" i="41"/>
  <c r="B839" i="41"/>
  <c r="C839" i="41"/>
  <c r="D839" i="41"/>
  <c r="F839" i="41"/>
  <c r="G839" i="41"/>
  <c r="H839" i="41"/>
  <c r="I839" i="41"/>
  <c r="J839" i="41" s="1"/>
  <c r="Q839" i="41"/>
  <c r="R839" i="41"/>
  <c r="A840" i="41"/>
  <c r="B840" i="41"/>
  <c r="C840" i="41"/>
  <c r="D840" i="41"/>
  <c r="F840" i="41"/>
  <c r="G840" i="41"/>
  <c r="H840" i="41"/>
  <c r="I840" i="41"/>
  <c r="J840" i="41" s="1"/>
  <c r="Q840" i="41"/>
  <c r="R840" i="41"/>
  <c r="A841" i="41"/>
  <c r="B841" i="41"/>
  <c r="C841" i="41"/>
  <c r="D841" i="41"/>
  <c r="F841" i="41"/>
  <c r="G841" i="41"/>
  <c r="H841" i="41"/>
  <c r="I841" i="41"/>
  <c r="J841" i="41" s="1"/>
  <c r="Q841" i="41"/>
  <c r="R841" i="41"/>
  <c r="A842" i="41"/>
  <c r="B842" i="41"/>
  <c r="C842" i="41"/>
  <c r="D842" i="41"/>
  <c r="F842" i="41"/>
  <c r="G842" i="41"/>
  <c r="H842" i="41"/>
  <c r="I842" i="41"/>
  <c r="J842" i="41" s="1"/>
  <c r="Q842" i="41"/>
  <c r="R842" i="41"/>
  <c r="A843" i="41"/>
  <c r="B843" i="41"/>
  <c r="C843" i="41"/>
  <c r="D843" i="41"/>
  <c r="F843" i="41"/>
  <c r="G843" i="41"/>
  <c r="H843" i="41"/>
  <c r="I843" i="41"/>
  <c r="J843" i="41" s="1"/>
  <c r="Q843" i="41"/>
  <c r="R843" i="41"/>
  <c r="A844" i="41"/>
  <c r="B844" i="41"/>
  <c r="C844" i="41"/>
  <c r="D844" i="41"/>
  <c r="F844" i="41"/>
  <c r="G844" i="41"/>
  <c r="H844" i="41"/>
  <c r="I844" i="41"/>
  <c r="J844" i="41" s="1"/>
  <c r="Q844" i="41"/>
  <c r="R844" i="41"/>
  <c r="A845" i="41"/>
  <c r="B845" i="41"/>
  <c r="C845" i="41"/>
  <c r="D845" i="41"/>
  <c r="F845" i="41"/>
  <c r="G845" i="41"/>
  <c r="H845" i="41"/>
  <c r="I845" i="41"/>
  <c r="J845" i="41" s="1"/>
  <c r="Q845" i="41"/>
  <c r="R845" i="41"/>
  <c r="A846" i="41"/>
  <c r="B846" i="41"/>
  <c r="C846" i="41"/>
  <c r="D846" i="41"/>
  <c r="F846" i="41"/>
  <c r="G846" i="41"/>
  <c r="H846" i="41"/>
  <c r="I846" i="41"/>
  <c r="J846" i="41" s="1"/>
  <c r="Q846" i="41"/>
  <c r="R846" i="41"/>
  <c r="A847" i="41"/>
  <c r="B847" i="41"/>
  <c r="C847" i="41"/>
  <c r="D847" i="41"/>
  <c r="F847" i="41"/>
  <c r="G847" i="41"/>
  <c r="H847" i="41"/>
  <c r="I847" i="41"/>
  <c r="J847" i="41" s="1"/>
  <c r="Q847" i="41"/>
  <c r="R847" i="41"/>
  <c r="A848" i="41"/>
  <c r="B848" i="41"/>
  <c r="C848" i="41"/>
  <c r="D848" i="41"/>
  <c r="F848" i="41"/>
  <c r="G848" i="41"/>
  <c r="H848" i="41"/>
  <c r="I848" i="41"/>
  <c r="J848" i="41" s="1"/>
  <c r="Q848" i="41"/>
  <c r="R848" i="41"/>
  <c r="A849" i="41"/>
  <c r="B849" i="41"/>
  <c r="C849" i="41"/>
  <c r="D849" i="41"/>
  <c r="F849" i="41"/>
  <c r="G849" i="41"/>
  <c r="H849" i="41"/>
  <c r="I849" i="41"/>
  <c r="J849" i="41" s="1"/>
  <c r="Q849" i="41"/>
  <c r="R849" i="41"/>
  <c r="A850" i="41"/>
  <c r="B850" i="41"/>
  <c r="C850" i="41"/>
  <c r="D850" i="41"/>
  <c r="F850" i="41"/>
  <c r="G850" i="41"/>
  <c r="H850" i="41"/>
  <c r="I850" i="41"/>
  <c r="J850" i="41" s="1"/>
  <c r="Q850" i="41"/>
  <c r="R850" i="41"/>
  <c r="A851" i="41"/>
  <c r="B851" i="41"/>
  <c r="C851" i="41"/>
  <c r="D851" i="41"/>
  <c r="F851" i="41"/>
  <c r="G851" i="41"/>
  <c r="H851" i="41"/>
  <c r="I851" i="41"/>
  <c r="J851" i="41" s="1"/>
  <c r="Q851" i="41"/>
  <c r="R851" i="41"/>
  <c r="A852" i="41"/>
  <c r="B852" i="41"/>
  <c r="C852" i="41"/>
  <c r="D852" i="41"/>
  <c r="F852" i="41"/>
  <c r="G852" i="41"/>
  <c r="H852" i="41"/>
  <c r="I852" i="41"/>
  <c r="J852" i="41" s="1"/>
  <c r="Q852" i="41"/>
  <c r="R852" i="41"/>
  <c r="A853" i="41"/>
  <c r="B853" i="41"/>
  <c r="C853" i="41"/>
  <c r="D853" i="41"/>
  <c r="F853" i="41"/>
  <c r="G853" i="41"/>
  <c r="H853" i="41"/>
  <c r="I853" i="41"/>
  <c r="J853" i="41" s="1"/>
  <c r="Q853" i="41"/>
  <c r="R853" i="41"/>
  <c r="A854" i="41"/>
  <c r="B854" i="41"/>
  <c r="C854" i="41"/>
  <c r="D854" i="41"/>
  <c r="F854" i="41"/>
  <c r="G854" i="41"/>
  <c r="H854" i="41"/>
  <c r="I854" i="41"/>
  <c r="J854" i="41" s="1"/>
  <c r="Q854" i="41"/>
  <c r="R854" i="41"/>
  <c r="A855" i="41"/>
  <c r="B855" i="41"/>
  <c r="C855" i="41"/>
  <c r="D855" i="41"/>
  <c r="F855" i="41"/>
  <c r="G855" i="41"/>
  <c r="H855" i="41"/>
  <c r="I855" i="41"/>
  <c r="J855" i="41" s="1"/>
  <c r="Q855" i="41"/>
  <c r="R855" i="41"/>
  <c r="A856" i="41"/>
  <c r="B856" i="41"/>
  <c r="C856" i="41"/>
  <c r="D856" i="41"/>
  <c r="F856" i="41"/>
  <c r="G856" i="41"/>
  <c r="H856" i="41"/>
  <c r="I856" i="41"/>
  <c r="J856" i="41" s="1"/>
  <c r="Q856" i="41"/>
  <c r="R856" i="41"/>
  <c r="A857" i="41"/>
  <c r="B857" i="41"/>
  <c r="C857" i="41"/>
  <c r="D857" i="41"/>
  <c r="F857" i="41"/>
  <c r="G857" i="41"/>
  <c r="H857" i="41"/>
  <c r="I857" i="41"/>
  <c r="J857" i="41" s="1"/>
  <c r="Q857" i="41"/>
  <c r="R857" i="41"/>
  <c r="A858" i="41"/>
  <c r="B858" i="41"/>
  <c r="C858" i="41"/>
  <c r="D858" i="41"/>
  <c r="F858" i="41"/>
  <c r="G858" i="41"/>
  <c r="H858" i="41"/>
  <c r="I858" i="41"/>
  <c r="J858" i="41" s="1"/>
  <c r="Q858" i="41"/>
  <c r="R858" i="41"/>
  <c r="A859" i="41"/>
  <c r="B859" i="41"/>
  <c r="C859" i="41"/>
  <c r="D859" i="41"/>
  <c r="F859" i="41"/>
  <c r="G859" i="41"/>
  <c r="H859" i="41"/>
  <c r="I859" i="41"/>
  <c r="J859" i="41" s="1"/>
  <c r="Q859" i="41"/>
  <c r="R859" i="41"/>
  <c r="A860" i="41"/>
  <c r="B860" i="41"/>
  <c r="C860" i="41"/>
  <c r="D860" i="41"/>
  <c r="F860" i="41"/>
  <c r="G860" i="41"/>
  <c r="H860" i="41"/>
  <c r="I860" i="41"/>
  <c r="J860" i="41" s="1"/>
  <c r="Q860" i="41"/>
  <c r="R860" i="41"/>
  <c r="A861" i="41"/>
  <c r="B861" i="41"/>
  <c r="C861" i="41"/>
  <c r="D861" i="41"/>
  <c r="F861" i="41"/>
  <c r="G861" i="41"/>
  <c r="H861" i="41"/>
  <c r="I861" i="41"/>
  <c r="J861" i="41" s="1"/>
  <c r="Q861" i="41"/>
  <c r="R861" i="41"/>
  <c r="A862" i="41"/>
  <c r="B862" i="41"/>
  <c r="C862" i="41"/>
  <c r="D862" i="41"/>
  <c r="F862" i="41"/>
  <c r="G862" i="41"/>
  <c r="H862" i="41"/>
  <c r="I862" i="41"/>
  <c r="J862" i="41" s="1"/>
  <c r="Q862" i="41"/>
  <c r="R862" i="41"/>
  <c r="A863" i="41"/>
  <c r="B863" i="41"/>
  <c r="C863" i="41"/>
  <c r="D863" i="41"/>
  <c r="F863" i="41"/>
  <c r="G863" i="41"/>
  <c r="H863" i="41"/>
  <c r="I863" i="41"/>
  <c r="J863" i="41" s="1"/>
  <c r="Q863" i="41"/>
  <c r="R863" i="41"/>
  <c r="A864" i="41"/>
  <c r="B864" i="41"/>
  <c r="C864" i="41"/>
  <c r="D864" i="41"/>
  <c r="F864" i="41"/>
  <c r="G864" i="41"/>
  <c r="H864" i="41"/>
  <c r="I864" i="41"/>
  <c r="J864" i="41" s="1"/>
  <c r="Q864" i="41"/>
  <c r="R864" i="41"/>
  <c r="A865" i="41"/>
  <c r="B865" i="41"/>
  <c r="C865" i="41"/>
  <c r="D865" i="41"/>
  <c r="F865" i="41"/>
  <c r="G865" i="41"/>
  <c r="H865" i="41"/>
  <c r="I865" i="41"/>
  <c r="J865" i="41" s="1"/>
  <c r="Q865" i="41"/>
  <c r="R865" i="41"/>
  <c r="A866" i="41"/>
  <c r="B866" i="41"/>
  <c r="C866" i="41"/>
  <c r="D866" i="41"/>
  <c r="F866" i="41"/>
  <c r="G866" i="41"/>
  <c r="H866" i="41"/>
  <c r="I866" i="41"/>
  <c r="J866" i="41" s="1"/>
  <c r="Q866" i="41"/>
  <c r="R866" i="41"/>
  <c r="A867" i="41"/>
  <c r="B867" i="41"/>
  <c r="C867" i="41"/>
  <c r="D867" i="41"/>
  <c r="F867" i="41"/>
  <c r="G867" i="41"/>
  <c r="H867" i="41"/>
  <c r="I867" i="41"/>
  <c r="J867" i="41" s="1"/>
  <c r="Q867" i="41"/>
  <c r="R867" i="41"/>
  <c r="A868" i="41"/>
  <c r="B868" i="41"/>
  <c r="C868" i="41"/>
  <c r="D868" i="41"/>
  <c r="F868" i="41"/>
  <c r="G868" i="41"/>
  <c r="H868" i="41"/>
  <c r="I868" i="41"/>
  <c r="J868" i="41" s="1"/>
  <c r="Q868" i="41"/>
  <c r="R868" i="41"/>
  <c r="A869" i="41"/>
  <c r="B869" i="41"/>
  <c r="C869" i="41"/>
  <c r="D869" i="41"/>
  <c r="F869" i="41"/>
  <c r="G869" i="41"/>
  <c r="H869" i="41"/>
  <c r="I869" i="41"/>
  <c r="J869" i="41" s="1"/>
  <c r="Q869" i="41"/>
  <c r="R869" i="41"/>
  <c r="A870" i="41"/>
  <c r="B870" i="41"/>
  <c r="C870" i="41"/>
  <c r="D870" i="41"/>
  <c r="F870" i="41"/>
  <c r="G870" i="41"/>
  <c r="H870" i="41"/>
  <c r="I870" i="41"/>
  <c r="J870" i="41" s="1"/>
  <c r="Q870" i="41"/>
  <c r="R870" i="41"/>
  <c r="A871" i="41"/>
  <c r="B871" i="41"/>
  <c r="C871" i="41"/>
  <c r="D871" i="41"/>
  <c r="F871" i="41"/>
  <c r="G871" i="41"/>
  <c r="H871" i="41"/>
  <c r="I871" i="41"/>
  <c r="J871" i="41" s="1"/>
  <c r="Q871" i="41"/>
  <c r="R871" i="41"/>
  <c r="A872" i="41"/>
  <c r="B872" i="41"/>
  <c r="C872" i="41"/>
  <c r="D872" i="41"/>
  <c r="F872" i="41"/>
  <c r="G872" i="41"/>
  <c r="H872" i="41"/>
  <c r="I872" i="41"/>
  <c r="J872" i="41" s="1"/>
  <c r="Q872" i="41"/>
  <c r="R872" i="41"/>
  <c r="A873" i="41"/>
  <c r="B873" i="41"/>
  <c r="C873" i="41"/>
  <c r="D873" i="41"/>
  <c r="F873" i="41"/>
  <c r="G873" i="41"/>
  <c r="H873" i="41"/>
  <c r="I873" i="41"/>
  <c r="J873" i="41" s="1"/>
  <c r="Q873" i="41"/>
  <c r="R873" i="41"/>
  <c r="A874" i="41"/>
  <c r="B874" i="41"/>
  <c r="C874" i="41"/>
  <c r="D874" i="41"/>
  <c r="F874" i="41"/>
  <c r="G874" i="41"/>
  <c r="H874" i="41"/>
  <c r="I874" i="41"/>
  <c r="J874" i="41" s="1"/>
  <c r="Q874" i="41"/>
  <c r="R874" i="41"/>
  <c r="A875" i="41"/>
  <c r="B875" i="41"/>
  <c r="C875" i="41"/>
  <c r="D875" i="41"/>
  <c r="F875" i="41"/>
  <c r="G875" i="41"/>
  <c r="H875" i="41"/>
  <c r="I875" i="41"/>
  <c r="J875" i="41" s="1"/>
  <c r="Q875" i="41"/>
  <c r="R875" i="41"/>
  <c r="A876" i="41"/>
  <c r="B876" i="41"/>
  <c r="C876" i="41"/>
  <c r="D876" i="41"/>
  <c r="F876" i="41"/>
  <c r="G876" i="41"/>
  <c r="H876" i="41"/>
  <c r="I876" i="41"/>
  <c r="J876" i="41" s="1"/>
  <c r="Q876" i="41"/>
  <c r="R876" i="41"/>
  <c r="A877" i="41"/>
  <c r="B877" i="41"/>
  <c r="C877" i="41"/>
  <c r="D877" i="41"/>
  <c r="F877" i="41"/>
  <c r="G877" i="41"/>
  <c r="H877" i="41"/>
  <c r="I877" i="41"/>
  <c r="J877" i="41" s="1"/>
  <c r="Q877" i="41"/>
  <c r="R877" i="41"/>
  <c r="A878" i="41"/>
  <c r="B878" i="41"/>
  <c r="C878" i="41"/>
  <c r="D878" i="41"/>
  <c r="F878" i="41"/>
  <c r="G878" i="41"/>
  <c r="H878" i="41"/>
  <c r="I878" i="41"/>
  <c r="J878" i="41" s="1"/>
  <c r="Q878" i="41"/>
  <c r="R878" i="41"/>
  <c r="A879" i="41"/>
  <c r="B879" i="41"/>
  <c r="C879" i="41"/>
  <c r="D879" i="41"/>
  <c r="F879" i="41"/>
  <c r="G879" i="41"/>
  <c r="H879" i="41"/>
  <c r="I879" i="41"/>
  <c r="J879" i="41" s="1"/>
  <c r="Q879" i="41"/>
  <c r="R879" i="41"/>
  <c r="A880" i="41"/>
  <c r="B880" i="41"/>
  <c r="C880" i="41"/>
  <c r="D880" i="41"/>
  <c r="F880" i="41"/>
  <c r="G880" i="41"/>
  <c r="H880" i="41"/>
  <c r="I880" i="41"/>
  <c r="J880" i="41" s="1"/>
  <c r="Q880" i="41"/>
  <c r="R880" i="41"/>
  <c r="A881" i="41"/>
  <c r="B881" i="41"/>
  <c r="C881" i="41"/>
  <c r="D881" i="41"/>
  <c r="F881" i="41"/>
  <c r="G881" i="41"/>
  <c r="H881" i="41"/>
  <c r="I881" i="41"/>
  <c r="J881" i="41" s="1"/>
  <c r="Q881" i="41"/>
  <c r="R881" i="41"/>
  <c r="A882" i="41"/>
  <c r="B882" i="41"/>
  <c r="C882" i="41"/>
  <c r="D882" i="41"/>
  <c r="F882" i="41"/>
  <c r="G882" i="41"/>
  <c r="H882" i="41"/>
  <c r="I882" i="41"/>
  <c r="J882" i="41" s="1"/>
  <c r="Q882" i="41"/>
  <c r="R882" i="41"/>
  <c r="A883" i="41"/>
  <c r="B883" i="41"/>
  <c r="C883" i="41"/>
  <c r="D883" i="41"/>
  <c r="F883" i="41"/>
  <c r="G883" i="41"/>
  <c r="H883" i="41"/>
  <c r="I883" i="41"/>
  <c r="J883" i="41" s="1"/>
  <c r="Q883" i="41"/>
  <c r="R883" i="41"/>
  <c r="A884" i="41"/>
  <c r="B884" i="41"/>
  <c r="C884" i="41"/>
  <c r="D884" i="41"/>
  <c r="F884" i="41"/>
  <c r="G884" i="41"/>
  <c r="H884" i="41"/>
  <c r="I884" i="41"/>
  <c r="J884" i="41" s="1"/>
  <c r="Q884" i="41"/>
  <c r="R884" i="41"/>
  <c r="A885" i="41"/>
  <c r="B885" i="41"/>
  <c r="C885" i="41"/>
  <c r="D885" i="41"/>
  <c r="F885" i="41"/>
  <c r="G885" i="41"/>
  <c r="H885" i="41"/>
  <c r="I885" i="41"/>
  <c r="J885" i="41" s="1"/>
  <c r="Q885" i="41"/>
  <c r="R885" i="41"/>
  <c r="A886" i="41"/>
  <c r="B886" i="41"/>
  <c r="C886" i="41"/>
  <c r="D886" i="41"/>
  <c r="F886" i="41"/>
  <c r="G886" i="41"/>
  <c r="H886" i="41"/>
  <c r="I886" i="41"/>
  <c r="J886" i="41" s="1"/>
  <c r="Q886" i="41"/>
  <c r="R886" i="41"/>
  <c r="A887" i="41"/>
  <c r="B887" i="41"/>
  <c r="C887" i="41"/>
  <c r="D887" i="41"/>
  <c r="F887" i="41"/>
  <c r="G887" i="41"/>
  <c r="H887" i="41"/>
  <c r="I887" i="41"/>
  <c r="J887" i="41" s="1"/>
  <c r="Q887" i="41"/>
  <c r="R887" i="41"/>
  <c r="A888" i="41"/>
  <c r="B888" i="41"/>
  <c r="C888" i="41"/>
  <c r="D888" i="41"/>
  <c r="F888" i="41"/>
  <c r="G888" i="41"/>
  <c r="H888" i="41"/>
  <c r="I888" i="41"/>
  <c r="J888" i="41" s="1"/>
  <c r="Q888" i="41"/>
  <c r="R888" i="41"/>
  <c r="A889" i="41"/>
  <c r="B889" i="41"/>
  <c r="C889" i="41"/>
  <c r="D889" i="41"/>
  <c r="F889" i="41"/>
  <c r="G889" i="41"/>
  <c r="H889" i="41"/>
  <c r="I889" i="41"/>
  <c r="J889" i="41" s="1"/>
  <c r="Q889" i="41"/>
  <c r="R889" i="41"/>
  <c r="A890" i="41"/>
  <c r="B890" i="41"/>
  <c r="C890" i="41"/>
  <c r="D890" i="41"/>
  <c r="F890" i="41"/>
  <c r="G890" i="41"/>
  <c r="H890" i="41"/>
  <c r="I890" i="41"/>
  <c r="J890" i="41" s="1"/>
  <c r="Q890" i="41"/>
  <c r="R890" i="41"/>
  <c r="A891" i="41"/>
  <c r="B891" i="41"/>
  <c r="C891" i="41"/>
  <c r="D891" i="41"/>
  <c r="F891" i="41"/>
  <c r="G891" i="41"/>
  <c r="H891" i="41"/>
  <c r="I891" i="41"/>
  <c r="J891" i="41" s="1"/>
  <c r="Q891" i="41"/>
  <c r="R891" i="41"/>
  <c r="A892" i="41"/>
  <c r="B892" i="41"/>
  <c r="C892" i="41"/>
  <c r="D892" i="41"/>
  <c r="F892" i="41"/>
  <c r="G892" i="41"/>
  <c r="H892" i="41"/>
  <c r="I892" i="41"/>
  <c r="J892" i="41" s="1"/>
  <c r="Q892" i="41"/>
  <c r="R892" i="41"/>
  <c r="A893" i="41"/>
  <c r="B893" i="41"/>
  <c r="C893" i="41"/>
  <c r="D893" i="41"/>
  <c r="F893" i="41"/>
  <c r="G893" i="41"/>
  <c r="H893" i="41"/>
  <c r="I893" i="41"/>
  <c r="J893" i="41" s="1"/>
  <c r="Q893" i="41"/>
  <c r="R893" i="41"/>
  <c r="A894" i="41"/>
  <c r="B894" i="41"/>
  <c r="C894" i="41"/>
  <c r="D894" i="41"/>
  <c r="F894" i="41"/>
  <c r="G894" i="41"/>
  <c r="H894" i="41"/>
  <c r="I894" i="41"/>
  <c r="J894" i="41" s="1"/>
  <c r="Q894" i="41"/>
  <c r="R894" i="41"/>
  <c r="A895" i="41"/>
  <c r="B895" i="41"/>
  <c r="C895" i="41"/>
  <c r="D895" i="41"/>
  <c r="F895" i="41"/>
  <c r="G895" i="41"/>
  <c r="H895" i="41"/>
  <c r="I895" i="41"/>
  <c r="J895" i="41" s="1"/>
  <c r="Q895" i="41"/>
  <c r="R895" i="41"/>
  <c r="A896" i="41"/>
  <c r="B896" i="41"/>
  <c r="C896" i="41"/>
  <c r="D896" i="41"/>
  <c r="F896" i="41"/>
  <c r="G896" i="41"/>
  <c r="H896" i="41"/>
  <c r="I896" i="41"/>
  <c r="J896" i="41" s="1"/>
  <c r="Q896" i="41"/>
  <c r="R896" i="41"/>
  <c r="A897" i="41"/>
  <c r="B897" i="41"/>
  <c r="C897" i="41"/>
  <c r="D897" i="41"/>
  <c r="F897" i="41"/>
  <c r="G897" i="41"/>
  <c r="H897" i="41"/>
  <c r="I897" i="41"/>
  <c r="J897" i="41" s="1"/>
  <c r="Q897" i="41"/>
  <c r="R897" i="41"/>
  <c r="A898" i="41"/>
  <c r="B898" i="41"/>
  <c r="C898" i="41"/>
  <c r="D898" i="41"/>
  <c r="F898" i="41"/>
  <c r="G898" i="41"/>
  <c r="H898" i="41"/>
  <c r="I898" i="41"/>
  <c r="J898" i="41" s="1"/>
  <c r="Q898" i="41"/>
  <c r="S898" i="41" s="1"/>
  <c r="R898" i="41"/>
  <c r="A899" i="41"/>
  <c r="B899" i="41"/>
  <c r="C899" i="41"/>
  <c r="D899" i="41"/>
  <c r="F899" i="41"/>
  <c r="G899" i="41"/>
  <c r="H899" i="41"/>
  <c r="I899" i="41"/>
  <c r="J899" i="41" s="1"/>
  <c r="Q899" i="41"/>
  <c r="R899" i="41"/>
  <c r="A900" i="41"/>
  <c r="B900" i="41"/>
  <c r="C900" i="41"/>
  <c r="D900" i="41"/>
  <c r="F900" i="41"/>
  <c r="G900" i="41"/>
  <c r="H900" i="41"/>
  <c r="I900" i="41"/>
  <c r="J900" i="41" s="1"/>
  <c r="Q900" i="41"/>
  <c r="R900" i="41"/>
  <c r="A901" i="41"/>
  <c r="B901" i="41"/>
  <c r="C901" i="41"/>
  <c r="D901" i="41"/>
  <c r="F901" i="41"/>
  <c r="G901" i="41"/>
  <c r="H901" i="41"/>
  <c r="I901" i="41"/>
  <c r="J901" i="41" s="1"/>
  <c r="Q901" i="41"/>
  <c r="R901" i="41"/>
  <c r="A902" i="41"/>
  <c r="B902" i="41"/>
  <c r="C902" i="41"/>
  <c r="D902" i="41"/>
  <c r="F902" i="41"/>
  <c r="G902" i="41"/>
  <c r="H902" i="41"/>
  <c r="I902" i="41"/>
  <c r="J902" i="41" s="1"/>
  <c r="Q902" i="41"/>
  <c r="R902" i="41"/>
  <c r="A903" i="41"/>
  <c r="B903" i="41"/>
  <c r="C903" i="41"/>
  <c r="D903" i="41"/>
  <c r="F903" i="41"/>
  <c r="G903" i="41"/>
  <c r="H903" i="41"/>
  <c r="I903" i="41"/>
  <c r="J903" i="41" s="1"/>
  <c r="Q903" i="41"/>
  <c r="R903" i="41"/>
  <c r="A904" i="41"/>
  <c r="B904" i="41"/>
  <c r="C904" i="41"/>
  <c r="D904" i="41"/>
  <c r="F904" i="41"/>
  <c r="G904" i="41"/>
  <c r="H904" i="41"/>
  <c r="I904" i="41"/>
  <c r="J904" i="41" s="1"/>
  <c r="Q904" i="41"/>
  <c r="R904" i="41"/>
  <c r="A905" i="41"/>
  <c r="B905" i="41"/>
  <c r="C905" i="41"/>
  <c r="D905" i="41"/>
  <c r="F905" i="41"/>
  <c r="G905" i="41"/>
  <c r="H905" i="41"/>
  <c r="I905" i="41"/>
  <c r="J905" i="41" s="1"/>
  <c r="Q905" i="41"/>
  <c r="R905" i="41"/>
  <c r="A906" i="41"/>
  <c r="B906" i="41"/>
  <c r="C906" i="41"/>
  <c r="D906" i="41"/>
  <c r="F906" i="41"/>
  <c r="G906" i="41"/>
  <c r="H906" i="41"/>
  <c r="I906" i="41"/>
  <c r="J906" i="41" s="1"/>
  <c r="Q906" i="41"/>
  <c r="R906" i="41"/>
  <c r="A907" i="41"/>
  <c r="B907" i="41"/>
  <c r="C907" i="41"/>
  <c r="D907" i="41"/>
  <c r="F907" i="41"/>
  <c r="G907" i="41"/>
  <c r="H907" i="41"/>
  <c r="I907" i="41"/>
  <c r="J907" i="41" s="1"/>
  <c r="Q907" i="41"/>
  <c r="R907" i="41"/>
  <c r="A908" i="41"/>
  <c r="B908" i="41"/>
  <c r="C908" i="41"/>
  <c r="D908" i="41"/>
  <c r="F908" i="41"/>
  <c r="G908" i="41"/>
  <c r="H908" i="41"/>
  <c r="I908" i="41"/>
  <c r="J908" i="41" s="1"/>
  <c r="Q908" i="41"/>
  <c r="R908" i="41"/>
  <c r="A909" i="41"/>
  <c r="B909" i="41"/>
  <c r="C909" i="41"/>
  <c r="D909" i="41"/>
  <c r="F909" i="41"/>
  <c r="G909" i="41"/>
  <c r="H909" i="41"/>
  <c r="I909" i="41"/>
  <c r="J909" i="41" s="1"/>
  <c r="Q909" i="41"/>
  <c r="R909" i="41"/>
  <c r="A910" i="41"/>
  <c r="B910" i="41"/>
  <c r="C910" i="41"/>
  <c r="D910" i="41"/>
  <c r="F910" i="41"/>
  <c r="G910" i="41"/>
  <c r="H910" i="41"/>
  <c r="I910" i="41"/>
  <c r="J910" i="41" s="1"/>
  <c r="Q910" i="41"/>
  <c r="R910" i="41"/>
  <c r="A911" i="41"/>
  <c r="B911" i="41"/>
  <c r="C911" i="41"/>
  <c r="D911" i="41"/>
  <c r="F911" i="41"/>
  <c r="G911" i="41"/>
  <c r="H911" i="41"/>
  <c r="I911" i="41"/>
  <c r="J911" i="41" s="1"/>
  <c r="Q911" i="41"/>
  <c r="R911" i="41"/>
  <c r="A912" i="41"/>
  <c r="B912" i="41"/>
  <c r="C912" i="41"/>
  <c r="D912" i="41"/>
  <c r="F912" i="41"/>
  <c r="G912" i="41"/>
  <c r="H912" i="41"/>
  <c r="I912" i="41"/>
  <c r="J912" i="41" s="1"/>
  <c r="Q912" i="41"/>
  <c r="R912" i="41"/>
  <c r="A913" i="41"/>
  <c r="B913" i="41"/>
  <c r="C913" i="41"/>
  <c r="D913" i="41"/>
  <c r="F913" i="41"/>
  <c r="G913" i="41"/>
  <c r="H913" i="41"/>
  <c r="I913" i="41"/>
  <c r="J913" i="41" s="1"/>
  <c r="Q913" i="41"/>
  <c r="R913" i="41"/>
  <c r="A914" i="41"/>
  <c r="B914" i="41"/>
  <c r="C914" i="41"/>
  <c r="D914" i="41"/>
  <c r="F914" i="41"/>
  <c r="G914" i="41"/>
  <c r="H914" i="41"/>
  <c r="I914" i="41"/>
  <c r="J914" i="41" s="1"/>
  <c r="Q914" i="41"/>
  <c r="R914" i="41"/>
  <c r="A915" i="41"/>
  <c r="B915" i="41"/>
  <c r="C915" i="41"/>
  <c r="D915" i="41"/>
  <c r="F915" i="41"/>
  <c r="G915" i="41"/>
  <c r="H915" i="41"/>
  <c r="I915" i="41"/>
  <c r="J915" i="41" s="1"/>
  <c r="Q915" i="41"/>
  <c r="R915" i="41"/>
  <c r="A916" i="41"/>
  <c r="B916" i="41"/>
  <c r="C916" i="41"/>
  <c r="D916" i="41"/>
  <c r="F916" i="41"/>
  <c r="G916" i="41"/>
  <c r="H916" i="41"/>
  <c r="I916" i="41"/>
  <c r="J916" i="41" s="1"/>
  <c r="Q916" i="41"/>
  <c r="R916" i="41"/>
  <c r="A917" i="41"/>
  <c r="B917" i="41"/>
  <c r="C917" i="41"/>
  <c r="D917" i="41"/>
  <c r="F917" i="41"/>
  <c r="G917" i="41"/>
  <c r="H917" i="41"/>
  <c r="I917" i="41"/>
  <c r="J917" i="41" s="1"/>
  <c r="Q917" i="41"/>
  <c r="R917" i="41"/>
  <c r="A918" i="41"/>
  <c r="B918" i="41"/>
  <c r="C918" i="41"/>
  <c r="D918" i="41"/>
  <c r="F918" i="41"/>
  <c r="G918" i="41"/>
  <c r="H918" i="41"/>
  <c r="I918" i="41"/>
  <c r="J918" i="41" s="1"/>
  <c r="Q918" i="41"/>
  <c r="R918" i="41"/>
  <c r="A919" i="41"/>
  <c r="B919" i="41"/>
  <c r="C919" i="41"/>
  <c r="D919" i="41"/>
  <c r="F919" i="41"/>
  <c r="G919" i="41"/>
  <c r="H919" i="41"/>
  <c r="I919" i="41"/>
  <c r="J919" i="41" s="1"/>
  <c r="Q919" i="41"/>
  <c r="R919" i="41"/>
  <c r="A920" i="41"/>
  <c r="B920" i="41"/>
  <c r="C920" i="41"/>
  <c r="D920" i="41"/>
  <c r="F920" i="41"/>
  <c r="G920" i="41"/>
  <c r="H920" i="41"/>
  <c r="I920" i="41"/>
  <c r="J920" i="41" s="1"/>
  <c r="Q920" i="41"/>
  <c r="R920" i="41"/>
  <c r="A921" i="41"/>
  <c r="B921" i="41"/>
  <c r="C921" i="41"/>
  <c r="D921" i="41"/>
  <c r="F921" i="41"/>
  <c r="G921" i="41"/>
  <c r="H921" i="41"/>
  <c r="I921" i="41"/>
  <c r="J921" i="41" s="1"/>
  <c r="Q921" i="41"/>
  <c r="R921" i="41"/>
  <c r="A922" i="41"/>
  <c r="B922" i="41"/>
  <c r="C922" i="41"/>
  <c r="D922" i="41"/>
  <c r="F922" i="41"/>
  <c r="G922" i="41"/>
  <c r="H922" i="41"/>
  <c r="I922" i="41"/>
  <c r="J922" i="41" s="1"/>
  <c r="Q922" i="41"/>
  <c r="R922" i="41"/>
  <c r="A923" i="41"/>
  <c r="B923" i="41"/>
  <c r="C923" i="41"/>
  <c r="D923" i="41"/>
  <c r="F923" i="41"/>
  <c r="G923" i="41"/>
  <c r="H923" i="41"/>
  <c r="I923" i="41"/>
  <c r="J923" i="41" s="1"/>
  <c r="Q923" i="41"/>
  <c r="R923" i="41"/>
  <c r="A924" i="41"/>
  <c r="B924" i="41"/>
  <c r="C924" i="41"/>
  <c r="D924" i="41"/>
  <c r="F924" i="41"/>
  <c r="G924" i="41"/>
  <c r="H924" i="41"/>
  <c r="I924" i="41"/>
  <c r="J924" i="41" s="1"/>
  <c r="Q924" i="41"/>
  <c r="R924" i="41"/>
  <c r="A925" i="41"/>
  <c r="B925" i="41"/>
  <c r="C925" i="41"/>
  <c r="D925" i="41"/>
  <c r="F925" i="41"/>
  <c r="G925" i="41"/>
  <c r="H925" i="41"/>
  <c r="I925" i="41"/>
  <c r="J925" i="41" s="1"/>
  <c r="Q925" i="41"/>
  <c r="R925" i="41"/>
  <c r="A926" i="41"/>
  <c r="B926" i="41"/>
  <c r="C926" i="41"/>
  <c r="D926" i="41"/>
  <c r="F926" i="41"/>
  <c r="G926" i="41"/>
  <c r="H926" i="41"/>
  <c r="I926" i="41"/>
  <c r="J926" i="41" s="1"/>
  <c r="Q926" i="41"/>
  <c r="R926" i="41"/>
  <c r="A927" i="41"/>
  <c r="B927" i="41"/>
  <c r="C927" i="41"/>
  <c r="D927" i="41"/>
  <c r="F927" i="41"/>
  <c r="G927" i="41"/>
  <c r="H927" i="41"/>
  <c r="I927" i="41"/>
  <c r="J927" i="41" s="1"/>
  <c r="Q927" i="41"/>
  <c r="R927" i="41"/>
  <c r="A928" i="41"/>
  <c r="B928" i="41"/>
  <c r="C928" i="41"/>
  <c r="D928" i="41"/>
  <c r="F928" i="41"/>
  <c r="G928" i="41"/>
  <c r="H928" i="41"/>
  <c r="I928" i="41"/>
  <c r="J928" i="41" s="1"/>
  <c r="Q928" i="41"/>
  <c r="R928" i="41"/>
  <c r="A929" i="41"/>
  <c r="B929" i="41"/>
  <c r="C929" i="41"/>
  <c r="D929" i="41"/>
  <c r="F929" i="41"/>
  <c r="G929" i="41"/>
  <c r="H929" i="41"/>
  <c r="I929" i="41"/>
  <c r="J929" i="41" s="1"/>
  <c r="Q929" i="41"/>
  <c r="R929" i="41"/>
  <c r="A930" i="41"/>
  <c r="B930" i="41"/>
  <c r="C930" i="41"/>
  <c r="D930" i="41"/>
  <c r="F930" i="41"/>
  <c r="G930" i="41"/>
  <c r="H930" i="41"/>
  <c r="I930" i="41"/>
  <c r="J930" i="41" s="1"/>
  <c r="Q930" i="41"/>
  <c r="R930" i="41"/>
  <c r="A931" i="41"/>
  <c r="B931" i="41"/>
  <c r="C931" i="41"/>
  <c r="D931" i="41"/>
  <c r="F931" i="41"/>
  <c r="G931" i="41"/>
  <c r="H931" i="41"/>
  <c r="I931" i="41"/>
  <c r="J931" i="41" s="1"/>
  <c r="Q931" i="41"/>
  <c r="R931" i="41"/>
  <c r="A932" i="41"/>
  <c r="B932" i="41"/>
  <c r="C932" i="41"/>
  <c r="D932" i="41"/>
  <c r="F932" i="41"/>
  <c r="G932" i="41"/>
  <c r="H932" i="41"/>
  <c r="I932" i="41"/>
  <c r="J932" i="41" s="1"/>
  <c r="Q932" i="41"/>
  <c r="R932" i="41"/>
  <c r="A933" i="41"/>
  <c r="B933" i="41"/>
  <c r="C933" i="41"/>
  <c r="D933" i="41"/>
  <c r="F933" i="41"/>
  <c r="G933" i="41"/>
  <c r="H933" i="41"/>
  <c r="I933" i="41"/>
  <c r="J933" i="41" s="1"/>
  <c r="Q933" i="41"/>
  <c r="R933" i="41"/>
  <c r="A934" i="41"/>
  <c r="B934" i="41"/>
  <c r="C934" i="41"/>
  <c r="D934" i="41"/>
  <c r="F934" i="41"/>
  <c r="G934" i="41"/>
  <c r="H934" i="41"/>
  <c r="I934" i="41"/>
  <c r="J934" i="41" s="1"/>
  <c r="Q934" i="41"/>
  <c r="R934" i="41"/>
  <c r="A935" i="41"/>
  <c r="B935" i="41"/>
  <c r="C935" i="41"/>
  <c r="D935" i="41"/>
  <c r="F935" i="41"/>
  <c r="G935" i="41"/>
  <c r="H935" i="41"/>
  <c r="I935" i="41"/>
  <c r="J935" i="41" s="1"/>
  <c r="Q935" i="41"/>
  <c r="R935" i="41"/>
  <c r="A936" i="41"/>
  <c r="B936" i="41"/>
  <c r="C936" i="41"/>
  <c r="D936" i="41"/>
  <c r="F936" i="41"/>
  <c r="G936" i="41"/>
  <c r="H936" i="41"/>
  <c r="I936" i="41"/>
  <c r="J936" i="41" s="1"/>
  <c r="Q936" i="41"/>
  <c r="R936" i="41"/>
  <c r="A937" i="41"/>
  <c r="B937" i="41"/>
  <c r="C937" i="41"/>
  <c r="D937" i="41"/>
  <c r="F937" i="41"/>
  <c r="G937" i="41"/>
  <c r="H937" i="41"/>
  <c r="I937" i="41"/>
  <c r="J937" i="41" s="1"/>
  <c r="Q937" i="41"/>
  <c r="R937" i="41"/>
  <c r="A938" i="41"/>
  <c r="B938" i="41"/>
  <c r="C938" i="41"/>
  <c r="D938" i="41"/>
  <c r="F938" i="41"/>
  <c r="G938" i="41"/>
  <c r="H938" i="41"/>
  <c r="I938" i="41"/>
  <c r="J938" i="41" s="1"/>
  <c r="Q938" i="41"/>
  <c r="R938" i="41"/>
  <c r="A939" i="41"/>
  <c r="B939" i="41"/>
  <c r="C939" i="41"/>
  <c r="D939" i="41"/>
  <c r="F939" i="41"/>
  <c r="G939" i="41"/>
  <c r="H939" i="41"/>
  <c r="I939" i="41"/>
  <c r="J939" i="41" s="1"/>
  <c r="Q939" i="41"/>
  <c r="R939" i="41"/>
  <c r="A940" i="41"/>
  <c r="B940" i="41"/>
  <c r="C940" i="41"/>
  <c r="D940" i="41"/>
  <c r="F940" i="41"/>
  <c r="G940" i="41"/>
  <c r="H940" i="41"/>
  <c r="I940" i="41"/>
  <c r="J940" i="41" s="1"/>
  <c r="Q940" i="41"/>
  <c r="R940" i="41"/>
  <c r="A941" i="41"/>
  <c r="B941" i="41"/>
  <c r="C941" i="41"/>
  <c r="D941" i="41"/>
  <c r="F941" i="41"/>
  <c r="G941" i="41"/>
  <c r="H941" i="41"/>
  <c r="I941" i="41"/>
  <c r="J941" i="41" s="1"/>
  <c r="Q941" i="41"/>
  <c r="R941" i="41"/>
  <c r="A942" i="41"/>
  <c r="B942" i="41"/>
  <c r="C942" i="41"/>
  <c r="D942" i="41"/>
  <c r="F942" i="41"/>
  <c r="G942" i="41"/>
  <c r="H942" i="41"/>
  <c r="I942" i="41"/>
  <c r="J942" i="41" s="1"/>
  <c r="Q942" i="41"/>
  <c r="R942" i="41"/>
  <c r="A943" i="41"/>
  <c r="B943" i="41"/>
  <c r="C943" i="41"/>
  <c r="D943" i="41"/>
  <c r="F943" i="41"/>
  <c r="G943" i="41"/>
  <c r="H943" i="41"/>
  <c r="I943" i="41"/>
  <c r="J943" i="41" s="1"/>
  <c r="Q943" i="41"/>
  <c r="R943" i="41"/>
  <c r="A944" i="41"/>
  <c r="B944" i="41"/>
  <c r="C944" i="41"/>
  <c r="D944" i="41"/>
  <c r="F944" i="41"/>
  <c r="G944" i="41"/>
  <c r="H944" i="41"/>
  <c r="I944" i="41"/>
  <c r="J944" i="41" s="1"/>
  <c r="Q944" i="41"/>
  <c r="R944" i="41"/>
  <c r="A945" i="41"/>
  <c r="B945" i="41"/>
  <c r="C945" i="41"/>
  <c r="D945" i="41"/>
  <c r="F945" i="41"/>
  <c r="G945" i="41"/>
  <c r="H945" i="41"/>
  <c r="I945" i="41"/>
  <c r="J945" i="41" s="1"/>
  <c r="Q945" i="41"/>
  <c r="R945" i="41"/>
  <c r="A946" i="41"/>
  <c r="B946" i="41"/>
  <c r="C946" i="41"/>
  <c r="D946" i="41"/>
  <c r="F946" i="41"/>
  <c r="G946" i="41"/>
  <c r="H946" i="41"/>
  <c r="I946" i="41"/>
  <c r="J946" i="41" s="1"/>
  <c r="Q946" i="41"/>
  <c r="R946" i="41"/>
  <c r="A947" i="41"/>
  <c r="B947" i="41"/>
  <c r="C947" i="41"/>
  <c r="D947" i="41"/>
  <c r="F947" i="41"/>
  <c r="G947" i="41"/>
  <c r="H947" i="41"/>
  <c r="I947" i="41"/>
  <c r="J947" i="41" s="1"/>
  <c r="Q947" i="41"/>
  <c r="S947" i="41" s="1"/>
  <c r="R947" i="41"/>
  <c r="A948" i="41"/>
  <c r="B948" i="41"/>
  <c r="C948" i="41"/>
  <c r="D948" i="41"/>
  <c r="F948" i="41"/>
  <c r="G948" i="41"/>
  <c r="H948" i="41"/>
  <c r="I948" i="41"/>
  <c r="J948" i="41" s="1"/>
  <c r="Q948" i="41"/>
  <c r="R948" i="41"/>
  <c r="A949" i="41"/>
  <c r="B949" i="41"/>
  <c r="C949" i="41"/>
  <c r="D949" i="41"/>
  <c r="F949" i="41"/>
  <c r="G949" i="41"/>
  <c r="H949" i="41"/>
  <c r="I949" i="41"/>
  <c r="J949" i="41" s="1"/>
  <c r="Q949" i="41"/>
  <c r="R949" i="41"/>
  <c r="A950" i="41"/>
  <c r="B950" i="41"/>
  <c r="C950" i="41"/>
  <c r="D950" i="41"/>
  <c r="F950" i="41"/>
  <c r="G950" i="41"/>
  <c r="H950" i="41"/>
  <c r="I950" i="41"/>
  <c r="J950" i="41" s="1"/>
  <c r="Q950" i="41"/>
  <c r="R950" i="41"/>
  <c r="A951" i="41"/>
  <c r="B951" i="41"/>
  <c r="C951" i="41"/>
  <c r="D951" i="41"/>
  <c r="F951" i="41"/>
  <c r="G951" i="41"/>
  <c r="H951" i="41"/>
  <c r="I951" i="41"/>
  <c r="J951" i="41" s="1"/>
  <c r="Q951" i="41"/>
  <c r="R951" i="41"/>
  <c r="A952" i="41"/>
  <c r="B952" i="41"/>
  <c r="C952" i="41"/>
  <c r="D952" i="41"/>
  <c r="F952" i="41"/>
  <c r="G952" i="41"/>
  <c r="H952" i="41"/>
  <c r="I952" i="41"/>
  <c r="J952" i="41" s="1"/>
  <c r="Q952" i="41"/>
  <c r="R952" i="41"/>
  <c r="A953" i="41"/>
  <c r="B953" i="41"/>
  <c r="C953" i="41"/>
  <c r="D953" i="41"/>
  <c r="F953" i="41"/>
  <c r="G953" i="41"/>
  <c r="H953" i="41"/>
  <c r="I953" i="41"/>
  <c r="J953" i="41" s="1"/>
  <c r="Q953" i="41"/>
  <c r="R953" i="41"/>
  <c r="A954" i="41"/>
  <c r="B954" i="41"/>
  <c r="C954" i="41"/>
  <c r="D954" i="41"/>
  <c r="F954" i="41"/>
  <c r="G954" i="41"/>
  <c r="H954" i="41"/>
  <c r="I954" i="41"/>
  <c r="J954" i="41" s="1"/>
  <c r="Q954" i="41"/>
  <c r="R954" i="41"/>
  <c r="A955" i="41"/>
  <c r="B955" i="41"/>
  <c r="C955" i="41"/>
  <c r="D955" i="41"/>
  <c r="F955" i="41"/>
  <c r="G955" i="41"/>
  <c r="H955" i="41"/>
  <c r="I955" i="41"/>
  <c r="J955" i="41" s="1"/>
  <c r="Q955" i="41"/>
  <c r="R955" i="41"/>
  <c r="A956" i="41"/>
  <c r="B956" i="41"/>
  <c r="C956" i="41"/>
  <c r="D956" i="41"/>
  <c r="F956" i="41"/>
  <c r="G956" i="41"/>
  <c r="H956" i="41"/>
  <c r="I956" i="41"/>
  <c r="J956" i="41" s="1"/>
  <c r="Q956" i="41"/>
  <c r="R956" i="41"/>
  <c r="A957" i="41"/>
  <c r="B957" i="41"/>
  <c r="C957" i="41"/>
  <c r="D957" i="41"/>
  <c r="F957" i="41"/>
  <c r="G957" i="41"/>
  <c r="H957" i="41"/>
  <c r="I957" i="41"/>
  <c r="J957" i="41" s="1"/>
  <c r="Q957" i="41"/>
  <c r="R957" i="41"/>
  <c r="A958" i="41"/>
  <c r="B958" i="41"/>
  <c r="C958" i="41"/>
  <c r="D958" i="41"/>
  <c r="F958" i="41"/>
  <c r="G958" i="41"/>
  <c r="H958" i="41"/>
  <c r="I958" i="41"/>
  <c r="J958" i="41" s="1"/>
  <c r="Q958" i="41"/>
  <c r="R958" i="41"/>
  <c r="A959" i="41"/>
  <c r="B959" i="41"/>
  <c r="C959" i="41"/>
  <c r="D959" i="41"/>
  <c r="F959" i="41"/>
  <c r="G959" i="41"/>
  <c r="H959" i="41"/>
  <c r="I959" i="41"/>
  <c r="J959" i="41" s="1"/>
  <c r="Q959" i="41"/>
  <c r="R959" i="41"/>
  <c r="A960" i="41"/>
  <c r="B960" i="41"/>
  <c r="C960" i="41"/>
  <c r="D960" i="41"/>
  <c r="F960" i="41"/>
  <c r="G960" i="41"/>
  <c r="H960" i="41"/>
  <c r="I960" i="41"/>
  <c r="J960" i="41" s="1"/>
  <c r="Q960" i="41"/>
  <c r="R960" i="41"/>
  <c r="A961" i="41"/>
  <c r="B961" i="41"/>
  <c r="C961" i="41"/>
  <c r="D961" i="41"/>
  <c r="F961" i="41"/>
  <c r="G961" i="41"/>
  <c r="H961" i="41"/>
  <c r="I961" i="41"/>
  <c r="J961" i="41" s="1"/>
  <c r="Q961" i="41"/>
  <c r="R961" i="41"/>
  <c r="A962" i="41"/>
  <c r="B962" i="41"/>
  <c r="C962" i="41"/>
  <c r="D962" i="41"/>
  <c r="F962" i="41"/>
  <c r="G962" i="41"/>
  <c r="H962" i="41"/>
  <c r="I962" i="41"/>
  <c r="J962" i="41" s="1"/>
  <c r="Q962" i="41"/>
  <c r="R962" i="41"/>
  <c r="A963" i="41"/>
  <c r="B963" i="41"/>
  <c r="C963" i="41"/>
  <c r="D963" i="41"/>
  <c r="F963" i="41"/>
  <c r="G963" i="41"/>
  <c r="H963" i="41"/>
  <c r="I963" i="41"/>
  <c r="J963" i="41" s="1"/>
  <c r="Q963" i="41"/>
  <c r="R963" i="41"/>
  <c r="A964" i="41"/>
  <c r="B964" i="41"/>
  <c r="C964" i="41"/>
  <c r="D964" i="41"/>
  <c r="F964" i="41"/>
  <c r="G964" i="41"/>
  <c r="H964" i="41"/>
  <c r="I964" i="41"/>
  <c r="J964" i="41" s="1"/>
  <c r="Q964" i="41"/>
  <c r="R964" i="41"/>
  <c r="A965" i="41"/>
  <c r="B965" i="41"/>
  <c r="C965" i="41"/>
  <c r="D965" i="41"/>
  <c r="F965" i="41"/>
  <c r="G965" i="41"/>
  <c r="H965" i="41"/>
  <c r="I965" i="41"/>
  <c r="J965" i="41"/>
  <c r="Q965" i="41"/>
  <c r="R965" i="41"/>
  <c r="A966" i="41"/>
  <c r="B966" i="41"/>
  <c r="C966" i="41"/>
  <c r="D966" i="41"/>
  <c r="F966" i="41"/>
  <c r="G966" i="41"/>
  <c r="H966" i="41"/>
  <c r="I966" i="41"/>
  <c r="J966" i="41" s="1"/>
  <c r="Q966" i="41"/>
  <c r="R966" i="41"/>
  <c r="A967" i="41"/>
  <c r="B967" i="41"/>
  <c r="C967" i="41"/>
  <c r="D967" i="41"/>
  <c r="F967" i="41"/>
  <c r="G967" i="41"/>
  <c r="H967" i="41"/>
  <c r="I967" i="41"/>
  <c r="J967" i="41" s="1"/>
  <c r="Q967" i="41"/>
  <c r="R967" i="41"/>
  <c r="A968" i="41"/>
  <c r="B968" i="41"/>
  <c r="C968" i="41"/>
  <c r="D968" i="41"/>
  <c r="F968" i="41"/>
  <c r="G968" i="41"/>
  <c r="H968" i="41"/>
  <c r="I968" i="41"/>
  <c r="J968" i="41" s="1"/>
  <c r="Q968" i="41"/>
  <c r="R968" i="41"/>
  <c r="A969" i="41"/>
  <c r="B969" i="41"/>
  <c r="C969" i="41"/>
  <c r="D969" i="41"/>
  <c r="F969" i="41"/>
  <c r="G969" i="41"/>
  <c r="H969" i="41"/>
  <c r="I969" i="41"/>
  <c r="J969" i="41" s="1"/>
  <c r="Q969" i="41"/>
  <c r="R969" i="41"/>
  <c r="A970" i="41"/>
  <c r="B970" i="41"/>
  <c r="C970" i="41"/>
  <c r="D970" i="41"/>
  <c r="F970" i="41"/>
  <c r="G970" i="41"/>
  <c r="H970" i="41"/>
  <c r="I970" i="41"/>
  <c r="J970" i="41" s="1"/>
  <c r="Q970" i="41"/>
  <c r="R970" i="41"/>
  <c r="A971" i="41"/>
  <c r="B971" i="41"/>
  <c r="C971" i="41"/>
  <c r="D971" i="41"/>
  <c r="F971" i="41"/>
  <c r="G971" i="41"/>
  <c r="H971" i="41"/>
  <c r="I971" i="41"/>
  <c r="J971" i="41" s="1"/>
  <c r="Q971" i="41"/>
  <c r="R971" i="41"/>
  <c r="A972" i="41"/>
  <c r="B972" i="41"/>
  <c r="C972" i="41"/>
  <c r="D972" i="41"/>
  <c r="F972" i="41"/>
  <c r="G972" i="41"/>
  <c r="H972" i="41"/>
  <c r="I972" i="41"/>
  <c r="J972" i="41" s="1"/>
  <c r="Q972" i="41"/>
  <c r="R972" i="41"/>
  <c r="A973" i="41"/>
  <c r="B973" i="41"/>
  <c r="C973" i="41"/>
  <c r="D973" i="41"/>
  <c r="F973" i="41"/>
  <c r="G973" i="41"/>
  <c r="H973" i="41"/>
  <c r="I973" i="41"/>
  <c r="J973" i="41" s="1"/>
  <c r="Q973" i="41"/>
  <c r="R973" i="41"/>
  <c r="A974" i="41"/>
  <c r="B974" i="41"/>
  <c r="C974" i="41"/>
  <c r="D974" i="41"/>
  <c r="F974" i="41"/>
  <c r="G974" i="41"/>
  <c r="H974" i="41"/>
  <c r="I974" i="41"/>
  <c r="J974" i="41" s="1"/>
  <c r="Q974" i="41"/>
  <c r="R974" i="41"/>
  <c r="S974" i="41" s="1"/>
  <c r="A975" i="41"/>
  <c r="B975" i="41"/>
  <c r="C975" i="41"/>
  <c r="D975" i="41"/>
  <c r="F975" i="41"/>
  <c r="G975" i="41"/>
  <c r="H975" i="41"/>
  <c r="I975" i="41"/>
  <c r="J975" i="41" s="1"/>
  <c r="Q975" i="41"/>
  <c r="R975" i="41"/>
  <c r="A976" i="41"/>
  <c r="B976" i="41"/>
  <c r="C976" i="41"/>
  <c r="D976" i="41"/>
  <c r="F976" i="41"/>
  <c r="G976" i="41"/>
  <c r="H976" i="41"/>
  <c r="I976" i="41"/>
  <c r="J976" i="41" s="1"/>
  <c r="Q976" i="41"/>
  <c r="R976" i="41"/>
  <c r="A977" i="41"/>
  <c r="B977" i="41"/>
  <c r="C977" i="41"/>
  <c r="D977" i="41"/>
  <c r="F977" i="41"/>
  <c r="G977" i="41"/>
  <c r="H977" i="41"/>
  <c r="I977" i="41"/>
  <c r="J977" i="41" s="1"/>
  <c r="Q977" i="41"/>
  <c r="R977" i="41"/>
  <c r="A978" i="41"/>
  <c r="B978" i="41"/>
  <c r="C978" i="41"/>
  <c r="D978" i="41"/>
  <c r="F978" i="41"/>
  <c r="G978" i="41"/>
  <c r="H978" i="41"/>
  <c r="I978" i="41"/>
  <c r="J978" i="41" s="1"/>
  <c r="Q978" i="41"/>
  <c r="R978" i="41"/>
  <c r="A979" i="41"/>
  <c r="B979" i="41"/>
  <c r="C979" i="41"/>
  <c r="D979" i="41"/>
  <c r="F979" i="41"/>
  <c r="G979" i="41"/>
  <c r="H979" i="41"/>
  <c r="I979" i="41"/>
  <c r="J979" i="41" s="1"/>
  <c r="Q979" i="41"/>
  <c r="R979" i="41"/>
  <c r="A980" i="41"/>
  <c r="B980" i="41"/>
  <c r="C980" i="41"/>
  <c r="D980" i="41"/>
  <c r="F980" i="41"/>
  <c r="G980" i="41"/>
  <c r="H980" i="41"/>
  <c r="I980" i="41"/>
  <c r="J980" i="41" s="1"/>
  <c r="Q980" i="41"/>
  <c r="R980" i="41"/>
  <c r="A981" i="41"/>
  <c r="B981" i="41"/>
  <c r="C981" i="41"/>
  <c r="D981" i="41"/>
  <c r="F981" i="41"/>
  <c r="G981" i="41"/>
  <c r="H981" i="41"/>
  <c r="I981" i="41"/>
  <c r="J981" i="41" s="1"/>
  <c r="Q981" i="41"/>
  <c r="R981" i="41"/>
  <c r="A982" i="41"/>
  <c r="B982" i="41"/>
  <c r="C982" i="41"/>
  <c r="D982" i="41"/>
  <c r="F982" i="41"/>
  <c r="G982" i="41"/>
  <c r="H982" i="41"/>
  <c r="I982" i="41"/>
  <c r="J982" i="41" s="1"/>
  <c r="Q982" i="41"/>
  <c r="R982" i="41"/>
  <c r="A983" i="41"/>
  <c r="B983" i="41"/>
  <c r="C983" i="41"/>
  <c r="D983" i="41"/>
  <c r="F983" i="41"/>
  <c r="G983" i="41"/>
  <c r="H983" i="41"/>
  <c r="I983" i="41"/>
  <c r="J983" i="41" s="1"/>
  <c r="Q983" i="41"/>
  <c r="R983" i="41"/>
  <c r="A984" i="41"/>
  <c r="B984" i="41"/>
  <c r="C984" i="41"/>
  <c r="D984" i="41"/>
  <c r="F984" i="41"/>
  <c r="G984" i="41"/>
  <c r="H984" i="41"/>
  <c r="I984" i="41"/>
  <c r="J984" i="41" s="1"/>
  <c r="Q984" i="41"/>
  <c r="R984" i="41"/>
  <c r="A985" i="41"/>
  <c r="B985" i="41"/>
  <c r="C985" i="41"/>
  <c r="D985" i="41"/>
  <c r="F985" i="41"/>
  <c r="G985" i="41"/>
  <c r="H985" i="41"/>
  <c r="I985" i="41"/>
  <c r="J985" i="41" s="1"/>
  <c r="Q985" i="41"/>
  <c r="R985" i="41"/>
  <c r="A986" i="41"/>
  <c r="B986" i="41"/>
  <c r="C986" i="41"/>
  <c r="D986" i="41"/>
  <c r="F986" i="41"/>
  <c r="G986" i="41"/>
  <c r="H986" i="41"/>
  <c r="I986" i="41"/>
  <c r="J986" i="41" s="1"/>
  <c r="Q986" i="41"/>
  <c r="R986" i="41"/>
  <c r="A987" i="41"/>
  <c r="B987" i="41"/>
  <c r="C987" i="41"/>
  <c r="D987" i="41"/>
  <c r="F987" i="41"/>
  <c r="G987" i="41"/>
  <c r="H987" i="41"/>
  <c r="I987" i="41"/>
  <c r="J987" i="41" s="1"/>
  <c r="Q987" i="41"/>
  <c r="R987" i="41"/>
  <c r="A988" i="41"/>
  <c r="B988" i="41"/>
  <c r="C988" i="41"/>
  <c r="D988" i="41"/>
  <c r="F988" i="41"/>
  <c r="G988" i="41"/>
  <c r="H988" i="41"/>
  <c r="I988" i="41"/>
  <c r="J988" i="41" s="1"/>
  <c r="Q988" i="41"/>
  <c r="R988" i="41"/>
  <c r="A989" i="41"/>
  <c r="B989" i="41"/>
  <c r="C989" i="41"/>
  <c r="D989" i="41"/>
  <c r="F989" i="41"/>
  <c r="G989" i="41"/>
  <c r="H989" i="41"/>
  <c r="I989" i="41"/>
  <c r="J989" i="41" s="1"/>
  <c r="Q989" i="41"/>
  <c r="R989" i="41"/>
  <c r="A990" i="41"/>
  <c r="B990" i="41"/>
  <c r="C990" i="41"/>
  <c r="D990" i="41"/>
  <c r="F990" i="41"/>
  <c r="G990" i="41"/>
  <c r="H990" i="41"/>
  <c r="I990" i="41"/>
  <c r="J990" i="41" s="1"/>
  <c r="Q990" i="41"/>
  <c r="R990" i="41"/>
  <c r="A991" i="41"/>
  <c r="B991" i="41"/>
  <c r="C991" i="41"/>
  <c r="D991" i="41"/>
  <c r="F991" i="41"/>
  <c r="G991" i="41"/>
  <c r="H991" i="41"/>
  <c r="I991" i="41"/>
  <c r="J991" i="41" s="1"/>
  <c r="Q991" i="41"/>
  <c r="R991" i="41"/>
  <c r="A992" i="41"/>
  <c r="B992" i="41"/>
  <c r="C992" i="41"/>
  <c r="D992" i="41"/>
  <c r="F992" i="41"/>
  <c r="G992" i="41"/>
  <c r="H992" i="41"/>
  <c r="I992" i="41"/>
  <c r="J992" i="41" s="1"/>
  <c r="Q992" i="41"/>
  <c r="R992" i="41"/>
  <c r="A993" i="41"/>
  <c r="B993" i="41"/>
  <c r="C993" i="41"/>
  <c r="D993" i="41"/>
  <c r="F993" i="41"/>
  <c r="G993" i="41"/>
  <c r="H993" i="41"/>
  <c r="I993" i="41"/>
  <c r="J993" i="41" s="1"/>
  <c r="Q993" i="41"/>
  <c r="R993" i="41"/>
  <c r="A994" i="41"/>
  <c r="B994" i="41"/>
  <c r="C994" i="41"/>
  <c r="D994" i="41"/>
  <c r="F994" i="41"/>
  <c r="G994" i="41"/>
  <c r="H994" i="41"/>
  <c r="I994" i="41"/>
  <c r="J994" i="41" s="1"/>
  <c r="Q994" i="41"/>
  <c r="R994" i="41"/>
  <c r="A995" i="41"/>
  <c r="B995" i="41"/>
  <c r="C995" i="41"/>
  <c r="D995" i="41"/>
  <c r="F995" i="41"/>
  <c r="G995" i="41"/>
  <c r="H995" i="41"/>
  <c r="I995" i="41"/>
  <c r="J995" i="41" s="1"/>
  <c r="Q995" i="41"/>
  <c r="R995" i="41"/>
  <c r="A996" i="41"/>
  <c r="B996" i="41"/>
  <c r="C996" i="41"/>
  <c r="D996" i="41"/>
  <c r="F996" i="41"/>
  <c r="G996" i="41"/>
  <c r="H996" i="41"/>
  <c r="I996" i="41"/>
  <c r="J996" i="41" s="1"/>
  <c r="Q996" i="41"/>
  <c r="R996" i="41"/>
  <c r="A997" i="41"/>
  <c r="B997" i="41"/>
  <c r="C997" i="41"/>
  <c r="D997" i="41"/>
  <c r="F997" i="41"/>
  <c r="G997" i="41"/>
  <c r="H997" i="41"/>
  <c r="I997" i="41"/>
  <c r="J997" i="41" s="1"/>
  <c r="Q997" i="41"/>
  <c r="R997" i="41"/>
  <c r="A998" i="41"/>
  <c r="B998" i="41"/>
  <c r="C998" i="41"/>
  <c r="D998" i="41"/>
  <c r="F998" i="41"/>
  <c r="G998" i="41"/>
  <c r="H998" i="41"/>
  <c r="I998" i="41"/>
  <c r="J998" i="41" s="1"/>
  <c r="Q998" i="41"/>
  <c r="R998" i="41"/>
  <c r="A999" i="41"/>
  <c r="B999" i="41"/>
  <c r="C999" i="41"/>
  <c r="D999" i="41"/>
  <c r="F999" i="41"/>
  <c r="G999" i="41"/>
  <c r="H999" i="41"/>
  <c r="I999" i="41"/>
  <c r="J999" i="41" s="1"/>
  <c r="Q999" i="41"/>
  <c r="R999" i="41"/>
  <c r="A1000" i="41"/>
  <c r="B1000" i="41"/>
  <c r="C1000" i="41"/>
  <c r="D1000" i="41"/>
  <c r="F1000" i="41"/>
  <c r="G1000" i="41"/>
  <c r="H1000" i="41"/>
  <c r="I1000" i="41"/>
  <c r="J1000" i="41" s="1"/>
  <c r="Q1000" i="41"/>
  <c r="R1000" i="41"/>
  <c r="A1001" i="41"/>
  <c r="B1001" i="41"/>
  <c r="C1001" i="41"/>
  <c r="D1001" i="41"/>
  <c r="F1001" i="41"/>
  <c r="G1001" i="41"/>
  <c r="H1001" i="41"/>
  <c r="I1001" i="41"/>
  <c r="J1001" i="41" s="1"/>
  <c r="Q1001" i="41"/>
  <c r="R1001" i="41"/>
  <c r="A1002" i="41"/>
  <c r="B1002" i="41"/>
  <c r="C1002" i="41"/>
  <c r="D1002" i="41"/>
  <c r="F1002" i="41"/>
  <c r="G1002" i="41"/>
  <c r="H1002" i="41"/>
  <c r="I1002" i="41"/>
  <c r="J1002" i="41" s="1"/>
  <c r="Q1002" i="41"/>
  <c r="R1002" i="41"/>
  <c r="A1003" i="41"/>
  <c r="B1003" i="41"/>
  <c r="C1003" i="41"/>
  <c r="D1003" i="41"/>
  <c r="F1003" i="41"/>
  <c r="G1003" i="41"/>
  <c r="H1003" i="41"/>
  <c r="I1003" i="41"/>
  <c r="J1003" i="41" s="1"/>
  <c r="Q1003" i="41"/>
  <c r="R1003" i="41"/>
  <c r="A1004" i="41"/>
  <c r="B1004" i="41"/>
  <c r="C1004" i="41"/>
  <c r="D1004" i="41"/>
  <c r="F1004" i="41"/>
  <c r="G1004" i="41"/>
  <c r="H1004" i="41"/>
  <c r="I1004" i="41"/>
  <c r="J1004" i="41" s="1"/>
  <c r="Q1004" i="41"/>
  <c r="R1004" i="41"/>
  <c r="A1005" i="41"/>
  <c r="B1005" i="41"/>
  <c r="C1005" i="41"/>
  <c r="D1005" i="41"/>
  <c r="F1005" i="41"/>
  <c r="G1005" i="41"/>
  <c r="H1005" i="41"/>
  <c r="I1005" i="41"/>
  <c r="J1005" i="41" s="1"/>
  <c r="Q1005" i="41"/>
  <c r="R1005" i="41"/>
  <c r="A1006" i="41"/>
  <c r="B1006" i="41"/>
  <c r="C1006" i="41"/>
  <c r="D1006" i="41"/>
  <c r="F1006" i="41"/>
  <c r="G1006" i="41"/>
  <c r="H1006" i="41"/>
  <c r="I1006" i="41"/>
  <c r="J1006" i="41" s="1"/>
  <c r="Q1006" i="41"/>
  <c r="R1006" i="41"/>
  <c r="A1007" i="41"/>
  <c r="B1007" i="41"/>
  <c r="C1007" i="41"/>
  <c r="D1007" i="41"/>
  <c r="F1007" i="41"/>
  <c r="G1007" i="41"/>
  <c r="H1007" i="41"/>
  <c r="I1007" i="41"/>
  <c r="J1007" i="41" s="1"/>
  <c r="Q1007" i="41"/>
  <c r="R1007" i="41"/>
  <c r="A1008" i="41"/>
  <c r="B1008" i="41"/>
  <c r="C1008" i="41"/>
  <c r="D1008" i="41"/>
  <c r="F1008" i="41"/>
  <c r="G1008" i="41"/>
  <c r="H1008" i="41"/>
  <c r="I1008" i="41"/>
  <c r="J1008" i="41" s="1"/>
  <c r="Q1008" i="41"/>
  <c r="R1008" i="41"/>
  <c r="A1009" i="41"/>
  <c r="B1009" i="41"/>
  <c r="C1009" i="41"/>
  <c r="D1009" i="41"/>
  <c r="F1009" i="41"/>
  <c r="G1009" i="41"/>
  <c r="H1009" i="41"/>
  <c r="I1009" i="41"/>
  <c r="J1009" i="41" s="1"/>
  <c r="Q1009" i="41"/>
  <c r="R1009" i="41"/>
  <c r="A1010" i="41"/>
  <c r="B1010" i="41"/>
  <c r="C1010" i="41"/>
  <c r="D1010" i="41"/>
  <c r="F1010" i="41"/>
  <c r="G1010" i="41"/>
  <c r="H1010" i="41"/>
  <c r="I1010" i="41"/>
  <c r="J1010" i="41" s="1"/>
  <c r="Q1010" i="41"/>
  <c r="R1010" i="41"/>
  <c r="A1011" i="41"/>
  <c r="B1011" i="41"/>
  <c r="C1011" i="41"/>
  <c r="D1011" i="41"/>
  <c r="F1011" i="41"/>
  <c r="G1011" i="41"/>
  <c r="H1011" i="41"/>
  <c r="I1011" i="41"/>
  <c r="J1011" i="41" s="1"/>
  <c r="Q1011" i="41"/>
  <c r="R1011" i="41"/>
  <c r="A1012" i="41"/>
  <c r="B1012" i="41"/>
  <c r="C1012" i="41"/>
  <c r="D1012" i="41"/>
  <c r="F1012" i="41"/>
  <c r="G1012" i="41"/>
  <c r="H1012" i="41"/>
  <c r="I1012" i="41"/>
  <c r="J1012" i="41" s="1"/>
  <c r="Q1012" i="41"/>
  <c r="R1012" i="41"/>
  <c r="A1013" i="41"/>
  <c r="B1013" i="41"/>
  <c r="C1013" i="41"/>
  <c r="D1013" i="41"/>
  <c r="F1013" i="41"/>
  <c r="G1013" i="41"/>
  <c r="H1013" i="41"/>
  <c r="I1013" i="41"/>
  <c r="J1013" i="41" s="1"/>
  <c r="Q1013" i="41"/>
  <c r="R1013" i="41"/>
  <c r="A1014" i="41"/>
  <c r="B1014" i="41"/>
  <c r="C1014" i="41"/>
  <c r="D1014" i="41"/>
  <c r="F1014" i="41"/>
  <c r="G1014" i="41"/>
  <c r="H1014" i="41"/>
  <c r="I1014" i="41"/>
  <c r="J1014" i="41" s="1"/>
  <c r="Q1014" i="41"/>
  <c r="R1014" i="41"/>
  <c r="A1015" i="41"/>
  <c r="B1015" i="41"/>
  <c r="C1015" i="41"/>
  <c r="D1015" i="41"/>
  <c r="F1015" i="41"/>
  <c r="G1015" i="41"/>
  <c r="H1015" i="41"/>
  <c r="I1015" i="41"/>
  <c r="J1015" i="41" s="1"/>
  <c r="Q1015" i="41"/>
  <c r="R1015" i="41"/>
  <c r="A1016" i="41"/>
  <c r="B1016" i="41"/>
  <c r="C1016" i="41"/>
  <c r="D1016" i="41"/>
  <c r="F1016" i="41"/>
  <c r="G1016" i="41"/>
  <c r="H1016" i="41"/>
  <c r="I1016" i="41"/>
  <c r="J1016" i="41" s="1"/>
  <c r="Q1016" i="41"/>
  <c r="R1016" i="41"/>
  <c r="A1017" i="41"/>
  <c r="B1017" i="41"/>
  <c r="C1017" i="41"/>
  <c r="D1017" i="41"/>
  <c r="F1017" i="41"/>
  <c r="G1017" i="41"/>
  <c r="H1017" i="41"/>
  <c r="I1017" i="41"/>
  <c r="J1017" i="41" s="1"/>
  <c r="Q1017" i="41"/>
  <c r="R1017" i="41"/>
  <c r="A1018" i="41"/>
  <c r="B1018" i="41"/>
  <c r="C1018" i="41"/>
  <c r="D1018" i="41"/>
  <c r="F1018" i="41"/>
  <c r="G1018" i="41"/>
  <c r="H1018" i="41"/>
  <c r="I1018" i="41"/>
  <c r="J1018" i="41" s="1"/>
  <c r="Q1018" i="41"/>
  <c r="R1018" i="41"/>
  <c r="A1019" i="41"/>
  <c r="B1019" i="41"/>
  <c r="C1019" i="41"/>
  <c r="D1019" i="41"/>
  <c r="F1019" i="41"/>
  <c r="G1019" i="41"/>
  <c r="H1019" i="41"/>
  <c r="I1019" i="41"/>
  <c r="J1019" i="41" s="1"/>
  <c r="Q1019" i="41"/>
  <c r="R1019" i="41"/>
  <c r="A1020" i="41"/>
  <c r="B1020" i="41"/>
  <c r="C1020" i="41"/>
  <c r="D1020" i="41"/>
  <c r="F1020" i="41"/>
  <c r="G1020" i="41"/>
  <c r="H1020" i="41"/>
  <c r="I1020" i="41"/>
  <c r="J1020" i="41" s="1"/>
  <c r="Q1020" i="41"/>
  <c r="R1020" i="41"/>
  <c r="A1021" i="41"/>
  <c r="B1021" i="41"/>
  <c r="C1021" i="41"/>
  <c r="D1021" i="41"/>
  <c r="F1021" i="41"/>
  <c r="G1021" i="41"/>
  <c r="H1021" i="41"/>
  <c r="I1021" i="41"/>
  <c r="J1021" i="41" s="1"/>
  <c r="Q1021" i="41"/>
  <c r="R1021" i="41"/>
  <c r="A1022" i="41"/>
  <c r="B1022" i="41"/>
  <c r="C1022" i="41"/>
  <c r="D1022" i="41"/>
  <c r="F1022" i="41"/>
  <c r="G1022" i="41"/>
  <c r="H1022" i="41"/>
  <c r="I1022" i="41"/>
  <c r="J1022" i="41" s="1"/>
  <c r="Q1022" i="41"/>
  <c r="R1022" i="41"/>
  <c r="A1023" i="41"/>
  <c r="B1023" i="41"/>
  <c r="C1023" i="41"/>
  <c r="D1023" i="41"/>
  <c r="F1023" i="41"/>
  <c r="G1023" i="41"/>
  <c r="H1023" i="41"/>
  <c r="I1023" i="41"/>
  <c r="J1023" i="41" s="1"/>
  <c r="Q1023" i="41"/>
  <c r="R1023" i="41"/>
  <c r="A1024" i="41"/>
  <c r="B1024" i="41"/>
  <c r="C1024" i="41"/>
  <c r="D1024" i="41"/>
  <c r="F1024" i="41"/>
  <c r="G1024" i="41"/>
  <c r="H1024" i="41"/>
  <c r="I1024" i="41"/>
  <c r="J1024" i="41" s="1"/>
  <c r="Q1024" i="41"/>
  <c r="R1024" i="41"/>
  <c r="A1025" i="41"/>
  <c r="B1025" i="41"/>
  <c r="C1025" i="41"/>
  <c r="D1025" i="41"/>
  <c r="F1025" i="41"/>
  <c r="G1025" i="41"/>
  <c r="H1025" i="41"/>
  <c r="I1025" i="41"/>
  <c r="J1025" i="41" s="1"/>
  <c r="Q1025" i="41"/>
  <c r="R1025" i="41"/>
  <c r="A1026" i="41"/>
  <c r="B1026" i="41"/>
  <c r="C1026" i="41"/>
  <c r="D1026" i="41"/>
  <c r="F1026" i="41"/>
  <c r="G1026" i="41"/>
  <c r="H1026" i="41"/>
  <c r="I1026" i="41"/>
  <c r="J1026" i="41" s="1"/>
  <c r="Q1026" i="41"/>
  <c r="R1026" i="41"/>
  <c r="A1027" i="41"/>
  <c r="B1027" i="41"/>
  <c r="C1027" i="41"/>
  <c r="D1027" i="41"/>
  <c r="F1027" i="41"/>
  <c r="G1027" i="41"/>
  <c r="H1027" i="41"/>
  <c r="I1027" i="41"/>
  <c r="J1027" i="41" s="1"/>
  <c r="Q1027" i="41"/>
  <c r="R1027" i="41"/>
  <c r="A1028" i="41"/>
  <c r="B1028" i="41"/>
  <c r="C1028" i="41"/>
  <c r="D1028" i="41"/>
  <c r="F1028" i="41"/>
  <c r="G1028" i="41"/>
  <c r="H1028" i="41"/>
  <c r="I1028" i="41"/>
  <c r="J1028" i="41" s="1"/>
  <c r="Q1028" i="41"/>
  <c r="R1028" i="41"/>
  <c r="A1029" i="41"/>
  <c r="B1029" i="41"/>
  <c r="C1029" i="41"/>
  <c r="D1029" i="41"/>
  <c r="F1029" i="41"/>
  <c r="G1029" i="41"/>
  <c r="H1029" i="41"/>
  <c r="I1029" i="41"/>
  <c r="J1029" i="41" s="1"/>
  <c r="Q1029" i="41"/>
  <c r="R1029" i="41"/>
  <c r="A1030" i="41"/>
  <c r="B1030" i="41"/>
  <c r="C1030" i="41"/>
  <c r="D1030" i="41"/>
  <c r="F1030" i="41"/>
  <c r="G1030" i="41"/>
  <c r="H1030" i="41"/>
  <c r="I1030" i="41"/>
  <c r="J1030" i="41" s="1"/>
  <c r="Q1030" i="41"/>
  <c r="R1030" i="41"/>
  <c r="S1030" i="41" s="1"/>
  <c r="A1031" i="41"/>
  <c r="B1031" i="41"/>
  <c r="C1031" i="41"/>
  <c r="D1031" i="41"/>
  <c r="F1031" i="41"/>
  <c r="G1031" i="41"/>
  <c r="H1031" i="41"/>
  <c r="I1031" i="41"/>
  <c r="J1031" i="41" s="1"/>
  <c r="Q1031" i="41"/>
  <c r="R1031" i="41"/>
  <c r="A1032" i="41"/>
  <c r="B1032" i="41"/>
  <c r="C1032" i="41"/>
  <c r="D1032" i="41"/>
  <c r="F1032" i="41"/>
  <c r="G1032" i="41"/>
  <c r="H1032" i="41"/>
  <c r="I1032" i="41"/>
  <c r="J1032" i="41" s="1"/>
  <c r="Q1032" i="41"/>
  <c r="R1032" i="41"/>
  <c r="A1033" i="41"/>
  <c r="B1033" i="41"/>
  <c r="C1033" i="41"/>
  <c r="D1033" i="41"/>
  <c r="F1033" i="41"/>
  <c r="G1033" i="41"/>
  <c r="H1033" i="41"/>
  <c r="I1033" i="41"/>
  <c r="J1033" i="41" s="1"/>
  <c r="Q1033" i="41"/>
  <c r="R1033" i="41"/>
  <c r="A1034" i="41"/>
  <c r="B1034" i="41"/>
  <c r="C1034" i="41"/>
  <c r="D1034" i="41"/>
  <c r="F1034" i="41"/>
  <c r="G1034" i="41"/>
  <c r="H1034" i="41"/>
  <c r="I1034" i="41"/>
  <c r="J1034" i="41" s="1"/>
  <c r="Q1034" i="41"/>
  <c r="R1034" i="41"/>
  <c r="A1035" i="41"/>
  <c r="B1035" i="41"/>
  <c r="C1035" i="41"/>
  <c r="D1035" i="41"/>
  <c r="F1035" i="41"/>
  <c r="G1035" i="41"/>
  <c r="H1035" i="41"/>
  <c r="I1035" i="41"/>
  <c r="J1035" i="41" s="1"/>
  <c r="Q1035" i="41"/>
  <c r="R1035" i="41"/>
  <c r="A1036" i="41"/>
  <c r="B1036" i="41"/>
  <c r="C1036" i="41"/>
  <c r="D1036" i="41"/>
  <c r="F1036" i="41"/>
  <c r="G1036" i="41"/>
  <c r="H1036" i="41"/>
  <c r="I1036" i="41"/>
  <c r="J1036" i="41" s="1"/>
  <c r="Q1036" i="41"/>
  <c r="R1036" i="41"/>
  <c r="A1037" i="41"/>
  <c r="B1037" i="41"/>
  <c r="C1037" i="41"/>
  <c r="D1037" i="41"/>
  <c r="F1037" i="41"/>
  <c r="G1037" i="41"/>
  <c r="H1037" i="41"/>
  <c r="I1037" i="41"/>
  <c r="J1037" i="41" s="1"/>
  <c r="Q1037" i="41"/>
  <c r="R1037" i="41"/>
  <c r="A1038" i="41"/>
  <c r="B1038" i="41"/>
  <c r="C1038" i="41"/>
  <c r="D1038" i="41"/>
  <c r="F1038" i="41"/>
  <c r="G1038" i="41"/>
  <c r="H1038" i="41"/>
  <c r="I1038" i="41"/>
  <c r="J1038" i="41" s="1"/>
  <c r="Q1038" i="41"/>
  <c r="R1038" i="41"/>
  <c r="A1039" i="41"/>
  <c r="B1039" i="41"/>
  <c r="C1039" i="41"/>
  <c r="D1039" i="41"/>
  <c r="F1039" i="41"/>
  <c r="G1039" i="41"/>
  <c r="H1039" i="41"/>
  <c r="I1039" i="41"/>
  <c r="J1039" i="41" s="1"/>
  <c r="Q1039" i="41"/>
  <c r="R1039" i="41"/>
  <c r="A1040" i="41"/>
  <c r="B1040" i="41"/>
  <c r="C1040" i="41"/>
  <c r="D1040" i="41"/>
  <c r="F1040" i="41"/>
  <c r="G1040" i="41"/>
  <c r="H1040" i="41"/>
  <c r="I1040" i="41"/>
  <c r="J1040" i="41" s="1"/>
  <c r="Q1040" i="41"/>
  <c r="R1040" i="41"/>
  <c r="A1041" i="41"/>
  <c r="B1041" i="41"/>
  <c r="C1041" i="41"/>
  <c r="D1041" i="41"/>
  <c r="F1041" i="41"/>
  <c r="G1041" i="41"/>
  <c r="H1041" i="41"/>
  <c r="I1041" i="41"/>
  <c r="J1041" i="41" s="1"/>
  <c r="Q1041" i="41"/>
  <c r="R1041" i="41"/>
  <c r="A1042" i="41"/>
  <c r="B1042" i="41"/>
  <c r="C1042" i="41"/>
  <c r="D1042" i="41"/>
  <c r="F1042" i="41"/>
  <c r="G1042" i="41"/>
  <c r="H1042" i="41"/>
  <c r="I1042" i="41"/>
  <c r="J1042" i="41" s="1"/>
  <c r="Q1042" i="41"/>
  <c r="R1042" i="41"/>
  <c r="A1043" i="41"/>
  <c r="B1043" i="41"/>
  <c r="C1043" i="41"/>
  <c r="D1043" i="41"/>
  <c r="F1043" i="41"/>
  <c r="G1043" i="41"/>
  <c r="H1043" i="41"/>
  <c r="I1043" i="41"/>
  <c r="J1043" i="41" s="1"/>
  <c r="Q1043" i="41"/>
  <c r="R1043" i="41"/>
  <c r="A1044" i="41"/>
  <c r="B1044" i="41"/>
  <c r="C1044" i="41"/>
  <c r="D1044" i="41"/>
  <c r="F1044" i="41"/>
  <c r="G1044" i="41"/>
  <c r="H1044" i="41"/>
  <c r="I1044" i="41"/>
  <c r="J1044" i="41" s="1"/>
  <c r="Q1044" i="41"/>
  <c r="R1044" i="41"/>
  <c r="A1045" i="41"/>
  <c r="B1045" i="41"/>
  <c r="C1045" i="41"/>
  <c r="D1045" i="41"/>
  <c r="F1045" i="41"/>
  <c r="G1045" i="41"/>
  <c r="H1045" i="41"/>
  <c r="I1045" i="41"/>
  <c r="J1045" i="41" s="1"/>
  <c r="Q1045" i="41"/>
  <c r="R1045" i="41"/>
  <c r="A1046" i="41"/>
  <c r="B1046" i="41"/>
  <c r="C1046" i="41"/>
  <c r="D1046" i="41"/>
  <c r="F1046" i="41"/>
  <c r="G1046" i="41"/>
  <c r="H1046" i="41"/>
  <c r="I1046" i="41"/>
  <c r="J1046" i="41" s="1"/>
  <c r="Q1046" i="41"/>
  <c r="R1046" i="41"/>
  <c r="A1047" i="41"/>
  <c r="B1047" i="41"/>
  <c r="C1047" i="41"/>
  <c r="D1047" i="41"/>
  <c r="F1047" i="41"/>
  <c r="G1047" i="41"/>
  <c r="H1047" i="41"/>
  <c r="I1047" i="41"/>
  <c r="J1047" i="41" s="1"/>
  <c r="Q1047" i="41"/>
  <c r="R1047" i="41"/>
  <c r="A1048" i="41"/>
  <c r="B1048" i="41"/>
  <c r="C1048" i="41"/>
  <c r="D1048" i="41"/>
  <c r="F1048" i="41"/>
  <c r="G1048" i="41"/>
  <c r="H1048" i="41"/>
  <c r="I1048" i="41"/>
  <c r="J1048" i="41" s="1"/>
  <c r="Q1048" i="41"/>
  <c r="S1048" i="41" s="1"/>
  <c r="R1048" i="41"/>
  <c r="A1049" i="41"/>
  <c r="B1049" i="41"/>
  <c r="C1049" i="41"/>
  <c r="D1049" i="41"/>
  <c r="F1049" i="41"/>
  <c r="G1049" i="41"/>
  <c r="H1049" i="41"/>
  <c r="I1049" i="41"/>
  <c r="J1049" i="41" s="1"/>
  <c r="Q1049" i="41"/>
  <c r="R1049" i="41"/>
  <c r="A1050" i="41"/>
  <c r="B1050" i="41"/>
  <c r="C1050" i="41"/>
  <c r="D1050" i="41"/>
  <c r="F1050" i="41"/>
  <c r="G1050" i="41"/>
  <c r="H1050" i="41"/>
  <c r="I1050" i="41"/>
  <c r="J1050" i="41" s="1"/>
  <c r="Q1050" i="41"/>
  <c r="R1050" i="41"/>
  <c r="A1051" i="41"/>
  <c r="B1051" i="41"/>
  <c r="C1051" i="41"/>
  <c r="D1051" i="41"/>
  <c r="F1051" i="41"/>
  <c r="G1051" i="41"/>
  <c r="H1051" i="41"/>
  <c r="I1051" i="41"/>
  <c r="J1051" i="41" s="1"/>
  <c r="Q1051" i="41"/>
  <c r="R1051" i="41"/>
  <c r="S1051" i="41" s="1"/>
  <c r="A1052" i="41"/>
  <c r="B1052" i="41"/>
  <c r="C1052" i="41"/>
  <c r="D1052" i="41"/>
  <c r="F1052" i="41"/>
  <c r="G1052" i="41"/>
  <c r="H1052" i="41"/>
  <c r="I1052" i="41"/>
  <c r="J1052" i="41" s="1"/>
  <c r="Q1052" i="41"/>
  <c r="R1052" i="41"/>
  <c r="A1053" i="41"/>
  <c r="B1053" i="41"/>
  <c r="C1053" i="41"/>
  <c r="D1053" i="41"/>
  <c r="F1053" i="41"/>
  <c r="G1053" i="41"/>
  <c r="H1053" i="41"/>
  <c r="I1053" i="41"/>
  <c r="J1053" i="41" s="1"/>
  <c r="Q1053" i="41"/>
  <c r="R1053" i="41"/>
  <c r="A1054" i="41"/>
  <c r="B1054" i="41"/>
  <c r="C1054" i="41"/>
  <c r="D1054" i="41"/>
  <c r="F1054" i="41"/>
  <c r="G1054" i="41"/>
  <c r="H1054" i="41"/>
  <c r="I1054" i="41"/>
  <c r="J1054" i="41" s="1"/>
  <c r="Q1054" i="41"/>
  <c r="R1054" i="41"/>
  <c r="A1055" i="41"/>
  <c r="B1055" i="41"/>
  <c r="C1055" i="41"/>
  <c r="D1055" i="41"/>
  <c r="F1055" i="41"/>
  <c r="G1055" i="41"/>
  <c r="H1055" i="41"/>
  <c r="I1055" i="41"/>
  <c r="J1055" i="41" s="1"/>
  <c r="Q1055" i="41"/>
  <c r="R1055" i="41"/>
  <c r="A1056" i="41"/>
  <c r="B1056" i="41"/>
  <c r="C1056" i="41"/>
  <c r="D1056" i="41"/>
  <c r="F1056" i="41"/>
  <c r="G1056" i="41"/>
  <c r="H1056" i="41"/>
  <c r="I1056" i="41"/>
  <c r="J1056" i="41" s="1"/>
  <c r="Q1056" i="41"/>
  <c r="R1056" i="41"/>
  <c r="A1057" i="41"/>
  <c r="B1057" i="41"/>
  <c r="C1057" i="41"/>
  <c r="D1057" i="41"/>
  <c r="F1057" i="41"/>
  <c r="G1057" i="41"/>
  <c r="H1057" i="41"/>
  <c r="I1057" i="41"/>
  <c r="J1057" i="41" s="1"/>
  <c r="Q1057" i="41"/>
  <c r="R1057" i="41"/>
  <c r="A1058" i="41"/>
  <c r="B1058" i="41"/>
  <c r="C1058" i="41"/>
  <c r="D1058" i="41"/>
  <c r="F1058" i="41"/>
  <c r="G1058" i="41"/>
  <c r="H1058" i="41"/>
  <c r="I1058" i="41"/>
  <c r="J1058" i="41" s="1"/>
  <c r="Q1058" i="41"/>
  <c r="R1058" i="41"/>
  <c r="A1059" i="41"/>
  <c r="B1059" i="41"/>
  <c r="C1059" i="41"/>
  <c r="D1059" i="41"/>
  <c r="F1059" i="41"/>
  <c r="G1059" i="41"/>
  <c r="H1059" i="41"/>
  <c r="I1059" i="41"/>
  <c r="J1059" i="41" s="1"/>
  <c r="Q1059" i="41"/>
  <c r="R1059" i="41"/>
  <c r="A1060" i="41"/>
  <c r="B1060" i="41"/>
  <c r="C1060" i="41"/>
  <c r="D1060" i="41"/>
  <c r="F1060" i="41"/>
  <c r="G1060" i="41"/>
  <c r="H1060" i="41"/>
  <c r="I1060" i="41"/>
  <c r="J1060" i="41" s="1"/>
  <c r="Q1060" i="41"/>
  <c r="S1060" i="41" s="1"/>
  <c r="R1060" i="41"/>
  <c r="A1061" i="41"/>
  <c r="B1061" i="41"/>
  <c r="C1061" i="41"/>
  <c r="D1061" i="41"/>
  <c r="F1061" i="41"/>
  <c r="G1061" i="41"/>
  <c r="H1061" i="41"/>
  <c r="I1061" i="41"/>
  <c r="J1061" i="41" s="1"/>
  <c r="Q1061" i="41"/>
  <c r="R1061" i="41"/>
  <c r="A1062" i="41"/>
  <c r="B1062" i="41"/>
  <c r="C1062" i="41"/>
  <c r="D1062" i="41"/>
  <c r="F1062" i="41"/>
  <c r="G1062" i="41"/>
  <c r="H1062" i="41"/>
  <c r="I1062" i="41"/>
  <c r="J1062" i="41" s="1"/>
  <c r="Q1062" i="41"/>
  <c r="R1062" i="41"/>
  <c r="A1063" i="41"/>
  <c r="B1063" i="41"/>
  <c r="C1063" i="41"/>
  <c r="D1063" i="41"/>
  <c r="F1063" i="41"/>
  <c r="G1063" i="41"/>
  <c r="H1063" i="41"/>
  <c r="I1063" i="41"/>
  <c r="J1063" i="41" s="1"/>
  <c r="Q1063" i="41"/>
  <c r="R1063" i="41"/>
  <c r="A1064" i="41"/>
  <c r="B1064" i="41"/>
  <c r="C1064" i="41"/>
  <c r="D1064" i="41"/>
  <c r="F1064" i="41"/>
  <c r="G1064" i="41"/>
  <c r="H1064" i="41"/>
  <c r="I1064" i="41"/>
  <c r="J1064" i="41" s="1"/>
  <c r="Q1064" i="41"/>
  <c r="R1064" i="41"/>
  <c r="A1065" i="41"/>
  <c r="B1065" i="41"/>
  <c r="C1065" i="41"/>
  <c r="D1065" i="41"/>
  <c r="F1065" i="41"/>
  <c r="G1065" i="41"/>
  <c r="H1065" i="41"/>
  <c r="I1065" i="41"/>
  <c r="J1065" i="41" s="1"/>
  <c r="Q1065" i="41"/>
  <c r="R1065" i="41"/>
  <c r="A1066" i="41"/>
  <c r="B1066" i="41"/>
  <c r="C1066" i="41"/>
  <c r="D1066" i="41"/>
  <c r="F1066" i="41"/>
  <c r="G1066" i="41"/>
  <c r="H1066" i="41"/>
  <c r="I1066" i="41"/>
  <c r="J1066" i="41" s="1"/>
  <c r="Q1066" i="41"/>
  <c r="R1066" i="41"/>
  <c r="A1067" i="41"/>
  <c r="B1067" i="41"/>
  <c r="C1067" i="41"/>
  <c r="D1067" i="41"/>
  <c r="F1067" i="41"/>
  <c r="G1067" i="41"/>
  <c r="H1067" i="41"/>
  <c r="I1067" i="41"/>
  <c r="J1067" i="41" s="1"/>
  <c r="Q1067" i="41"/>
  <c r="R1067" i="41"/>
  <c r="S1067" i="41" s="1"/>
  <c r="A1068" i="41"/>
  <c r="B1068" i="41"/>
  <c r="C1068" i="41"/>
  <c r="D1068" i="41"/>
  <c r="F1068" i="41"/>
  <c r="G1068" i="41"/>
  <c r="H1068" i="41"/>
  <c r="I1068" i="41"/>
  <c r="J1068" i="41" s="1"/>
  <c r="Q1068" i="41"/>
  <c r="R1068" i="41"/>
  <c r="A1069" i="41"/>
  <c r="B1069" i="41"/>
  <c r="C1069" i="41"/>
  <c r="D1069" i="41"/>
  <c r="F1069" i="41"/>
  <c r="G1069" i="41"/>
  <c r="H1069" i="41"/>
  <c r="I1069" i="41"/>
  <c r="J1069" i="41" s="1"/>
  <c r="Q1069" i="41"/>
  <c r="R1069" i="41"/>
  <c r="A1070" i="41"/>
  <c r="B1070" i="41"/>
  <c r="C1070" i="41"/>
  <c r="D1070" i="41"/>
  <c r="F1070" i="41"/>
  <c r="G1070" i="41"/>
  <c r="H1070" i="41"/>
  <c r="I1070" i="41"/>
  <c r="J1070" i="41" s="1"/>
  <c r="Q1070" i="41"/>
  <c r="R1070" i="41"/>
  <c r="A1071" i="41"/>
  <c r="B1071" i="41"/>
  <c r="C1071" i="41"/>
  <c r="D1071" i="41"/>
  <c r="F1071" i="41"/>
  <c r="G1071" i="41"/>
  <c r="H1071" i="41"/>
  <c r="I1071" i="41"/>
  <c r="J1071" i="41" s="1"/>
  <c r="Q1071" i="41"/>
  <c r="R1071" i="41"/>
  <c r="A1072" i="41"/>
  <c r="B1072" i="41"/>
  <c r="C1072" i="41"/>
  <c r="D1072" i="41"/>
  <c r="F1072" i="41"/>
  <c r="G1072" i="41"/>
  <c r="H1072" i="41"/>
  <c r="I1072" i="41"/>
  <c r="J1072" i="41" s="1"/>
  <c r="Q1072" i="41"/>
  <c r="S1072" i="41" s="1"/>
  <c r="R1072" i="41"/>
  <c r="A1073" i="41"/>
  <c r="B1073" i="41"/>
  <c r="C1073" i="41"/>
  <c r="D1073" i="41"/>
  <c r="F1073" i="41"/>
  <c r="G1073" i="41"/>
  <c r="H1073" i="41"/>
  <c r="I1073" i="41"/>
  <c r="J1073" i="41" s="1"/>
  <c r="Q1073" i="41"/>
  <c r="R1073" i="41"/>
  <c r="A1074" i="41"/>
  <c r="B1074" i="41"/>
  <c r="C1074" i="41"/>
  <c r="D1074" i="41"/>
  <c r="F1074" i="41"/>
  <c r="G1074" i="41"/>
  <c r="H1074" i="41"/>
  <c r="I1074" i="41"/>
  <c r="J1074" i="41" s="1"/>
  <c r="Q1074" i="41"/>
  <c r="R1074" i="41"/>
  <c r="A1075" i="41"/>
  <c r="B1075" i="41"/>
  <c r="C1075" i="41"/>
  <c r="D1075" i="41"/>
  <c r="F1075" i="41"/>
  <c r="G1075" i="41"/>
  <c r="H1075" i="41"/>
  <c r="I1075" i="41"/>
  <c r="J1075" i="41" s="1"/>
  <c r="Q1075" i="41"/>
  <c r="R1075" i="41"/>
  <c r="A1076" i="41"/>
  <c r="B1076" i="41"/>
  <c r="C1076" i="41"/>
  <c r="D1076" i="41"/>
  <c r="F1076" i="41"/>
  <c r="G1076" i="41"/>
  <c r="H1076" i="41"/>
  <c r="I1076" i="41"/>
  <c r="J1076" i="41" s="1"/>
  <c r="Q1076" i="41"/>
  <c r="R1076" i="41"/>
  <c r="A1077" i="41"/>
  <c r="B1077" i="41"/>
  <c r="C1077" i="41"/>
  <c r="D1077" i="41"/>
  <c r="F1077" i="41"/>
  <c r="G1077" i="41"/>
  <c r="H1077" i="41"/>
  <c r="I1077" i="41"/>
  <c r="J1077" i="41" s="1"/>
  <c r="Q1077" i="41"/>
  <c r="S1077" i="41" s="1"/>
  <c r="R1077" i="41"/>
  <c r="A1078" i="41"/>
  <c r="B1078" i="41"/>
  <c r="C1078" i="41"/>
  <c r="D1078" i="41"/>
  <c r="F1078" i="41"/>
  <c r="G1078" i="41"/>
  <c r="H1078" i="41"/>
  <c r="I1078" i="41"/>
  <c r="J1078" i="41" s="1"/>
  <c r="Q1078" i="41"/>
  <c r="R1078" i="41"/>
  <c r="A1079" i="41"/>
  <c r="B1079" i="41"/>
  <c r="C1079" i="41"/>
  <c r="D1079" i="41"/>
  <c r="F1079" i="41"/>
  <c r="G1079" i="41"/>
  <c r="H1079" i="41"/>
  <c r="I1079" i="41"/>
  <c r="J1079" i="41" s="1"/>
  <c r="Q1079" i="41"/>
  <c r="R1079" i="41"/>
  <c r="A1080" i="41"/>
  <c r="B1080" i="41"/>
  <c r="C1080" i="41"/>
  <c r="D1080" i="41"/>
  <c r="F1080" i="41"/>
  <c r="G1080" i="41"/>
  <c r="H1080" i="41"/>
  <c r="I1080" i="41"/>
  <c r="J1080" i="41" s="1"/>
  <c r="Q1080" i="41"/>
  <c r="R1080" i="41"/>
  <c r="A1081" i="41"/>
  <c r="B1081" i="41"/>
  <c r="C1081" i="41"/>
  <c r="D1081" i="41"/>
  <c r="F1081" i="41"/>
  <c r="G1081" i="41"/>
  <c r="H1081" i="41"/>
  <c r="I1081" i="41"/>
  <c r="J1081" i="41" s="1"/>
  <c r="Q1081" i="41"/>
  <c r="R1081" i="41"/>
  <c r="A1082" i="41"/>
  <c r="B1082" i="41"/>
  <c r="C1082" i="41"/>
  <c r="D1082" i="41"/>
  <c r="F1082" i="41"/>
  <c r="G1082" i="41"/>
  <c r="H1082" i="41"/>
  <c r="I1082" i="41"/>
  <c r="J1082" i="41" s="1"/>
  <c r="Q1082" i="41"/>
  <c r="R1082" i="41"/>
  <c r="A1083" i="41"/>
  <c r="B1083" i="41"/>
  <c r="C1083" i="41"/>
  <c r="D1083" i="41"/>
  <c r="F1083" i="41"/>
  <c r="G1083" i="41"/>
  <c r="H1083" i="41"/>
  <c r="I1083" i="41"/>
  <c r="J1083" i="41" s="1"/>
  <c r="Q1083" i="41"/>
  <c r="R1083" i="41"/>
  <c r="A1084" i="41"/>
  <c r="B1084" i="41"/>
  <c r="C1084" i="41"/>
  <c r="D1084" i="41"/>
  <c r="F1084" i="41"/>
  <c r="G1084" i="41"/>
  <c r="H1084" i="41"/>
  <c r="I1084" i="41"/>
  <c r="J1084" i="41" s="1"/>
  <c r="Q1084" i="41"/>
  <c r="R1084" i="41"/>
  <c r="A1085" i="41"/>
  <c r="B1085" i="41"/>
  <c r="C1085" i="41"/>
  <c r="D1085" i="41"/>
  <c r="F1085" i="41"/>
  <c r="G1085" i="41"/>
  <c r="H1085" i="41"/>
  <c r="I1085" i="41"/>
  <c r="J1085" i="41" s="1"/>
  <c r="Q1085" i="41"/>
  <c r="R1085" i="41"/>
  <c r="A1086" i="41"/>
  <c r="B1086" i="41"/>
  <c r="C1086" i="41"/>
  <c r="D1086" i="41"/>
  <c r="F1086" i="41"/>
  <c r="G1086" i="41"/>
  <c r="H1086" i="41"/>
  <c r="I1086" i="41"/>
  <c r="J1086" i="41" s="1"/>
  <c r="Q1086" i="41"/>
  <c r="R1086" i="41"/>
  <c r="A1087" i="41"/>
  <c r="B1087" i="41"/>
  <c r="C1087" i="41"/>
  <c r="D1087" i="41"/>
  <c r="F1087" i="41"/>
  <c r="G1087" i="41"/>
  <c r="H1087" i="41"/>
  <c r="I1087" i="41"/>
  <c r="J1087" i="41" s="1"/>
  <c r="Q1087" i="41"/>
  <c r="R1087" i="41"/>
  <c r="A1088" i="41"/>
  <c r="B1088" i="41"/>
  <c r="C1088" i="41"/>
  <c r="D1088" i="41"/>
  <c r="F1088" i="41"/>
  <c r="G1088" i="41"/>
  <c r="H1088" i="41"/>
  <c r="I1088" i="41"/>
  <c r="J1088" i="41" s="1"/>
  <c r="Q1088" i="41"/>
  <c r="R1088" i="41"/>
  <c r="A1089" i="41"/>
  <c r="B1089" i="41"/>
  <c r="C1089" i="41"/>
  <c r="D1089" i="41"/>
  <c r="F1089" i="41"/>
  <c r="G1089" i="41"/>
  <c r="H1089" i="41"/>
  <c r="I1089" i="41"/>
  <c r="J1089" i="41" s="1"/>
  <c r="Q1089" i="41"/>
  <c r="R1089" i="41"/>
  <c r="A1090" i="41"/>
  <c r="B1090" i="41"/>
  <c r="C1090" i="41"/>
  <c r="D1090" i="41"/>
  <c r="F1090" i="41"/>
  <c r="G1090" i="41"/>
  <c r="H1090" i="41"/>
  <c r="I1090" i="41"/>
  <c r="J1090" i="41" s="1"/>
  <c r="Q1090" i="41"/>
  <c r="R1090" i="41"/>
  <c r="A1091" i="41"/>
  <c r="B1091" i="41"/>
  <c r="C1091" i="41"/>
  <c r="D1091" i="41"/>
  <c r="F1091" i="41"/>
  <c r="G1091" i="41"/>
  <c r="H1091" i="41"/>
  <c r="I1091" i="41"/>
  <c r="J1091" i="41" s="1"/>
  <c r="Q1091" i="41"/>
  <c r="R1091" i="41"/>
  <c r="A1092" i="41"/>
  <c r="B1092" i="41"/>
  <c r="C1092" i="41"/>
  <c r="D1092" i="41"/>
  <c r="F1092" i="41"/>
  <c r="G1092" i="41"/>
  <c r="H1092" i="41"/>
  <c r="I1092" i="41"/>
  <c r="J1092" i="41" s="1"/>
  <c r="Q1092" i="41"/>
  <c r="R1092" i="41"/>
  <c r="A1093" i="41"/>
  <c r="B1093" i="41"/>
  <c r="C1093" i="41"/>
  <c r="D1093" i="41"/>
  <c r="F1093" i="41"/>
  <c r="G1093" i="41"/>
  <c r="H1093" i="41"/>
  <c r="I1093" i="41"/>
  <c r="J1093" i="41" s="1"/>
  <c r="Q1093" i="41"/>
  <c r="R1093" i="41"/>
  <c r="A1094" i="41"/>
  <c r="B1094" i="41"/>
  <c r="C1094" i="41"/>
  <c r="D1094" i="41"/>
  <c r="F1094" i="41"/>
  <c r="G1094" i="41"/>
  <c r="H1094" i="41"/>
  <c r="I1094" i="41"/>
  <c r="J1094" i="41" s="1"/>
  <c r="Q1094" i="41"/>
  <c r="R1094" i="41"/>
  <c r="A1095" i="41"/>
  <c r="B1095" i="41"/>
  <c r="C1095" i="41"/>
  <c r="D1095" i="41"/>
  <c r="F1095" i="41"/>
  <c r="G1095" i="41"/>
  <c r="H1095" i="41"/>
  <c r="I1095" i="41"/>
  <c r="J1095" i="41" s="1"/>
  <c r="Q1095" i="41"/>
  <c r="R1095" i="41"/>
  <c r="A1096" i="41"/>
  <c r="B1096" i="41"/>
  <c r="C1096" i="41"/>
  <c r="D1096" i="41"/>
  <c r="F1096" i="41"/>
  <c r="G1096" i="41"/>
  <c r="H1096" i="41"/>
  <c r="I1096" i="41"/>
  <c r="J1096" i="41" s="1"/>
  <c r="Q1096" i="41"/>
  <c r="R1096" i="41"/>
  <c r="A1097" i="41"/>
  <c r="B1097" i="41"/>
  <c r="C1097" i="41"/>
  <c r="D1097" i="41"/>
  <c r="F1097" i="41"/>
  <c r="G1097" i="41"/>
  <c r="H1097" i="41"/>
  <c r="I1097" i="41"/>
  <c r="J1097" i="41" s="1"/>
  <c r="Q1097" i="41"/>
  <c r="R1097" i="41"/>
  <c r="A1098" i="41"/>
  <c r="B1098" i="41"/>
  <c r="C1098" i="41"/>
  <c r="D1098" i="41"/>
  <c r="F1098" i="41"/>
  <c r="G1098" i="41"/>
  <c r="H1098" i="41"/>
  <c r="I1098" i="41"/>
  <c r="J1098" i="41" s="1"/>
  <c r="Q1098" i="41"/>
  <c r="R1098" i="41"/>
  <c r="A1099" i="41"/>
  <c r="B1099" i="41"/>
  <c r="C1099" i="41"/>
  <c r="D1099" i="41"/>
  <c r="F1099" i="41"/>
  <c r="G1099" i="41"/>
  <c r="H1099" i="41"/>
  <c r="I1099" i="41"/>
  <c r="J1099" i="41" s="1"/>
  <c r="Q1099" i="41"/>
  <c r="R1099" i="41"/>
  <c r="U426" i="41"/>
  <c r="R426" i="41"/>
  <c r="Q426" i="41"/>
  <c r="I426" i="41"/>
  <c r="H426" i="41"/>
  <c r="G426" i="41"/>
  <c r="F426" i="41"/>
  <c r="B426" i="41"/>
  <c r="C426" i="41"/>
  <c r="D426" i="41"/>
  <c r="A426" i="41"/>
  <c r="A185" i="41"/>
  <c r="B185" i="41"/>
  <c r="C185" i="41"/>
  <c r="D185" i="41"/>
  <c r="F185" i="41"/>
  <c r="G185" i="41"/>
  <c r="H185" i="41"/>
  <c r="I185" i="41"/>
  <c r="J185" i="41" s="1"/>
  <c r="Q185" i="41"/>
  <c r="A186" i="41"/>
  <c r="B186" i="41"/>
  <c r="C186" i="41"/>
  <c r="D186" i="41"/>
  <c r="F186" i="41"/>
  <c r="G186" i="41"/>
  <c r="H186" i="41"/>
  <c r="I186" i="41"/>
  <c r="J186" i="41" s="1"/>
  <c r="A187" i="41"/>
  <c r="B187" i="41"/>
  <c r="C187" i="41"/>
  <c r="D187" i="41"/>
  <c r="F187" i="41"/>
  <c r="G187" i="41"/>
  <c r="H187" i="41"/>
  <c r="I187" i="41"/>
  <c r="J187" i="41" s="1"/>
  <c r="A188" i="41"/>
  <c r="B188" i="41"/>
  <c r="C188" i="41"/>
  <c r="D188" i="41"/>
  <c r="F188" i="41"/>
  <c r="G188" i="41"/>
  <c r="H188" i="41"/>
  <c r="I188" i="41"/>
  <c r="J188" i="41" s="1"/>
  <c r="A189" i="41"/>
  <c r="B189" i="41"/>
  <c r="C189" i="41"/>
  <c r="D189" i="41"/>
  <c r="F189" i="41"/>
  <c r="G189" i="41"/>
  <c r="H189" i="41"/>
  <c r="I189" i="41"/>
  <c r="J189" i="41" s="1"/>
  <c r="A190" i="41"/>
  <c r="B190" i="41"/>
  <c r="C190" i="41"/>
  <c r="D190" i="41"/>
  <c r="F190" i="41"/>
  <c r="G190" i="41"/>
  <c r="H190" i="41"/>
  <c r="I190" i="41"/>
  <c r="J190" i="41" s="1"/>
  <c r="A191" i="41"/>
  <c r="B191" i="41"/>
  <c r="C191" i="41"/>
  <c r="D191" i="41"/>
  <c r="F191" i="41"/>
  <c r="G191" i="41"/>
  <c r="H191" i="41"/>
  <c r="I191" i="41"/>
  <c r="J191" i="41" s="1"/>
  <c r="A192" i="41"/>
  <c r="B192" i="41"/>
  <c r="C192" i="41"/>
  <c r="D192" i="41"/>
  <c r="F192" i="41"/>
  <c r="G192" i="41"/>
  <c r="H192" i="41"/>
  <c r="I192" i="41"/>
  <c r="J192" i="41" s="1"/>
  <c r="A193" i="41"/>
  <c r="B193" i="41"/>
  <c r="C193" i="41"/>
  <c r="D193" i="41"/>
  <c r="F193" i="41"/>
  <c r="G193" i="41"/>
  <c r="H193" i="41"/>
  <c r="I193" i="41"/>
  <c r="J193" i="41" s="1"/>
  <c r="A194" i="41"/>
  <c r="B194" i="41"/>
  <c r="C194" i="41"/>
  <c r="D194" i="41"/>
  <c r="F194" i="41"/>
  <c r="G194" i="41"/>
  <c r="H194" i="41"/>
  <c r="I194" i="41"/>
  <c r="J194" i="41" s="1"/>
  <c r="A195" i="41"/>
  <c r="B195" i="41"/>
  <c r="C195" i="41"/>
  <c r="D195" i="41"/>
  <c r="F195" i="41"/>
  <c r="G195" i="41"/>
  <c r="H195" i="41"/>
  <c r="I195" i="41"/>
  <c r="J195" i="41" s="1"/>
  <c r="A196" i="41"/>
  <c r="B196" i="41"/>
  <c r="C196" i="41"/>
  <c r="D196" i="41"/>
  <c r="F196" i="41"/>
  <c r="G196" i="41"/>
  <c r="H196" i="41"/>
  <c r="I196" i="41"/>
  <c r="J196" i="41" s="1"/>
  <c r="Q196" i="41"/>
  <c r="A197" i="41"/>
  <c r="B197" i="41"/>
  <c r="C197" i="41"/>
  <c r="D197" i="41"/>
  <c r="F197" i="41"/>
  <c r="G197" i="41"/>
  <c r="H197" i="41"/>
  <c r="I197" i="41"/>
  <c r="J197" i="41" s="1"/>
  <c r="Q197" i="41"/>
  <c r="A198" i="41"/>
  <c r="B198" i="41"/>
  <c r="C198" i="41"/>
  <c r="D198" i="41"/>
  <c r="F198" i="41"/>
  <c r="G198" i="41"/>
  <c r="H198" i="41"/>
  <c r="I198" i="41"/>
  <c r="J198" i="41" s="1"/>
  <c r="Q198" i="41"/>
  <c r="A199" i="41"/>
  <c r="B199" i="41"/>
  <c r="C199" i="41"/>
  <c r="D199" i="41"/>
  <c r="F199" i="41"/>
  <c r="G199" i="41"/>
  <c r="H199" i="41"/>
  <c r="I199" i="41"/>
  <c r="J199" i="41" s="1"/>
  <c r="Q199" i="41"/>
  <c r="A200" i="41"/>
  <c r="B200" i="41"/>
  <c r="C200" i="41"/>
  <c r="D200" i="41"/>
  <c r="F200" i="41"/>
  <c r="G200" i="41"/>
  <c r="H200" i="41"/>
  <c r="I200" i="41"/>
  <c r="J200" i="41" s="1"/>
  <c r="Q200" i="41"/>
  <c r="A201" i="41"/>
  <c r="B201" i="41"/>
  <c r="C201" i="41"/>
  <c r="D201" i="41"/>
  <c r="F201" i="41"/>
  <c r="G201" i="41"/>
  <c r="H201" i="41"/>
  <c r="I201" i="41"/>
  <c r="J201" i="41" s="1"/>
  <c r="Q201" i="41"/>
  <c r="A202" i="41"/>
  <c r="B202" i="41"/>
  <c r="C202" i="41"/>
  <c r="D202" i="41"/>
  <c r="F202" i="41"/>
  <c r="G202" i="41"/>
  <c r="H202" i="41"/>
  <c r="I202" i="41"/>
  <c r="J202" i="41" s="1"/>
  <c r="Q202" i="41"/>
  <c r="A203" i="41"/>
  <c r="B203" i="41"/>
  <c r="C203" i="41"/>
  <c r="D203" i="41"/>
  <c r="F203" i="41"/>
  <c r="G203" i="41"/>
  <c r="H203" i="41"/>
  <c r="I203" i="41"/>
  <c r="J203" i="41" s="1"/>
  <c r="Q203" i="41"/>
  <c r="A204" i="41"/>
  <c r="B204" i="41"/>
  <c r="C204" i="41"/>
  <c r="D204" i="41"/>
  <c r="F204" i="41"/>
  <c r="G204" i="41"/>
  <c r="H204" i="41"/>
  <c r="I204" i="41"/>
  <c r="J204" i="41" s="1"/>
  <c r="Q204" i="41"/>
  <c r="A205" i="41"/>
  <c r="B205" i="41"/>
  <c r="C205" i="41"/>
  <c r="D205" i="41"/>
  <c r="F205" i="41"/>
  <c r="G205" i="41"/>
  <c r="H205" i="41"/>
  <c r="I205" i="41"/>
  <c r="J205" i="41" s="1"/>
  <c r="Q205" i="41"/>
  <c r="A206" i="41"/>
  <c r="B206" i="41"/>
  <c r="C206" i="41"/>
  <c r="D206" i="41"/>
  <c r="F206" i="41"/>
  <c r="G206" i="41"/>
  <c r="H206" i="41"/>
  <c r="I206" i="41"/>
  <c r="J206" i="41" s="1"/>
  <c r="Q206" i="41"/>
  <c r="A207" i="41"/>
  <c r="B207" i="41"/>
  <c r="C207" i="41"/>
  <c r="D207" i="41"/>
  <c r="F207" i="41"/>
  <c r="G207" i="41"/>
  <c r="H207" i="41"/>
  <c r="I207" i="41"/>
  <c r="J207" i="41" s="1"/>
  <c r="Q207" i="41"/>
  <c r="A208" i="41"/>
  <c r="B208" i="41"/>
  <c r="C208" i="41"/>
  <c r="D208" i="41"/>
  <c r="F208" i="41"/>
  <c r="G208" i="41"/>
  <c r="H208" i="41"/>
  <c r="I208" i="41"/>
  <c r="J208" i="41" s="1"/>
  <c r="Q208" i="41"/>
  <c r="A209" i="41"/>
  <c r="B209" i="41"/>
  <c r="C209" i="41"/>
  <c r="D209" i="41"/>
  <c r="F209" i="41"/>
  <c r="G209" i="41"/>
  <c r="H209" i="41"/>
  <c r="I209" i="41"/>
  <c r="J209" i="41" s="1"/>
  <c r="Q209" i="41"/>
  <c r="A210" i="41"/>
  <c r="B210" i="41"/>
  <c r="C210" i="41"/>
  <c r="D210" i="41"/>
  <c r="F210" i="41"/>
  <c r="G210" i="41"/>
  <c r="H210" i="41"/>
  <c r="I210" i="41"/>
  <c r="J210" i="41" s="1"/>
  <c r="Q210" i="41"/>
  <c r="A211" i="41"/>
  <c r="B211" i="41"/>
  <c r="C211" i="41"/>
  <c r="D211" i="41"/>
  <c r="F211" i="41"/>
  <c r="G211" i="41"/>
  <c r="H211" i="41"/>
  <c r="I211" i="41"/>
  <c r="J211" i="41" s="1"/>
  <c r="Q211" i="41"/>
  <c r="A212" i="41"/>
  <c r="B212" i="41"/>
  <c r="C212" i="41"/>
  <c r="D212" i="41"/>
  <c r="F212" i="41"/>
  <c r="G212" i="41"/>
  <c r="H212" i="41"/>
  <c r="I212" i="41"/>
  <c r="J212" i="41" s="1"/>
  <c r="Q212" i="41"/>
  <c r="A213" i="41"/>
  <c r="B213" i="41"/>
  <c r="C213" i="41"/>
  <c r="D213" i="41"/>
  <c r="F213" i="41"/>
  <c r="G213" i="41"/>
  <c r="H213" i="41"/>
  <c r="I213" i="41"/>
  <c r="J213" i="41" s="1"/>
  <c r="Q213" i="41"/>
  <c r="A214" i="41"/>
  <c r="B214" i="41"/>
  <c r="C214" i="41"/>
  <c r="D214" i="41"/>
  <c r="F214" i="41"/>
  <c r="G214" i="41"/>
  <c r="H214" i="41"/>
  <c r="I214" i="41"/>
  <c r="J214" i="41" s="1"/>
  <c r="Q214" i="41"/>
  <c r="A215" i="41"/>
  <c r="B215" i="41"/>
  <c r="C215" i="41"/>
  <c r="D215" i="41"/>
  <c r="F215" i="41"/>
  <c r="G215" i="41"/>
  <c r="H215" i="41"/>
  <c r="I215" i="41"/>
  <c r="J215" i="41" s="1"/>
  <c r="Q215" i="41"/>
  <c r="A216" i="41"/>
  <c r="B216" i="41"/>
  <c r="C216" i="41"/>
  <c r="D216" i="41"/>
  <c r="F216" i="41"/>
  <c r="G216" i="41"/>
  <c r="H216" i="41"/>
  <c r="I216" i="41"/>
  <c r="J216" i="41" s="1"/>
  <c r="Q216" i="41"/>
  <c r="A217" i="41"/>
  <c r="B217" i="41"/>
  <c r="C217" i="41"/>
  <c r="D217" i="41"/>
  <c r="F217" i="41"/>
  <c r="G217" i="41"/>
  <c r="H217" i="41"/>
  <c r="I217" i="41"/>
  <c r="J217" i="41" s="1"/>
  <c r="Q217" i="41"/>
  <c r="A218" i="41"/>
  <c r="B218" i="41"/>
  <c r="C218" i="41"/>
  <c r="D218" i="41"/>
  <c r="F218" i="41"/>
  <c r="G218" i="41"/>
  <c r="H218" i="41"/>
  <c r="I218" i="41"/>
  <c r="J218" i="41" s="1"/>
  <c r="Q218" i="41"/>
  <c r="A219" i="41"/>
  <c r="B219" i="41"/>
  <c r="C219" i="41"/>
  <c r="D219" i="41"/>
  <c r="F219" i="41"/>
  <c r="G219" i="41"/>
  <c r="H219" i="41"/>
  <c r="I219" i="41"/>
  <c r="J219" i="41"/>
  <c r="Q219" i="41"/>
  <c r="A220" i="41"/>
  <c r="B220" i="41"/>
  <c r="C220" i="41"/>
  <c r="D220" i="41"/>
  <c r="F220" i="41"/>
  <c r="G220" i="41"/>
  <c r="H220" i="41"/>
  <c r="I220" i="41"/>
  <c r="J220" i="41" s="1"/>
  <c r="Q220" i="41"/>
  <c r="A221" i="41"/>
  <c r="B221" i="41"/>
  <c r="C221" i="41"/>
  <c r="D221" i="41"/>
  <c r="F221" i="41"/>
  <c r="G221" i="41"/>
  <c r="H221" i="41"/>
  <c r="I221" i="41"/>
  <c r="J221" i="41" s="1"/>
  <c r="Q221" i="41"/>
  <c r="A222" i="41"/>
  <c r="B222" i="41"/>
  <c r="C222" i="41"/>
  <c r="D222" i="41"/>
  <c r="F222" i="41"/>
  <c r="G222" i="41"/>
  <c r="H222" i="41"/>
  <c r="I222" i="41"/>
  <c r="J222" i="41"/>
  <c r="Q222" i="41"/>
  <c r="A223" i="41"/>
  <c r="B223" i="41"/>
  <c r="C223" i="41"/>
  <c r="D223" i="41"/>
  <c r="F223" i="41"/>
  <c r="G223" i="41"/>
  <c r="H223" i="41"/>
  <c r="I223" i="41"/>
  <c r="J223" i="41" s="1"/>
  <c r="Q223" i="41"/>
  <c r="A224" i="41"/>
  <c r="B224" i="41"/>
  <c r="C224" i="41"/>
  <c r="D224" i="41"/>
  <c r="F224" i="41"/>
  <c r="G224" i="41"/>
  <c r="H224" i="41"/>
  <c r="I224" i="41"/>
  <c r="J224" i="41" s="1"/>
  <c r="Q224" i="41"/>
  <c r="A225" i="41"/>
  <c r="B225" i="41"/>
  <c r="C225" i="41"/>
  <c r="D225" i="41"/>
  <c r="F225" i="41"/>
  <c r="G225" i="41"/>
  <c r="H225" i="41"/>
  <c r="I225" i="41"/>
  <c r="J225" i="41" s="1"/>
  <c r="Q225" i="41"/>
  <c r="A226" i="41"/>
  <c r="B226" i="41"/>
  <c r="C226" i="41"/>
  <c r="D226" i="41"/>
  <c r="F226" i="41"/>
  <c r="G226" i="41"/>
  <c r="H226" i="41"/>
  <c r="I226" i="41"/>
  <c r="J226" i="41" s="1"/>
  <c r="Q226" i="41"/>
  <c r="A227" i="41"/>
  <c r="B227" i="41"/>
  <c r="C227" i="41"/>
  <c r="D227" i="41"/>
  <c r="F227" i="41"/>
  <c r="G227" i="41"/>
  <c r="H227" i="41"/>
  <c r="I227" i="41"/>
  <c r="J227" i="41" s="1"/>
  <c r="Q227" i="41"/>
  <c r="A228" i="41"/>
  <c r="B228" i="41"/>
  <c r="C228" i="41"/>
  <c r="D228" i="41"/>
  <c r="F228" i="41"/>
  <c r="G228" i="41"/>
  <c r="H228" i="41"/>
  <c r="I228" i="41"/>
  <c r="J228" i="41" s="1"/>
  <c r="Q228" i="41"/>
  <c r="A229" i="41"/>
  <c r="B229" i="41"/>
  <c r="C229" i="41"/>
  <c r="D229" i="41"/>
  <c r="F229" i="41"/>
  <c r="G229" i="41"/>
  <c r="H229" i="41"/>
  <c r="I229" i="41"/>
  <c r="J229" i="41" s="1"/>
  <c r="Q229" i="41"/>
  <c r="A230" i="41"/>
  <c r="B230" i="41"/>
  <c r="C230" i="41"/>
  <c r="D230" i="41"/>
  <c r="F230" i="41"/>
  <c r="G230" i="41"/>
  <c r="H230" i="41"/>
  <c r="I230" i="41"/>
  <c r="J230" i="41" s="1"/>
  <c r="Q230" i="41"/>
  <c r="A231" i="41"/>
  <c r="B231" i="41"/>
  <c r="C231" i="41"/>
  <c r="D231" i="41"/>
  <c r="F231" i="41"/>
  <c r="G231" i="41"/>
  <c r="H231" i="41"/>
  <c r="I231" i="41"/>
  <c r="J231" i="41" s="1"/>
  <c r="Q231" i="41"/>
  <c r="A232" i="41"/>
  <c r="B232" i="41"/>
  <c r="C232" i="41"/>
  <c r="D232" i="41"/>
  <c r="F232" i="41"/>
  <c r="G232" i="41"/>
  <c r="H232" i="41"/>
  <c r="I232" i="41"/>
  <c r="J232" i="41" s="1"/>
  <c r="Q232" i="41"/>
  <c r="A233" i="41"/>
  <c r="B233" i="41"/>
  <c r="C233" i="41"/>
  <c r="D233" i="41"/>
  <c r="F233" i="41"/>
  <c r="G233" i="41"/>
  <c r="H233" i="41"/>
  <c r="I233" i="41"/>
  <c r="J233" i="41" s="1"/>
  <c r="Q233" i="41"/>
  <c r="A234" i="41"/>
  <c r="B234" i="41"/>
  <c r="C234" i="41"/>
  <c r="D234" i="41"/>
  <c r="F234" i="41"/>
  <c r="G234" i="41"/>
  <c r="H234" i="41"/>
  <c r="I234" i="41"/>
  <c r="J234" i="41" s="1"/>
  <c r="Q234" i="41"/>
  <c r="A235" i="41"/>
  <c r="B235" i="41"/>
  <c r="C235" i="41"/>
  <c r="D235" i="41"/>
  <c r="F235" i="41"/>
  <c r="G235" i="41"/>
  <c r="H235" i="41"/>
  <c r="I235" i="41"/>
  <c r="J235" i="41" s="1"/>
  <c r="Q235" i="41"/>
  <c r="A236" i="41"/>
  <c r="B236" i="41"/>
  <c r="C236" i="41"/>
  <c r="D236" i="41"/>
  <c r="F236" i="41"/>
  <c r="G236" i="41"/>
  <c r="H236" i="41"/>
  <c r="I236" i="41"/>
  <c r="J236" i="41" s="1"/>
  <c r="Q236" i="41"/>
  <c r="A237" i="41"/>
  <c r="B237" i="41"/>
  <c r="C237" i="41"/>
  <c r="D237" i="41"/>
  <c r="F237" i="41"/>
  <c r="G237" i="41"/>
  <c r="H237" i="41"/>
  <c r="I237" i="41"/>
  <c r="J237" i="41" s="1"/>
  <c r="Q237" i="41"/>
  <c r="A238" i="41"/>
  <c r="B238" i="41"/>
  <c r="C238" i="41"/>
  <c r="D238" i="41"/>
  <c r="F238" i="41"/>
  <c r="G238" i="41"/>
  <c r="H238" i="41"/>
  <c r="I238" i="41"/>
  <c r="J238" i="41" s="1"/>
  <c r="Q238" i="41"/>
  <c r="A239" i="41"/>
  <c r="B239" i="41"/>
  <c r="C239" i="41"/>
  <c r="D239" i="41"/>
  <c r="F239" i="41"/>
  <c r="G239" i="41"/>
  <c r="H239" i="41"/>
  <c r="I239" i="41"/>
  <c r="J239" i="41" s="1"/>
  <c r="Q239" i="41"/>
  <c r="A240" i="41"/>
  <c r="B240" i="41"/>
  <c r="C240" i="41"/>
  <c r="D240" i="41"/>
  <c r="F240" i="41"/>
  <c r="G240" i="41"/>
  <c r="H240" i="41"/>
  <c r="I240" i="41"/>
  <c r="J240" i="41" s="1"/>
  <c r="Q240" i="41"/>
  <c r="A241" i="41"/>
  <c r="B241" i="41"/>
  <c r="C241" i="41"/>
  <c r="D241" i="41"/>
  <c r="F241" i="41"/>
  <c r="G241" i="41"/>
  <c r="H241" i="41"/>
  <c r="I241" i="41"/>
  <c r="J241" i="41" s="1"/>
  <c r="Q241" i="41"/>
  <c r="A242" i="41"/>
  <c r="B242" i="41"/>
  <c r="C242" i="41"/>
  <c r="D242" i="41"/>
  <c r="F242" i="41"/>
  <c r="G242" i="41"/>
  <c r="H242" i="41"/>
  <c r="I242" i="41"/>
  <c r="J242" i="41" s="1"/>
  <c r="Q242" i="41"/>
  <c r="A243" i="41"/>
  <c r="B243" i="41"/>
  <c r="C243" i="41"/>
  <c r="D243" i="41"/>
  <c r="F243" i="41"/>
  <c r="G243" i="41"/>
  <c r="H243" i="41"/>
  <c r="I243" i="41"/>
  <c r="J243" i="41" s="1"/>
  <c r="Q243" i="41"/>
  <c r="A244" i="41"/>
  <c r="B244" i="41"/>
  <c r="C244" i="41"/>
  <c r="D244" i="41"/>
  <c r="F244" i="41"/>
  <c r="G244" i="41"/>
  <c r="H244" i="41"/>
  <c r="I244" i="41"/>
  <c r="J244" i="41" s="1"/>
  <c r="Q244" i="41"/>
  <c r="A245" i="41"/>
  <c r="B245" i="41"/>
  <c r="C245" i="41"/>
  <c r="D245" i="41"/>
  <c r="F245" i="41"/>
  <c r="G245" i="41"/>
  <c r="H245" i="41"/>
  <c r="I245" i="41"/>
  <c r="J245" i="41" s="1"/>
  <c r="Q245" i="41"/>
  <c r="A246" i="41"/>
  <c r="B246" i="41"/>
  <c r="C246" i="41"/>
  <c r="D246" i="41"/>
  <c r="F246" i="41"/>
  <c r="G246" i="41"/>
  <c r="H246" i="41"/>
  <c r="I246" i="41"/>
  <c r="J246" i="41" s="1"/>
  <c r="Q246" i="41"/>
  <c r="A247" i="41"/>
  <c r="B247" i="41"/>
  <c r="C247" i="41"/>
  <c r="D247" i="41"/>
  <c r="F247" i="41"/>
  <c r="G247" i="41"/>
  <c r="H247" i="41"/>
  <c r="I247" i="41"/>
  <c r="J247" i="41" s="1"/>
  <c r="Q247" i="41"/>
  <c r="A248" i="41"/>
  <c r="B248" i="41"/>
  <c r="C248" i="41"/>
  <c r="D248" i="41"/>
  <c r="F248" i="41"/>
  <c r="G248" i="41"/>
  <c r="H248" i="41"/>
  <c r="I248" i="41"/>
  <c r="J248" i="41" s="1"/>
  <c r="Q248" i="41"/>
  <c r="A249" i="41"/>
  <c r="B249" i="41"/>
  <c r="C249" i="41"/>
  <c r="D249" i="41"/>
  <c r="F249" i="41"/>
  <c r="G249" i="41"/>
  <c r="H249" i="41"/>
  <c r="I249" i="41"/>
  <c r="J249" i="41" s="1"/>
  <c r="Q249" i="41"/>
  <c r="A250" i="41"/>
  <c r="B250" i="41"/>
  <c r="C250" i="41"/>
  <c r="D250" i="41"/>
  <c r="F250" i="41"/>
  <c r="G250" i="41"/>
  <c r="H250" i="41"/>
  <c r="I250" i="41"/>
  <c r="J250" i="41" s="1"/>
  <c r="Q250" i="41"/>
  <c r="A251" i="41"/>
  <c r="B251" i="41"/>
  <c r="C251" i="41"/>
  <c r="D251" i="41"/>
  <c r="F251" i="41"/>
  <c r="G251" i="41"/>
  <c r="H251" i="41"/>
  <c r="I251" i="41"/>
  <c r="J251" i="41" s="1"/>
  <c r="Q251" i="41"/>
  <c r="A252" i="41"/>
  <c r="B252" i="41"/>
  <c r="C252" i="41"/>
  <c r="D252" i="41"/>
  <c r="F252" i="41"/>
  <c r="G252" i="41"/>
  <c r="H252" i="41"/>
  <c r="I252" i="41"/>
  <c r="J252" i="41" s="1"/>
  <c r="Q252" i="41"/>
  <c r="A253" i="41"/>
  <c r="B253" i="41"/>
  <c r="C253" i="41"/>
  <c r="D253" i="41"/>
  <c r="F253" i="41"/>
  <c r="G253" i="41"/>
  <c r="H253" i="41"/>
  <c r="I253" i="41"/>
  <c r="J253" i="41" s="1"/>
  <c r="Q253" i="41"/>
  <c r="A254" i="41"/>
  <c r="B254" i="41"/>
  <c r="C254" i="41"/>
  <c r="D254" i="41"/>
  <c r="F254" i="41"/>
  <c r="G254" i="41"/>
  <c r="H254" i="41"/>
  <c r="I254" i="41"/>
  <c r="J254" i="41" s="1"/>
  <c r="Q254" i="41"/>
  <c r="A255" i="41"/>
  <c r="B255" i="41"/>
  <c r="C255" i="41"/>
  <c r="D255" i="41"/>
  <c r="F255" i="41"/>
  <c r="G255" i="41"/>
  <c r="H255" i="41"/>
  <c r="I255" i="41"/>
  <c r="J255" i="41" s="1"/>
  <c r="Q255" i="41"/>
  <c r="A256" i="41"/>
  <c r="B256" i="41"/>
  <c r="C256" i="41"/>
  <c r="D256" i="41"/>
  <c r="F256" i="41"/>
  <c r="G256" i="41"/>
  <c r="H256" i="41"/>
  <c r="I256" i="41"/>
  <c r="J256" i="41"/>
  <c r="Q256" i="41"/>
  <c r="A257" i="41"/>
  <c r="B257" i="41"/>
  <c r="C257" i="41"/>
  <c r="D257" i="41"/>
  <c r="F257" i="41"/>
  <c r="G257" i="41"/>
  <c r="H257" i="41"/>
  <c r="I257" i="41"/>
  <c r="J257" i="41" s="1"/>
  <c r="Q257" i="41"/>
  <c r="A258" i="41"/>
  <c r="B258" i="41"/>
  <c r="C258" i="41"/>
  <c r="D258" i="41"/>
  <c r="F258" i="41"/>
  <c r="G258" i="41"/>
  <c r="H258" i="41"/>
  <c r="I258" i="41"/>
  <c r="J258" i="41" s="1"/>
  <c r="Q258" i="41"/>
  <c r="A259" i="41"/>
  <c r="B259" i="41"/>
  <c r="C259" i="41"/>
  <c r="D259" i="41"/>
  <c r="F259" i="41"/>
  <c r="G259" i="41"/>
  <c r="H259" i="41"/>
  <c r="I259" i="41"/>
  <c r="J259" i="41" s="1"/>
  <c r="Q259" i="41"/>
  <c r="A260" i="41"/>
  <c r="B260" i="41"/>
  <c r="C260" i="41"/>
  <c r="D260" i="41"/>
  <c r="F260" i="41"/>
  <c r="G260" i="41"/>
  <c r="H260" i="41"/>
  <c r="I260" i="41"/>
  <c r="J260" i="41" s="1"/>
  <c r="Q260" i="41"/>
  <c r="A261" i="41"/>
  <c r="B261" i="41"/>
  <c r="C261" i="41"/>
  <c r="D261" i="41"/>
  <c r="F261" i="41"/>
  <c r="G261" i="41"/>
  <c r="H261" i="41"/>
  <c r="I261" i="41"/>
  <c r="J261" i="41" s="1"/>
  <c r="Q261" i="41"/>
  <c r="A262" i="41"/>
  <c r="B262" i="41"/>
  <c r="C262" i="41"/>
  <c r="D262" i="41"/>
  <c r="F262" i="41"/>
  <c r="G262" i="41"/>
  <c r="H262" i="41"/>
  <c r="I262" i="41"/>
  <c r="J262" i="41" s="1"/>
  <c r="Q262" i="41"/>
  <c r="A263" i="41"/>
  <c r="B263" i="41"/>
  <c r="C263" i="41"/>
  <c r="D263" i="41"/>
  <c r="F263" i="41"/>
  <c r="G263" i="41"/>
  <c r="H263" i="41"/>
  <c r="I263" i="41"/>
  <c r="J263" i="41" s="1"/>
  <c r="Q263" i="41"/>
  <c r="A264" i="41"/>
  <c r="B264" i="41"/>
  <c r="C264" i="41"/>
  <c r="D264" i="41"/>
  <c r="F264" i="41"/>
  <c r="G264" i="41"/>
  <c r="H264" i="41"/>
  <c r="I264" i="41"/>
  <c r="J264" i="41" s="1"/>
  <c r="Q264" i="41"/>
  <c r="A265" i="41"/>
  <c r="B265" i="41"/>
  <c r="C265" i="41"/>
  <c r="D265" i="41"/>
  <c r="F265" i="41"/>
  <c r="G265" i="41"/>
  <c r="H265" i="41"/>
  <c r="I265" i="41"/>
  <c r="J265" i="41" s="1"/>
  <c r="Q265" i="41"/>
  <c r="A266" i="41"/>
  <c r="B266" i="41"/>
  <c r="C266" i="41"/>
  <c r="D266" i="41"/>
  <c r="F266" i="41"/>
  <c r="G266" i="41"/>
  <c r="H266" i="41"/>
  <c r="I266" i="41"/>
  <c r="J266" i="41" s="1"/>
  <c r="Q266" i="41"/>
  <c r="A267" i="41"/>
  <c r="B267" i="41"/>
  <c r="C267" i="41"/>
  <c r="D267" i="41"/>
  <c r="F267" i="41"/>
  <c r="G267" i="41"/>
  <c r="H267" i="41"/>
  <c r="I267" i="41"/>
  <c r="J267" i="41" s="1"/>
  <c r="Q267" i="41"/>
  <c r="A268" i="41"/>
  <c r="B268" i="41"/>
  <c r="C268" i="41"/>
  <c r="D268" i="41"/>
  <c r="F268" i="41"/>
  <c r="G268" i="41"/>
  <c r="H268" i="41"/>
  <c r="I268" i="41"/>
  <c r="J268" i="41" s="1"/>
  <c r="Q268" i="41"/>
  <c r="A269" i="41"/>
  <c r="B269" i="41"/>
  <c r="C269" i="41"/>
  <c r="D269" i="41"/>
  <c r="F269" i="41"/>
  <c r="G269" i="41"/>
  <c r="H269" i="41"/>
  <c r="I269" i="41"/>
  <c r="J269" i="41" s="1"/>
  <c r="Q269" i="41"/>
  <c r="A270" i="41"/>
  <c r="B270" i="41"/>
  <c r="C270" i="41"/>
  <c r="D270" i="41"/>
  <c r="F270" i="41"/>
  <c r="G270" i="41"/>
  <c r="H270" i="41"/>
  <c r="I270" i="41"/>
  <c r="J270" i="41" s="1"/>
  <c r="Q270" i="41"/>
  <c r="A271" i="41"/>
  <c r="B271" i="41"/>
  <c r="C271" i="41"/>
  <c r="D271" i="41"/>
  <c r="F271" i="41"/>
  <c r="G271" i="41"/>
  <c r="H271" i="41"/>
  <c r="I271" i="41"/>
  <c r="J271" i="41" s="1"/>
  <c r="Q271" i="41"/>
  <c r="A272" i="41"/>
  <c r="B272" i="41"/>
  <c r="C272" i="41"/>
  <c r="D272" i="41"/>
  <c r="F272" i="41"/>
  <c r="G272" i="41"/>
  <c r="H272" i="41"/>
  <c r="I272" i="41"/>
  <c r="J272" i="41" s="1"/>
  <c r="Q272" i="41"/>
  <c r="A273" i="41"/>
  <c r="B273" i="41"/>
  <c r="C273" i="41"/>
  <c r="D273" i="41"/>
  <c r="F273" i="41"/>
  <c r="G273" i="41"/>
  <c r="H273" i="41"/>
  <c r="I273" i="41"/>
  <c r="J273" i="41" s="1"/>
  <c r="Q273" i="41"/>
  <c r="A274" i="41"/>
  <c r="B274" i="41"/>
  <c r="C274" i="41"/>
  <c r="D274" i="41"/>
  <c r="F274" i="41"/>
  <c r="G274" i="41"/>
  <c r="H274" i="41"/>
  <c r="I274" i="41"/>
  <c r="J274" i="41" s="1"/>
  <c r="Q274" i="41"/>
  <c r="A275" i="41"/>
  <c r="B275" i="41"/>
  <c r="C275" i="41"/>
  <c r="D275" i="41"/>
  <c r="F275" i="41"/>
  <c r="G275" i="41"/>
  <c r="H275" i="41"/>
  <c r="I275" i="41"/>
  <c r="J275" i="41" s="1"/>
  <c r="Q275" i="41"/>
  <c r="A276" i="41"/>
  <c r="B276" i="41"/>
  <c r="C276" i="41"/>
  <c r="D276" i="41"/>
  <c r="F276" i="41"/>
  <c r="G276" i="41"/>
  <c r="H276" i="41"/>
  <c r="I276" i="41"/>
  <c r="J276" i="41" s="1"/>
  <c r="Q276" i="41"/>
  <c r="A277" i="41"/>
  <c r="B277" i="41"/>
  <c r="C277" i="41"/>
  <c r="D277" i="41"/>
  <c r="F277" i="41"/>
  <c r="G277" i="41"/>
  <c r="H277" i="41"/>
  <c r="I277" i="41"/>
  <c r="J277" i="41" s="1"/>
  <c r="Q277" i="41"/>
  <c r="A278" i="41"/>
  <c r="B278" i="41"/>
  <c r="C278" i="41"/>
  <c r="D278" i="41"/>
  <c r="F278" i="41"/>
  <c r="G278" i="41"/>
  <c r="H278" i="41"/>
  <c r="I278" i="41"/>
  <c r="J278" i="41" s="1"/>
  <c r="Q278" i="41"/>
  <c r="A279" i="41"/>
  <c r="B279" i="41"/>
  <c r="C279" i="41"/>
  <c r="D279" i="41"/>
  <c r="F279" i="41"/>
  <c r="G279" i="41"/>
  <c r="H279" i="41"/>
  <c r="I279" i="41"/>
  <c r="J279" i="41" s="1"/>
  <c r="Q279" i="41"/>
  <c r="A280" i="41"/>
  <c r="B280" i="41"/>
  <c r="C280" i="41"/>
  <c r="D280" i="41"/>
  <c r="F280" i="41"/>
  <c r="G280" i="41"/>
  <c r="H280" i="41"/>
  <c r="I280" i="41"/>
  <c r="J280" i="41"/>
  <c r="Q280" i="41"/>
  <c r="A281" i="41"/>
  <c r="B281" i="41"/>
  <c r="C281" i="41"/>
  <c r="D281" i="41"/>
  <c r="F281" i="41"/>
  <c r="G281" i="41"/>
  <c r="H281" i="41"/>
  <c r="I281" i="41"/>
  <c r="J281" i="41" s="1"/>
  <c r="Q281" i="41"/>
  <c r="A282" i="41"/>
  <c r="B282" i="41"/>
  <c r="C282" i="41"/>
  <c r="D282" i="41"/>
  <c r="F282" i="41"/>
  <c r="G282" i="41"/>
  <c r="H282" i="41"/>
  <c r="I282" i="41"/>
  <c r="J282" i="41" s="1"/>
  <c r="Q282" i="41"/>
  <c r="A283" i="41"/>
  <c r="B283" i="41"/>
  <c r="C283" i="41"/>
  <c r="D283" i="41"/>
  <c r="F283" i="41"/>
  <c r="G283" i="41"/>
  <c r="H283" i="41"/>
  <c r="I283" i="41"/>
  <c r="J283" i="41" s="1"/>
  <c r="Q283" i="41"/>
  <c r="A284" i="41"/>
  <c r="B284" i="41"/>
  <c r="C284" i="41"/>
  <c r="D284" i="41"/>
  <c r="F284" i="41"/>
  <c r="G284" i="41"/>
  <c r="H284" i="41"/>
  <c r="I284" i="41"/>
  <c r="J284" i="41" s="1"/>
  <c r="Q284" i="41"/>
  <c r="A285" i="41"/>
  <c r="B285" i="41"/>
  <c r="C285" i="41"/>
  <c r="D285" i="41"/>
  <c r="F285" i="41"/>
  <c r="G285" i="41"/>
  <c r="H285" i="41"/>
  <c r="I285" i="41"/>
  <c r="J285" i="41" s="1"/>
  <c r="Q285" i="41"/>
  <c r="A286" i="41"/>
  <c r="B286" i="41"/>
  <c r="C286" i="41"/>
  <c r="D286" i="41"/>
  <c r="F286" i="41"/>
  <c r="G286" i="41"/>
  <c r="H286" i="41"/>
  <c r="I286" i="41"/>
  <c r="J286" i="41"/>
  <c r="Q286" i="41"/>
  <c r="A287" i="41"/>
  <c r="B287" i="41"/>
  <c r="C287" i="41"/>
  <c r="D287" i="41"/>
  <c r="F287" i="41"/>
  <c r="G287" i="41"/>
  <c r="H287" i="41"/>
  <c r="I287" i="41"/>
  <c r="J287" i="41" s="1"/>
  <c r="Q287" i="41"/>
  <c r="A288" i="41"/>
  <c r="B288" i="41"/>
  <c r="C288" i="41"/>
  <c r="D288" i="41"/>
  <c r="F288" i="41"/>
  <c r="G288" i="41"/>
  <c r="H288" i="41"/>
  <c r="I288" i="41"/>
  <c r="J288" i="41" s="1"/>
  <c r="Q288" i="41"/>
  <c r="A289" i="41"/>
  <c r="B289" i="41"/>
  <c r="C289" i="41"/>
  <c r="D289" i="41"/>
  <c r="F289" i="41"/>
  <c r="G289" i="41"/>
  <c r="H289" i="41"/>
  <c r="I289" i="41"/>
  <c r="J289" i="41" s="1"/>
  <c r="Q289" i="41"/>
  <c r="A290" i="41"/>
  <c r="B290" i="41"/>
  <c r="C290" i="41"/>
  <c r="D290" i="41"/>
  <c r="F290" i="41"/>
  <c r="G290" i="41"/>
  <c r="H290" i="41"/>
  <c r="I290" i="41"/>
  <c r="J290" i="41" s="1"/>
  <c r="Q290" i="41"/>
  <c r="A291" i="41"/>
  <c r="B291" i="41"/>
  <c r="C291" i="41"/>
  <c r="D291" i="41"/>
  <c r="F291" i="41"/>
  <c r="G291" i="41"/>
  <c r="H291" i="41"/>
  <c r="I291" i="41"/>
  <c r="J291" i="41" s="1"/>
  <c r="Q291" i="41"/>
  <c r="A292" i="41"/>
  <c r="B292" i="41"/>
  <c r="C292" i="41"/>
  <c r="D292" i="41"/>
  <c r="F292" i="41"/>
  <c r="G292" i="41"/>
  <c r="H292" i="41"/>
  <c r="I292" i="41"/>
  <c r="J292" i="41" s="1"/>
  <c r="Q292" i="41"/>
  <c r="A293" i="41"/>
  <c r="B293" i="41"/>
  <c r="C293" i="41"/>
  <c r="D293" i="41"/>
  <c r="F293" i="41"/>
  <c r="G293" i="41"/>
  <c r="H293" i="41"/>
  <c r="I293" i="41"/>
  <c r="J293" i="41" s="1"/>
  <c r="Q293" i="41"/>
  <c r="A294" i="41"/>
  <c r="B294" i="41"/>
  <c r="C294" i="41"/>
  <c r="D294" i="41"/>
  <c r="F294" i="41"/>
  <c r="G294" i="41"/>
  <c r="H294" i="41"/>
  <c r="I294" i="41"/>
  <c r="J294" i="41" s="1"/>
  <c r="Q294" i="41"/>
  <c r="A295" i="41"/>
  <c r="B295" i="41"/>
  <c r="C295" i="41"/>
  <c r="D295" i="41"/>
  <c r="F295" i="41"/>
  <c r="G295" i="41"/>
  <c r="H295" i="41"/>
  <c r="I295" i="41"/>
  <c r="J295" i="41" s="1"/>
  <c r="Q295" i="41"/>
  <c r="A296" i="41"/>
  <c r="B296" i="41"/>
  <c r="C296" i="41"/>
  <c r="D296" i="41"/>
  <c r="F296" i="41"/>
  <c r="G296" i="41"/>
  <c r="H296" i="41"/>
  <c r="I296" i="41"/>
  <c r="J296" i="41" s="1"/>
  <c r="Q296" i="41"/>
  <c r="A297" i="41"/>
  <c r="B297" i="41"/>
  <c r="C297" i="41"/>
  <c r="D297" i="41"/>
  <c r="F297" i="41"/>
  <c r="G297" i="41"/>
  <c r="H297" i="41"/>
  <c r="I297" i="41"/>
  <c r="J297" i="41" s="1"/>
  <c r="Q297" i="41"/>
  <c r="A298" i="41"/>
  <c r="B298" i="41"/>
  <c r="C298" i="41"/>
  <c r="D298" i="41"/>
  <c r="F298" i="41"/>
  <c r="G298" i="41"/>
  <c r="H298" i="41"/>
  <c r="I298" i="41"/>
  <c r="J298" i="41" s="1"/>
  <c r="Q298" i="41"/>
  <c r="A299" i="41"/>
  <c r="B299" i="41"/>
  <c r="C299" i="41"/>
  <c r="D299" i="41"/>
  <c r="F299" i="41"/>
  <c r="G299" i="41"/>
  <c r="H299" i="41"/>
  <c r="I299" i="41"/>
  <c r="J299" i="41" s="1"/>
  <c r="Q299" i="41"/>
  <c r="A300" i="41"/>
  <c r="B300" i="41"/>
  <c r="C300" i="41"/>
  <c r="D300" i="41"/>
  <c r="F300" i="41"/>
  <c r="G300" i="41"/>
  <c r="H300" i="41"/>
  <c r="I300" i="41"/>
  <c r="J300" i="41" s="1"/>
  <c r="Q300" i="41"/>
  <c r="A301" i="41"/>
  <c r="B301" i="41"/>
  <c r="C301" i="41"/>
  <c r="D301" i="41"/>
  <c r="F301" i="41"/>
  <c r="G301" i="41"/>
  <c r="H301" i="41"/>
  <c r="I301" i="41"/>
  <c r="J301" i="41" s="1"/>
  <c r="Q301" i="41"/>
  <c r="A302" i="41"/>
  <c r="B302" i="41"/>
  <c r="C302" i="41"/>
  <c r="D302" i="41"/>
  <c r="F302" i="41"/>
  <c r="G302" i="41"/>
  <c r="H302" i="41"/>
  <c r="I302" i="41"/>
  <c r="J302" i="41" s="1"/>
  <c r="Q302" i="41"/>
  <c r="A303" i="41"/>
  <c r="B303" i="41"/>
  <c r="C303" i="41"/>
  <c r="D303" i="41"/>
  <c r="F303" i="41"/>
  <c r="G303" i="41"/>
  <c r="H303" i="41"/>
  <c r="I303" i="41"/>
  <c r="J303" i="41" s="1"/>
  <c r="Q303" i="41"/>
  <c r="A304" i="41"/>
  <c r="B304" i="41"/>
  <c r="C304" i="41"/>
  <c r="D304" i="41"/>
  <c r="F304" i="41"/>
  <c r="G304" i="41"/>
  <c r="H304" i="41"/>
  <c r="I304" i="41"/>
  <c r="J304" i="41" s="1"/>
  <c r="Q304" i="41"/>
  <c r="A305" i="41"/>
  <c r="B305" i="41"/>
  <c r="C305" i="41"/>
  <c r="D305" i="41"/>
  <c r="F305" i="41"/>
  <c r="G305" i="41"/>
  <c r="H305" i="41"/>
  <c r="I305" i="41"/>
  <c r="J305" i="41" s="1"/>
  <c r="Q305" i="41"/>
  <c r="A306" i="41"/>
  <c r="B306" i="41"/>
  <c r="C306" i="41"/>
  <c r="D306" i="41"/>
  <c r="F306" i="41"/>
  <c r="G306" i="41"/>
  <c r="H306" i="41"/>
  <c r="I306" i="41"/>
  <c r="J306" i="41" s="1"/>
  <c r="Q306" i="41"/>
  <c r="A307" i="41"/>
  <c r="B307" i="41"/>
  <c r="C307" i="41"/>
  <c r="D307" i="41"/>
  <c r="F307" i="41"/>
  <c r="G307" i="41"/>
  <c r="H307" i="41"/>
  <c r="I307" i="41"/>
  <c r="J307" i="41" s="1"/>
  <c r="Q307" i="41"/>
  <c r="A308" i="41"/>
  <c r="B308" i="41"/>
  <c r="C308" i="41"/>
  <c r="D308" i="41"/>
  <c r="F308" i="41"/>
  <c r="G308" i="41"/>
  <c r="H308" i="41"/>
  <c r="I308" i="41"/>
  <c r="J308" i="41" s="1"/>
  <c r="Q308" i="41"/>
  <c r="A309" i="41"/>
  <c r="B309" i="41"/>
  <c r="C309" i="41"/>
  <c r="D309" i="41"/>
  <c r="F309" i="41"/>
  <c r="G309" i="41"/>
  <c r="H309" i="41"/>
  <c r="I309" i="41"/>
  <c r="J309" i="41" s="1"/>
  <c r="Q309" i="41"/>
  <c r="A310" i="41"/>
  <c r="B310" i="41"/>
  <c r="C310" i="41"/>
  <c r="D310" i="41"/>
  <c r="F310" i="41"/>
  <c r="G310" i="41"/>
  <c r="H310" i="41"/>
  <c r="I310" i="41"/>
  <c r="J310" i="41" s="1"/>
  <c r="Q310" i="41"/>
  <c r="A311" i="41"/>
  <c r="B311" i="41"/>
  <c r="C311" i="41"/>
  <c r="D311" i="41"/>
  <c r="F311" i="41"/>
  <c r="G311" i="41"/>
  <c r="H311" i="41"/>
  <c r="I311" i="41"/>
  <c r="J311" i="41" s="1"/>
  <c r="Q311" i="41"/>
  <c r="A312" i="41"/>
  <c r="B312" i="41"/>
  <c r="C312" i="41"/>
  <c r="D312" i="41"/>
  <c r="F312" i="41"/>
  <c r="G312" i="41"/>
  <c r="H312" i="41"/>
  <c r="I312" i="41"/>
  <c r="J312" i="41" s="1"/>
  <c r="Q312" i="41"/>
  <c r="A313" i="41"/>
  <c r="B313" i="41"/>
  <c r="C313" i="41"/>
  <c r="D313" i="41"/>
  <c r="F313" i="41"/>
  <c r="G313" i="41"/>
  <c r="H313" i="41"/>
  <c r="I313" i="41"/>
  <c r="J313" i="41" s="1"/>
  <c r="Q313" i="41"/>
  <c r="A314" i="41"/>
  <c r="B314" i="41"/>
  <c r="C314" i="41"/>
  <c r="D314" i="41"/>
  <c r="F314" i="41"/>
  <c r="G314" i="41"/>
  <c r="H314" i="41"/>
  <c r="I314" i="41"/>
  <c r="J314" i="41" s="1"/>
  <c r="Q314" i="41"/>
  <c r="A315" i="41"/>
  <c r="B315" i="41"/>
  <c r="C315" i="41"/>
  <c r="D315" i="41"/>
  <c r="F315" i="41"/>
  <c r="G315" i="41"/>
  <c r="H315" i="41"/>
  <c r="I315" i="41"/>
  <c r="J315" i="41" s="1"/>
  <c r="Q315" i="41"/>
  <c r="A316" i="41"/>
  <c r="B316" i="41"/>
  <c r="C316" i="41"/>
  <c r="D316" i="41"/>
  <c r="F316" i="41"/>
  <c r="G316" i="41"/>
  <c r="H316" i="41"/>
  <c r="I316" i="41"/>
  <c r="J316" i="41" s="1"/>
  <c r="Q316" i="41"/>
  <c r="A317" i="41"/>
  <c r="B317" i="41"/>
  <c r="C317" i="41"/>
  <c r="D317" i="41"/>
  <c r="F317" i="41"/>
  <c r="G317" i="41"/>
  <c r="H317" i="41"/>
  <c r="I317" i="41"/>
  <c r="J317" i="41" s="1"/>
  <c r="Q317" i="41"/>
  <c r="A318" i="41"/>
  <c r="B318" i="41"/>
  <c r="C318" i="41"/>
  <c r="D318" i="41"/>
  <c r="F318" i="41"/>
  <c r="G318" i="41"/>
  <c r="H318" i="41"/>
  <c r="I318" i="41"/>
  <c r="J318" i="41" s="1"/>
  <c r="Q318" i="41"/>
  <c r="A319" i="41"/>
  <c r="B319" i="41"/>
  <c r="C319" i="41"/>
  <c r="D319" i="41"/>
  <c r="F319" i="41"/>
  <c r="G319" i="41"/>
  <c r="H319" i="41"/>
  <c r="I319" i="41"/>
  <c r="J319" i="41" s="1"/>
  <c r="Q319" i="41"/>
  <c r="A320" i="41"/>
  <c r="B320" i="41"/>
  <c r="C320" i="41"/>
  <c r="D320" i="41"/>
  <c r="F320" i="41"/>
  <c r="G320" i="41"/>
  <c r="H320" i="41"/>
  <c r="I320" i="41"/>
  <c r="J320" i="41" s="1"/>
  <c r="Q320" i="41"/>
  <c r="A321" i="41"/>
  <c r="B321" i="41"/>
  <c r="C321" i="41"/>
  <c r="D321" i="41"/>
  <c r="F321" i="41"/>
  <c r="G321" i="41"/>
  <c r="H321" i="41"/>
  <c r="I321" i="41"/>
  <c r="J321" i="41" s="1"/>
  <c r="Q321" i="41"/>
  <c r="A322" i="41"/>
  <c r="B322" i="41"/>
  <c r="C322" i="41"/>
  <c r="D322" i="41"/>
  <c r="F322" i="41"/>
  <c r="G322" i="41"/>
  <c r="H322" i="41"/>
  <c r="I322" i="41"/>
  <c r="J322" i="41" s="1"/>
  <c r="Q322" i="41"/>
  <c r="A323" i="41"/>
  <c r="B323" i="41"/>
  <c r="C323" i="41"/>
  <c r="D323" i="41"/>
  <c r="F323" i="41"/>
  <c r="G323" i="41"/>
  <c r="H323" i="41"/>
  <c r="I323" i="41"/>
  <c r="J323" i="41" s="1"/>
  <c r="Q323" i="41"/>
  <c r="A324" i="41"/>
  <c r="B324" i="41"/>
  <c r="C324" i="41"/>
  <c r="D324" i="41"/>
  <c r="F324" i="41"/>
  <c r="G324" i="41"/>
  <c r="H324" i="41"/>
  <c r="I324" i="41"/>
  <c r="J324" i="41" s="1"/>
  <c r="Q324" i="41"/>
  <c r="A325" i="41"/>
  <c r="B325" i="41"/>
  <c r="C325" i="41"/>
  <c r="D325" i="41"/>
  <c r="F325" i="41"/>
  <c r="G325" i="41"/>
  <c r="H325" i="41"/>
  <c r="I325" i="41"/>
  <c r="J325" i="41"/>
  <c r="Q325" i="41"/>
  <c r="A326" i="41"/>
  <c r="B326" i="41"/>
  <c r="C326" i="41"/>
  <c r="D326" i="41"/>
  <c r="F326" i="41"/>
  <c r="G326" i="41"/>
  <c r="H326" i="41"/>
  <c r="I326" i="41"/>
  <c r="J326" i="41" s="1"/>
  <c r="Q326" i="41"/>
  <c r="A327" i="41"/>
  <c r="B327" i="41"/>
  <c r="C327" i="41"/>
  <c r="D327" i="41"/>
  <c r="F327" i="41"/>
  <c r="G327" i="41"/>
  <c r="H327" i="41"/>
  <c r="I327" i="41"/>
  <c r="J327" i="41" s="1"/>
  <c r="Q327" i="41"/>
  <c r="A328" i="41"/>
  <c r="B328" i="41"/>
  <c r="C328" i="41"/>
  <c r="D328" i="41"/>
  <c r="F328" i="41"/>
  <c r="G328" i="41"/>
  <c r="H328" i="41"/>
  <c r="I328" i="41"/>
  <c r="J328" i="41" s="1"/>
  <c r="Q328" i="41"/>
  <c r="A329" i="41"/>
  <c r="B329" i="41"/>
  <c r="C329" i="41"/>
  <c r="D329" i="41"/>
  <c r="F329" i="41"/>
  <c r="G329" i="41"/>
  <c r="H329" i="41"/>
  <c r="I329" i="41"/>
  <c r="J329" i="41" s="1"/>
  <c r="Q329" i="41"/>
  <c r="A330" i="41"/>
  <c r="B330" i="41"/>
  <c r="C330" i="41"/>
  <c r="D330" i="41"/>
  <c r="F330" i="41"/>
  <c r="G330" i="41"/>
  <c r="H330" i="41"/>
  <c r="I330" i="41"/>
  <c r="J330" i="41" s="1"/>
  <c r="Q330" i="41"/>
  <c r="A331" i="41"/>
  <c r="B331" i="41"/>
  <c r="C331" i="41"/>
  <c r="D331" i="41"/>
  <c r="F331" i="41"/>
  <c r="G331" i="41"/>
  <c r="H331" i="41"/>
  <c r="I331" i="41"/>
  <c r="J331" i="41" s="1"/>
  <c r="Q331" i="41"/>
  <c r="A332" i="41"/>
  <c r="B332" i="41"/>
  <c r="C332" i="41"/>
  <c r="D332" i="41"/>
  <c r="F332" i="41"/>
  <c r="G332" i="41"/>
  <c r="H332" i="41"/>
  <c r="I332" i="41"/>
  <c r="J332" i="41" s="1"/>
  <c r="Q332" i="41"/>
  <c r="A333" i="41"/>
  <c r="B333" i="41"/>
  <c r="C333" i="41"/>
  <c r="D333" i="41"/>
  <c r="F333" i="41"/>
  <c r="G333" i="41"/>
  <c r="H333" i="41"/>
  <c r="I333" i="41"/>
  <c r="J333" i="41" s="1"/>
  <c r="Q333" i="41"/>
  <c r="A334" i="41"/>
  <c r="B334" i="41"/>
  <c r="C334" i="41"/>
  <c r="D334" i="41"/>
  <c r="F334" i="41"/>
  <c r="G334" i="41"/>
  <c r="H334" i="41"/>
  <c r="I334" i="41"/>
  <c r="J334" i="41" s="1"/>
  <c r="Q334" i="41"/>
  <c r="A335" i="41"/>
  <c r="B335" i="41"/>
  <c r="C335" i="41"/>
  <c r="D335" i="41"/>
  <c r="F335" i="41"/>
  <c r="G335" i="41"/>
  <c r="H335" i="41"/>
  <c r="I335" i="41"/>
  <c r="J335" i="41" s="1"/>
  <c r="Q335" i="41"/>
  <c r="A336" i="41"/>
  <c r="B336" i="41"/>
  <c r="C336" i="41"/>
  <c r="D336" i="41"/>
  <c r="F336" i="41"/>
  <c r="G336" i="41"/>
  <c r="H336" i="41"/>
  <c r="I336" i="41"/>
  <c r="J336" i="41" s="1"/>
  <c r="Q336" i="41"/>
  <c r="A337" i="41"/>
  <c r="B337" i="41"/>
  <c r="C337" i="41"/>
  <c r="D337" i="41"/>
  <c r="F337" i="41"/>
  <c r="G337" i="41"/>
  <c r="H337" i="41"/>
  <c r="I337" i="41"/>
  <c r="J337" i="41" s="1"/>
  <c r="Q337" i="41"/>
  <c r="A338" i="41"/>
  <c r="B338" i="41"/>
  <c r="C338" i="41"/>
  <c r="D338" i="41"/>
  <c r="F338" i="41"/>
  <c r="G338" i="41"/>
  <c r="H338" i="41"/>
  <c r="I338" i="41"/>
  <c r="J338" i="41" s="1"/>
  <c r="Q338" i="41"/>
  <c r="A339" i="41"/>
  <c r="B339" i="41"/>
  <c r="C339" i="41"/>
  <c r="D339" i="41"/>
  <c r="F339" i="41"/>
  <c r="G339" i="41"/>
  <c r="H339" i="41"/>
  <c r="I339" i="41"/>
  <c r="J339" i="41" s="1"/>
  <c r="Q339" i="41"/>
  <c r="A340" i="41"/>
  <c r="B340" i="41"/>
  <c r="C340" i="41"/>
  <c r="D340" i="41"/>
  <c r="F340" i="41"/>
  <c r="G340" i="41"/>
  <c r="H340" i="41"/>
  <c r="I340" i="41"/>
  <c r="J340" i="41" s="1"/>
  <c r="Q340" i="41"/>
  <c r="A341" i="41"/>
  <c r="B341" i="41"/>
  <c r="C341" i="41"/>
  <c r="D341" i="41"/>
  <c r="F341" i="41"/>
  <c r="G341" i="41"/>
  <c r="H341" i="41"/>
  <c r="I341" i="41"/>
  <c r="J341" i="41" s="1"/>
  <c r="Q341" i="41"/>
  <c r="A342" i="41"/>
  <c r="B342" i="41"/>
  <c r="C342" i="41"/>
  <c r="D342" i="41"/>
  <c r="F342" i="41"/>
  <c r="G342" i="41"/>
  <c r="H342" i="41"/>
  <c r="I342" i="41"/>
  <c r="J342" i="41" s="1"/>
  <c r="Q342" i="41"/>
  <c r="A343" i="41"/>
  <c r="B343" i="41"/>
  <c r="C343" i="41"/>
  <c r="D343" i="41"/>
  <c r="F343" i="41"/>
  <c r="G343" i="41"/>
  <c r="H343" i="41"/>
  <c r="I343" i="41"/>
  <c r="J343" i="41" s="1"/>
  <c r="Q343" i="41"/>
  <c r="A344" i="41"/>
  <c r="B344" i="41"/>
  <c r="C344" i="41"/>
  <c r="D344" i="41"/>
  <c r="F344" i="41"/>
  <c r="G344" i="41"/>
  <c r="H344" i="41"/>
  <c r="I344" i="41"/>
  <c r="J344" i="41" s="1"/>
  <c r="Q344" i="41"/>
  <c r="A345" i="41"/>
  <c r="B345" i="41"/>
  <c r="C345" i="41"/>
  <c r="D345" i="41"/>
  <c r="F345" i="41"/>
  <c r="G345" i="41"/>
  <c r="H345" i="41"/>
  <c r="I345" i="41"/>
  <c r="J345" i="41" s="1"/>
  <c r="Q345" i="41"/>
  <c r="A346" i="41"/>
  <c r="B346" i="41"/>
  <c r="C346" i="41"/>
  <c r="D346" i="41"/>
  <c r="F346" i="41"/>
  <c r="G346" i="41"/>
  <c r="H346" i="41"/>
  <c r="I346" i="41"/>
  <c r="J346" i="41" s="1"/>
  <c r="Q346" i="41"/>
  <c r="A347" i="41"/>
  <c r="B347" i="41"/>
  <c r="C347" i="41"/>
  <c r="D347" i="41"/>
  <c r="F347" i="41"/>
  <c r="G347" i="41"/>
  <c r="H347" i="41"/>
  <c r="I347" i="41"/>
  <c r="J347" i="41" s="1"/>
  <c r="Q347" i="41"/>
  <c r="A348" i="41"/>
  <c r="B348" i="41"/>
  <c r="C348" i="41"/>
  <c r="D348" i="41"/>
  <c r="F348" i="41"/>
  <c r="G348" i="41"/>
  <c r="H348" i="41"/>
  <c r="I348" i="41"/>
  <c r="J348" i="41" s="1"/>
  <c r="Q348" i="41"/>
  <c r="A349" i="41"/>
  <c r="B349" i="41"/>
  <c r="C349" i="41"/>
  <c r="D349" i="41"/>
  <c r="F349" i="41"/>
  <c r="G349" i="41"/>
  <c r="H349" i="41"/>
  <c r="I349" i="41"/>
  <c r="J349" i="41" s="1"/>
  <c r="Q349" i="41"/>
  <c r="A350" i="41"/>
  <c r="B350" i="41"/>
  <c r="C350" i="41"/>
  <c r="D350" i="41"/>
  <c r="F350" i="41"/>
  <c r="G350" i="41"/>
  <c r="H350" i="41"/>
  <c r="I350" i="41"/>
  <c r="J350" i="41" s="1"/>
  <c r="Q350" i="41"/>
  <c r="A351" i="41"/>
  <c r="B351" i="41"/>
  <c r="C351" i="41"/>
  <c r="D351" i="41"/>
  <c r="F351" i="41"/>
  <c r="G351" i="41"/>
  <c r="H351" i="41"/>
  <c r="I351" i="41"/>
  <c r="J351" i="41" s="1"/>
  <c r="Q351" i="41"/>
  <c r="A352" i="41"/>
  <c r="B352" i="41"/>
  <c r="C352" i="41"/>
  <c r="D352" i="41"/>
  <c r="F352" i="41"/>
  <c r="G352" i="41"/>
  <c r="H352" i="41"/>
  <c r="I352" i="41"/>
  <c r="J352" i="41" s="1"/>
  <c r="Q352" i="41"/>
  <c r="A353" i="41"/>
  <c r="B353" i="41"/>
  <c r="C353" i="41"/>
  <c r="D353" i="41"/>
  <c r="F353" i="41"/>
  <c r="G353" i="41"/>
  <c r="H353" i="41"/>
  <c r="I353" i="41"/>
  <c r="J353" i="41" s="1"/>
  <c r="Q353" i="41"/>
  <c r="A354" i="41"/>
  <c r="B354" i="41"/>
  <c r="C354" i="41"/>
  <c r="D354" i="41"/>
  <c r="F354" i="41"/>
  <c r="G354" i="41"/>
  <c r="H354" i="41"/>
  <c r="I354" i="41"/>
  <c r="J354" i="41" s="1"/>
  <c r="Q354" i="41"/>
  <c r="A355" i="41"/>
  <c r="B355" i="41"/>
  <c r="C355" i="41"/>
  <c r="D355" i="41"/>
  <c r="F355" i="41"/>
  <c r="G355" i="41"/>
  <c r="H355" i="41"/>
  <c r="I355" i="41"/>
  <c r="J355" i="41" s="1"/>
  <c r="Q355" i="41"/>
  <c r="A356" i="41"/>
  <c r="B356" i="41"/>
  <c r="C356" i="41"/>
  <c r="D356" i="41"/>
  <c r="F356" i="41"/>
  <c r="G356" i="41"/>
  <c r="H356" i="41"/>
  <c r="I356" i="41"/>
  <c r="J356" i="41" s="1"/>
  <c r="Q356" i="41"/>
  <c r="A357" i="41"/>
  <c r="B357" i="41"/>
  <c r="C357" i="41"/>
  <c r="D357" i="41"/>
  <c r="F357" i="41"/>
  <c r="G357" i="41"/>
  <c r="H357" i="41"/>
  <c r="I357" i="41"/>
  <c r="J357" i="41" s="1"/>
  <c r="Q357" i="41"/>
  <c r="A358" i="41"/>
  <c r="B358" i="41"/>
  <c r="C358" i="41"/>
  <c r="D358" i="41"/>
  <c r="F358" i="41"/>
  <c r="G358" i="41"/>
  <c r="H358" i="41"/>
  <c r="I358" i="41"/>
  <c r="J358" i="41" s="1"/>
  <c r="Q358" i="41"/>
  <c r="A359" i="41"/>
  <c r="B359" i="41"/>
  <c r="C359" i="41"/>
  <c r="D359" i="41"/>
  <c r="F359" i="41"/>
  <c r="G359" i="41"/>
  <c r="H359" i="41"/>
  <c r="I359" i="41"/>
  <c r="J359" i="41" s="1"/>
  <c r="Q359" i="41"/>
  <c r="A360" i="41"/>
  <c r="B360" i="41"/>
  <c r="C360" i="41"/>
  <c r="D360" i="41"/>
  <c r="F360" i="41"/>
  <c r="G360" i="41"/>
  <c r="H360" i="41"/>
  <c r="I360" i="41"/>
  <c r="J360" i="41" s="1"/>
  <c r="Q360" i="41"/>
  <c r="A361" i="41"/>
  <c r="B361" i="41"/>
  <c r="C361" i="41"/>
  <c r="D361" i="41"/>
  <c r="F361" i="41"/>
  <c r="G361" i="41"/>
  <c r="H361" i="41"/>
  <c r="I361" i="41"/>
  <c r="J361" i="41" s="1"/>
  <c r="Q361" i="41"/>
  <c r="A362" i="41"/>
  <c r="B362" i="41"/>
  <c r="C362" i="41"/>
  <c r="D362" i="41"/>
  <c r="F362" i="41"/>
  <c r="G362" i="41"/>
  <c r="H362" i="41"/>
  <c r="I362" i="41"/>
  <c r="J362" i="41" s="1"/>
  <c r="Q362" i="41"/>
  <c r="A363" i="41"/>
  <c r="B363" i="41"/>
  <c r="C363" i="41"/>
  <c r="D363" i="41"/>
  <c r="F363" i="41"/>
  <c r="G363" i="41"/>
  <c r="H363" i="41"/>
  <c r="I363" i="41"/>
  <c r="J363" i="41" s="1"/>
  <c r="Q363" i="41"/>
  <c r="A364" i="41"/>
  <c r="B364" i="41"/>
  <c r="C364" i="41"/>
  <c r="D364" i="41"/>
  <c r="F364" i="41"/>
  <c r="G364" i="41"/>
  <c r="H364" i="41"/>
  <c r="I364" i="41"/>
  <c r="J364" i="41" s="1"/>
  <c r="Q364" i="41"/>
  <c r="A365" i="41"/>
  <c r="B365" i="41"/>
  <c r="C365" i="41"/>
  <c r="D365" i="41"/>
  <c r="F365" i="41"/>
  <c r="G365" i="41"/>
  <c r="H365" i="41"/>
  <c r="I365" i="41"/>
  <c r="J365" i="41" s="1"/>
  <c r="Q365" i="41"/>
  <c r="A366" i="41"/>
  <c r="B366" i="41"/>
  <c r="C366" i="41"/>
  <c r="D366" i="41"/>
  <c r="F366" i="41"/>
  <c r="G366" i="41"/>
  <c r="H366" i="41"/>
  <c r="I366" i="41"/>
  <c r="J366" i="41" s="1"/>
  <c r="Q366" i="41"/>
  <c r="A367" i="41"/>
  <c r="B367" i="41"/>
  <c r="C367" i="41"/>
  <c r="D367" i="41"/>
  <c r="F367" i="41"/>
  <c r="G367" i="41"/>
  <c r="H367" i="41"/>
  <c r="I367" i="41"/>
  <c r="J367" i="41" s="1"/>
  <c r="Q367" i="41"/>
  <c r="A368" i="41"/>
  <c r="B368" i="41"/>
  <c r="C368" i="41"/>
  <c r="D368" i="41"/>
  <c r="F368" i="41"/>
  <c r="G368" i="41"/>
  <c r="H368" i="41"/>
  <c r="I368" i="41"/>
  <c r="J368" i="41" s="1"/>
  <c r="Q368" i="41"/>
  <c r="A369" i="41"/>
  <c r="B369" i="41"/>
  <c r="C369" i="41"/>
  <c r="D369" i="41"/>
  <c r="F369" i="41"/>
  <c r="G369" i="41"/>
  <c r="H369" i="41"/>
  <c r="I369" i="41"/>
  <c r="J369" i="41" s="1"/>
  <c r="Q369" i="41"/>
  <c r="A370" i="41"/>
  <c r="B370" i="41"/>
  <c r="C370" i="41"/>
  <c r="D370" i="41"/>
  <c r="F370" i="41"/>
  <c r="G370" i="41"/>
  <c r="H370" i="41"/>
  <c r="I370" i="41"/>
  <c r="J370" i="41" s="1"/>
  <c r="Q370" i="41"/>
  <c r="A371" i="41"/>
  <c r="B371" i="41"/>
  <c r="C371" i="41"/>
  <c r="D371" i="41"/>
  <c r="F371" i="41"/>
  <c r="G371" i="41"/>
  <c r="H371" i="41"/>
  <c r="I371" i="41"/>
  <c r="J371" i="41" s="1"/>
  <c r="Q371" i="41"/>
  <c r="A372" i="41"/>
  <c r="B372" i="41"/>
  <c r="C372" i="41"/>
  <c r="D372" i="41"/>
  <c r="F372" i="41"/>
  <c r="G372" i="41"/>
  <c r="H372" i="41"/>
  <c r="I372" i="41"/>
  <c r="J372" i="41" s="1"/>
  <c r="Q372" i="41"/>
  <c r="A373" i="41"/>
  <c r="B373" i="41"/>
  <c r="C373" i="41"/>
  <c r="D373" i="41"/>
  <c r="F373" i="41"/>
  <c r="G373" i="41"/>
  <c r="H373" i="41"/>
  <c r="I373" i="41"/>
  <c r="J373" i="41" s="1"/>
  <c r="Q373" i="41"/>
  <c r="A374" i="41"/>
  <c r="B374" i="41"/>
  <c r="C374" i="41"/>
  <c r="D374" i="41"/>
  <c r="F374" i="41"/>
  <c r="G374" i="41"/>
  <c r="H374" i="41"/>
  <c r="I374" i="41"/>
  <c r="J374" i="41" s="1"/>
  <c r="Q374" i="41"/>
  <c r="A375" i="41"/>
  <c r="B375" i="41"/>
  <c r="C375" i="41"/>
  <c r="D375" i="41"/>
  <c r="F375" i="41"/>
  <c r="G375" i="41"/>
  <c r="H375" i="41"/>
  <c r="I375" i="41"/>
  <c r="J375" i="41" s="1"/>
  <c r="Q375" i="41"/>
  <c r="A376" i="41"/>
  <c r="B376" i="41"/>
  <c r="C376" i="41"/>
  <c r="D376" i="41"/>
  <c r="F376" i="41"/>
  <c r="G376" i="41"/>
  <c r="H376" i="41"/>
  <c r="I376" i="41"/>
  <c r="J376" i="41" s="1"/>
  <c r="Q376" i="41"/>
  <c r="A377" i="41"/>
  <c r="B377" i="41"/>
  <c r="C377" i="41"/>
  <c r="D377" i="41"/>
  <c r="F377" i="41"/>
  <c r="G377" i="41"/>
  <c r="H377" i="41"/>
  <c r="I377" i="41"/>
  <c r="J377" i="41" s="1"/>
  <c r="Q377" i="41"/>
  <c r="A378" i="41"/>
  <c r="B378" i="41"/>
  <c r="C378" i="41"/>
  <c r="D378" i="41"/>
  <c r="F378" i="41"/>
  <c r="G378" i="41"/>
  <c r="H378" i="41"/>
  <c r="I378" i="41"/>
  <c r="J378" i="41" s="1"/>
  <c r="Q378" i="41"/>
  <c r="A379" i="41"/>
  <c r="B379" i="41"/>
  <c r="C379" i="41"/>
  <c r="D379" i="41"/>
  <c r="F379" i="41"/>
  <c r="G379" i="41"/>
  <c r="H379" i="41"/>
  <c r="I379" i="41"/>
  <c r="J379" i="41"/>
  <c r="Q379" i="41"/>
  <c r="A380" i="41"/>
  <c r="B380" i="41"/>
  <c r="C380" i="41"/>
  <c r="D380" i="41"/>
  <c r="F380" i="41"/>
  <c r="G380" i="41"/>
  <c r="H380" i="41"/>
  <c r="I380" i="41"/>
  <c r="J380" i="41" s="1"/>
  <c r="Q380" i="41"/>
  <c r="A381" i="41"/>
  <c r="B381" i="41"/>
  <c r="C381" i="41"/>
  <c r="D381" i="41"/>
  <c r="F381" i="41"/>
  <c r="G381" i="41"/>
  <c r="H381" i="41"/>
  <c r="I381" i="41"/>
  <c r="J381" i="41" s="1"/>
  <c r="Q381" i="41"/>
  <c r="A382" i="41"/>
  <c r="B382" i="41"/>
  <c r="C382" i="41"/>
  <c r="D382" i="41"/>
  <c r="F382" i="41"/>
  <c r="G382" i="41"/>
  <c r="H382" i="41"/>
  <c r="I382" i="41"/>
  <c r="J382" i="41" s="1"/>
  <c r="Q382" i="41"/>
  <c r="A383" i="41"/>
  <c r="B383" i="41"/>
  <c r="C383" i="41"/>
  <c r="D383" i="41"/>
  <c r="F383" i="41"/>
  <c r="G383" i="41"/>
  <c r="H383" i="41"/>
  <c r="I383" i="41"/>
  <c r="J383" i="41" s="1"/>
  <c r="Q383" i="41"/>
  <c r="A384" i="41"/>
  <c r="B384" i="41"/>
  <c r="C384" i="41"/>
  <c r="D384" i="41"/>
  <c r="F384" i="41"/>
  <c r="G384" i="41"/>
  <c r="H384" i="41"/>
  <c r="I384" i="41"/>
  <c r="J384" i="41" s="1"/>
  <c r="Q384" i="41"/>
  <c r="A385" i="41"/>
  <c r="B385" i="41"/>
  <c r="C385" i="41"/>
  <c r="D385" i="41"/>
  <c r="F385" i="41"/>
  <c r="G385" i="41"/>
  <c r="H385" i="41"/>
  <c r="I385" i="41"/>
  <c r="J385" i="41" s="1"/>
  <c r="Q385" i="41"/>
  <c r="A386" i="41"/>
  <c r="B386" i="41"/>
  <c r="C386" i="41"/>
  <c r="D386" i="41"/>
  <c r="F386" i="41"/>
  <c r="G386" i="41"/>
  <c r="H386" i="41"/>
  <c r="I386" i="41"/>
  <c r="J386" i="41" s="1"/>
  <c r="Q386" i="41"/>
  <c r="A387" i="41"/>
  <c r="B387" i="41"/>
  <c r="C387" i="41"/>
  <c r="D387" i="41"/>
  <c r="F387" i="41"/>
  <c r="G387" i="41"/>
  <c r="H387" i="41"/>
  <c r="I387" i="41"/>
  <c r="J387" i="41" s="1"/>
  <c r="Q387" i="41"/>
  <c r="A388" i="41"/>
  <c r="B388" i="41"/>
  <c r="C388" i="41"/>
  <c r="D388" i="41"/>
  <c r="F388" i="41"/>
  <c r="G388" i="41"/>
  <c r="H388" i="41"/>
  <c r="I388" i="41"/>
  <c r="J388" i="41" s="1"/>
  <c r="Q388" i="41"/>
  <c r="A389" i="41"/>
  <c r="B389" i="41"/>
  <c r="C389" i="41"/>
  <c r="D389" i="41"/>
  <c r="F389" i="41"/>
  <c r="G389" i="41"/>
  <c r="H389" i="41"/>
  <c r="I389" i="41"/>
  <c r="J389" i="41" s="1"/>
  <c r="Q389" i="41"/>
  <c r="A390" i="41"/>
  <c r="B390" i="41"/>
  <c r="C390" i="41"/>
  <c r="D390" i="41"/>
  <c r="F390" i="41"/>
  <c r="G390" i="41"/>
  <c r="H390" i="41"/>
  <c r="I390" i="41"/>
  <c r="J390" i="41" s="1"/>
  <c r="Q390" i="41"/>
  <c r="A391" i="41"/>
  <c r="B391" i="41"/>
  <c r="C391" i="41"/>
  <c r="D391" i="41"/>
  <c r="F391" i="41"/>
  <c r="G391" i="41"/>
  <c r="H391" i="41"/>
  <c r="I391" i="41"/>
  <c r="J391" i="41" s="1"/>
  <c r="Q391" i="41"/>
  <c r="A392" i="41"/>
  <c r="B392" i="41"/>
  <c r="C392" i="41"/>
  <c r="D392" i="41"/>
  <c r="F392" i="41"/>
  <c r="G392" i="41"/>
  <c r="H392" i="41"/>
  <c r="I392" i="41"/>
  <c r="J392" i="41" s="1"/>
  <c r="Q392" i="41"/>
  <c r="A393" i="41"/>
  <c r="B393" i="41"/>
  <c r="C393" i="41"/>
  <c r="D393" i="41"/>
  <c r="F393" i="41"/>
  <c r="G393" i="41"/>
  <c r="H393" i="41"/>
  <c r="I393" i="41"/>
  <c r="J393" i="41"/>
  <c r="Q393" i="41"/>
  <c r="A394" i="41"/>
  <c r="B394" i="41"/>
  <c r="C394" i="41"/>
  <c r="D394" i="41"/>
  <c r="F394" i="41"/>
  <c r="G394" i="41"/>
  <c r="H394" i="41"/>
  <c r="I394" i="41"/>
  <c r="J394" i="41" s="1"/>
  <c r="Q394" i="41"/>
  <c r="A395" i="41"/>
  <c r="B395" i="41"/>
  <c r="C395" i="41"/>
  <c r="D395" i="41"/>
  <c r="F395" i="41"/>
  <c r="G395" i="41"/>
  <c r="H395" i="41"/>
  <c r="I395" i="41"/>
  <c r="J395" i="41" s="1"/>
  <c r="Q395" i="41"/>
  <c r="A396" i="41"/>
  <c r="B396" i="41"/>
  <c r="C396" i="41"/>
  <c r="D396" i="41"/>
  <c r="F396" i="41"/>
  <c r="G396" i="41"/>
  <c r="H396" i="41"/>
  <c r="I396" i="41"/>
  <c r="J396" i="41" s="1"/>
  <c r="Q396" i="41"/>
  <c r="A397" i="41"/>
  <c r="B397" i="41"/>
  <c r="C397" i="41"/>
  <c r="D397" i="41"/>
  <c r="F397" i="41"/>
  <c r="G397" i="41"/>
  <c r="H397" i="41"/>
  <c r="I397" i="41"/>
  <c r="J397" i="41" s="1"/>
  <c r="Q397" i="41"/>
  <c r="A398" i="41"/>
  <c r="B398" i="41"/>
  <c r="C398" i="41"/>
  <c r="D398" i="41"/>
  <c r="F398" i="41"/>
  <c r="G398" i="41"/>
  <c r="H398" i="41"/>
  <c r="I398" i="41"/>
  <c r="J398" i="41" s="1"/>
  <c r="Q398" i="41"/>
  <c r="A399" i="41"/>
  <c r="B399" i="41"/>
  <c r="C399" i="41"/>
  <c r="D399" i="41"/>
  <c r="F399" i="41"/>
  <c r="G399" i="41"/>
  <c r="H399" i="41"/>
  <c r="I399" i="41"/>
  <c r="J399" i="41" s="1"/>
  <c r="Q399" i="41"/>
  <c r="A400" i="41"/>
  <c r="B400" i="41"/>
  <c r="C400" i="41"/>
  <c r="D400" i="41"/>
  <c r="F400" i="41"/>
  <c r="G400" i="41"/>
  <c r="H400" i="41"/>
  <c r="I400" i="41"/>
  <c r="J400" i="41" s="1"/>
  <c r="Q400" i="41"/>
  <c r="A401" i="41"/>
  <c r="B401" i="41"/>
  <c r="C401" i="41"/>
  <c r="D401" i="41"/>
  <c r="F401" i="41"/>
  <c r="G401" i="41"/>
  <c r="H401" i="41"/>
  <c r="I401" i="41"/>
  <c r="J401" i="41" s="1"/>
  <c r="Q401" i="41"/>
  <c r="A402" i="41"/>
  <c r="B402" i="41"/>
  <c r="C402" i="41"/>
  <c r="D402" i="41"/>
  <c r="F402" i="41"/>
  <c r="G402" i="41"/>
  <c r="H402" i="41"/>
  <c r="I402" i="41"/>
  <c r="J402" i="41" s="1"/>
  <c r="Q402" i="41"/>
  <c r="A403" i="41"/>
  <c r="B403" i="41"/>
  <c r="C403" i="41"/>
  <c r="D403" i="41"/>
  <c r="F403" i="41"/>
  <c r="G403" i="41"/>
  <c r="H403" i="41"/>
  <c r="I403" i="41"/>
  <c r="J403" i="41" s="1"/>
  <c r="Q403" i="41"/>
  <c r="A404" i="41"/>
  <c r="B404" i="41"/>
  <c r="C404" i="41"/>
  <c r="D404" i="41"/>
  <c r="F404" i="41"/>
  <c r="G404" i="41"/>
  <c r="H404" i="41"/>
  <c r="I404" i="41"/>
  <c r="J404" i="41" s="1"/>
  <c r="Q404" i="41"/>
  <c r="A405" i="41"/>
  <c r="B405" i="41"/>
  <c r="C405" i="41"/>
  <c r="D405" i="41"/>
  <c r="F405" i="41"/>
  <c r="G405" i="41"/>
  <c r="H405" i="41"/>
  <c r="I405" i="41"/>
  <c r="J405" i="41" s="1"/>
  <c r="Q405" i="41"/>
  <c r="A406" i="41"/>
  <c r="B406" i="41"/>
  <c r="C406" i="41"/>
  <c r="D406" i="41"/>
  <c r="F406" i="41"/>
  <c r="G406" i="41"/>
  <c r="H406" i="41"/>
  <c r="I406" i="41"/>
  <c r="J406" i="41" s="1"/>
  <c r="Q406" i="41"/>
  <c r="A407" i="41"/>
  <c r="B407" i="41"/>
  <c r="C407" i="41"/>
  <c r="D407" i="41"/>
  <c r="F407" i="41"/>
  <c r="G407" i="41"/>
  <c r="H407" i="41"/>
  <c r="I407" i="41"/>
  <c r="J407" i="41" s="1"/>
  <c r="Q407" i="41"/>
  <c r="A408" i="41"/>
  <c r="B408" i="41"/>
  <c r="C408" i="41"/>
  <c r="D408" i="41"/>
  <c r="F408" i="41"/>
  <c r="G408" i="41"/>
  <c r="H408" i="41"/>
  <c r="I408" i="41"/>
  <c r="J408" i="41" s="1"/>
  <c r="Q408" i="41"/>
  <c r="A409" i="41"/>
  <c r="B409" i="41"/>
  <c r="C409" i="41"/>
  <c r="D409" i="41"/>
  <c r="F409" i="41"/>
  <c r="G409" i="41"/>
  <c r="H409" i="41"/>
  <c r="I409" i="41"/>
  <c r="J409" i="41" s="1"/>
  <c r="Q409" i="41"/>
  <c r="A410" i="41"/>
  <c r="B410" i="41"/>
  <c r="C410" i="41"/>
  <c r="D410" i="41"/>
  <c r="F410" i="41"/>
  <c r="G410" i="41"/>
  <c r="H410" i="41"/>
  <c r="I410" i="41"/>
  <c r="J410" i="41" s="1"/>
  <c r="Q410" i="41"/>
  <c r="A411" i="41"/>
  <c r="B411" i="41"/>
  <c r="C411" i="41"/>
  <c r="D411" i="41"/>
  <c r="F411" i="41"/>
  <c r="G411" i="41"/>
  <c r="H411" i="41"/>
  <c r="I411" i="41"/>
  <c r="J411" i="41" s="1"/>
  <c r="Q411" i="41"/>
  <c r="A412" i="41"/>
  <c r="B412" i="41"/>
  <c r="C412" i="41"/>
  <c r="D412" i="41"/>
  <c r="F412" i="41"/>
  <c r="G412" i="41"/>
  <c r="H412" i="41"/>
  <c r="I412" i="41"/>
  <c r="J412" i="41" s="1"/>
  <c r="Q412" i="41"/>
  <c r="A413" i="41"/>
  <c r="B413" i="41"/>
  <c r="C413" i="41"/>
  <c r="D413" i="41"/>
  <c r="F413" i="41"/>
  <c r="G413" i="41"/>
  <c r="H413" i="41"/>
  <c r="I413" i="41"/>
  <c r="J413" i="41" s="1"/>
  <c r="Q413" i="41"/>
  <c r="A414" i="41"/>
  <c r="B414" i="41"/>
  <c r="C414" i="41"/>
  <c r="D414" i="41"/>
  <c r="F414" i="41"/>
  <c r="G414" i="41"/>
  <c r="H414" i="41"/>
  <c r="I414" i="41"/>
  <c r="J414" i="41" s="1"/>
  <c r="Q414" i="41"/>
  <c r="A415" i="41"/>
  <c r="B415" i="41"/>
  <c r="C415" i="41"/>
  <c r="D415" i="41"/>
  <c r="F415" i="41"/>
  <c r="G415" i="41"/>
  <c r="H415" i="41"/>
  <c r="I415" i="41"/>
  <c r="J415" i="41" s="1"/>
  <c r="Q415" i="41"/>
  <c r="A416" i="41"/>
  <c r="B416" i="41"/>
  <c r="C416" i="41"/>
  <c r="D416" i="41"/>
  <c r="F416" i="41"/>
  <c r="G416" i="41"/>
  <c r="H416" i="41"/>
  <c r="I416" i="41"/>
  <c r="J416" i="41" s="1"/>
  <c r="Q416" i="41"/>
  <c r="A417" i="41"/>
  <c r="B417" i="41"/>
  <c r="C417" i="41"/>
  <c r="D417" i="41"/>
  <c r="F417" i="41"/>
  <c r="G417" i="41"/>
  <c r="H417" i="41"/>
  <c r="I417" i="41"/>
  <c r="J417" i="41" s="1"/>
  <c r="Q417" i="41"/>
  <c r="A418" i="41"/>
  <c r="B418" i="41"/>
  <c r="C418" i="41"/>
  <c r="D418" i="41"/>
  <c r="F418" i="41"/>
  <c r="G418" i="41"/>
  <c r="H418" i="41"/>
  <c r="I418" i="41"/>
  <c r="J418" i="41" s="1"/>
  <c r="Q418" i="41"/>
  <c r="A419" i="41"/>
  <c r="B419" i="41"/>
  <c r="C419" i="41"/>
  <c r="D419" i="41"/>
  <c r="F419" i="41"/>
  <c r="G419" i="41"/>
  <c r="H419" i="41"/>
  <c r="I419" i="41"/>
  <c r="J419" i="41" s="1"/>
  <c r="Q419" i="41"/>
  <c r="A420" i="41"/>
  <c r="B420" i="41"/>
  <c r="C420" i="41"/>
  <c r="D420" i="41"/>
  <c r="F420" i="41"/>
  <c r="G420" i="41"/>
  <c r="H420" i="41"/>
  <c r="I420" i="41"/>
  <c r="J420" i="41" s="1"/>
  <c r="Q420" i="41"/>
  <c r="A421" i="41"/>
  <c r="B421" i="41"/>
  <c r="C421" i="41"/>
  <c r="D421" i="41"/>
  <c r="F421" i="41"/>
  <c r="G421" i="41"/>
  <c r="H421" i="41"/>
  <c r="I421" i="41"/>
  <c r="J421" i="41" s="1"/>
  <c r="Q421" i="41"/>
  <c r="A422" i="41"/>
  <c r="B422" i="41"/>
  <c r="C422" i="41"/>
  <c r="D422" i="41"/>
  <c r="F422" i="41"/>
  <c r="G422" i="41"/>
  <c r="H422" i="41"/>
  <c r="I422" i="41"/>
  <c r="J422" i="41" s="1"/>
  <c r="Q422" i="41"/>
  <c r="A423" i="41"/>
  <c r="B423" i="41"/>
  <c r="C423" i="41"/>
  <c r="D423" i="41"/>
  <c r="F423" i="41"/>
  <c r="G423" i="41"/>
  <c r="H423" i="41"/>
  <c r="I423" i="41"/>
  <c r="J423" i="41"/>
  <c r="Q423" i="41"/>
  <c r="U9" i="41"/>
  <c r="U10" i="41"/>
  <c r="U11" i="41"/>
  <c r="U12" i="41"/>
  <c r="U13" i="41"/>
  <c r="U14" i="41"/>
  <c r="U15" i="41"/>
  <c r="U16" i="41"/>
  <c r="U17" i="41"/>
  <c r="U18" i="41"/>
  <c r="U19" i="41"/>
  <c r="U20" i="41"/>
  <c r="U21" i="41"/>
  <c r="U22" i="41"/>
  <c r="U23" i="41"/>
  <c r="U24" i="41"/>
  <c r="U25" i="41"/>
  <c r="U26" i="41"/>
  <c r="U27" i="41"/>
  <c r="U28" i="41"/>
  <c r="U29" i="41"/>
  <c r="U30" i="41"/>
  <c r="U31" i="41"/>
  <c r="U32" i="41"/>
  <c r="U33" i="41"/>
  <c r="U34" i="41"/>
  <c r="U35" i="41"/>
  <c r="U36" i="41"/>
  <c r="U37" i="41"/>
  <c r="U38" i="41"/>
  <c r="U39" i="41"/>
  <c r="U40" i="41"/>
  <c r="U41" i="41"/>
  <c r="U42" i="41"/>
  <c r="U43" i="41"/>
  <c r="U44" i="41"/>
  <c r="U45" i="41"/>
  <c r="U46" i="41"/>
  <c r="U47" i="41"/>
  <c r="U48" i="41"/>
  <c r="U49" i="41"/>
  <c r="U50" i="41"/>
  <c r="U51" i="41"/>
  <c r="U52" i="41"/>
  <c r="U53" i="41"/>
  <c r="U54" i="41"/>
  <c r="U55" i="41"/>
  <c r="U56" i="41"/>
  <c r="U57" i="41"/>
  <c r="U58" i="41"/>
  <c r="U59" i="41"/>
  <c r="U60" i="41"/>
  <c r="U61" i="41"/>
  <c r="U62" i="41"/>
  <c r="U63" i="41"/>
  <c r="U64" i="41"/>
  <c r="U65" i="41"/>
  <c r="U66" i="41"/>
  <c r="U67" i="41"/>
  <c r="U68" i="41"/>
  <c r="U69" i="41"/>
  <c r="U70" i="41"/>
  <c r="U71" i="41"/>
  <c r="U72" i="41"/>
  <c r="U73" i="41"/>
  <c r="U74" i="41"/>
  <c r="U75" i="41"/>
  <c r="U76" i="41"/>
  <c r="U77" i="41"/>
  <c r="U78" i="41"/>
  <c r="U79" i="41"/>
  <c r="U80" i="41"/>
  <c r="U81" i="41"/>
  <c r="U82" i="41"/>
  <c r="U83" i="41"/>
  <c r="U84" i="41"/>
  <c r="U85" i="41"/>
  <c r="U86" i="41"/>
  <c r="U87" i="41"/>
  <c r="U88" i="41"/>
  <c r="U89" i="41"/>
  <c r="U90" i="41"/>
  <c r="U91" i="41"/>
  <c r="U92" i="41"/>
  <c r="U93" i="41"/>
  <c r="U94" i="41"/>
  <c r="U95" i="41"/>
  <c r="U96" i="41"/>
  <c r="U97" i="41"/>
  <c r="U98" i="41"/>
  <c r="U99" i="41"/>
  <c r="U100" i="41"/>
  <c r="U101" i="41"/>
  <c r="U102" i="41"/>
  <c r="U103" i="41"/>
  <c r="U104" i="41"/>
  <c r="U105" i="41"/>
  <c r="U106" i="41"/>
  <c r="U107" i="41"/>
  <c r="U108" i="41"/>
  <c r="U109" i="41"/>
  <c r="U110" i="41"/>
  <c r="U111" i="41"/>
  <c r="U112" i="41"/>
  <c r="U113" i="41"/>
  <c r="U114" i="41"/>
  <c r="U115" i="41"/>
  <c r="U116" i="41"/>
  <c r="U117" i="41"/>
  <c r="U118" i="41"/>
  <c r="U119" i="41"/>
  <c r="U120" i="41"/>
  <c r="U121" i="41"/>
  <c r="U122" i="41"/>
  <c r="U123" i="41"/>
  <c r="U124" i="41"/>
  <c r="U125" i="41"/>
  <c r="U126" i="41"/>
  <c r="U127" i="41"/>
  <c r="U128" i="41"/>
  <c r="U129" i="41"/>
  <c r="U130" i="41"/>
  <c r="U131" i="41"/>
  <c r="U132" i="41"/>
  <c r="U133" i="41"/>
  <c r="U134" i="41"/>
  <c r="U135" i="41"/>
  <c r="U136" i="41"/>
  <c r="U137" i="41"/>
  <c r="U138" i="41"/>
  <c r="U139" i="41"/>
  <c r="U140" i="41"/>
  <c r="U141" i="41"/>
  <c r="U142" i="41"/>
  <c r="U143" i="41"/>
  <c r="U144" i="41"/>
  <c r="U145" i="41"/>
  <c r="U146" i="41"/>
  <c r="U147" i="41"/>
  <c r="U148" i="41"/>
  <c r="U149" i="41"/>
  <c r="U150" i="41"/>
  <c r="U151" i="41"/>
  <c r="U152" i="41"/>
  <c r="U153" i="41"/>
  <c r="U154" i="41"/>
  <c r="U155" i="41"/>
  <c r="U156" i="41"/>
  <c r="U157" i="41"/>
  <c r="U158" i="41"/>
  <c r="U159" i="41"/>
  <c r="U160" i="41"/>
  <c r="U161" i="41"/>
  <c r="U162" i="41"/>
  <c r="U163" i="41"/>
  <c r="U164" i="41"/>
  <c r="U165" i="41"/>
  <c r="U166" i="41"/>
  <c r="U167" i="41"/>
  <c r="U168" i="41"/>
  <c r="U169" i="41"/>
  <c r="U170" i="41"/>
  <c r="U171" i="41"/>
  <c r="U172" i="41"/>
  <c r="U173" i="41"/>
  <c r="U174" i="41"/>
  <c r="U175" i="41"/>
  <c r="U176" i="41"/>
  <c r="U177" i="41"/>
  <c r="U178" i="41"/>
  <c r="U179" i="41"/>
  <c r="U180" i="41"/>
  <c r="U181" i="41"/>
  <c r="U182" i="41"/>
  <c r="U183" i="41"/>
  <c r="U184" i="41"/>
  <c r="U185" i="41"/>
  <c r="U186" i="41"/>
  <c r="U187" i="41"/>
  <c r="U188" i="41"/>
  <c r="U189" i="41"/>
  <c r="U190" i="41"/>
  <c r="U191" i="41"/>
  <c r="U192" i="41"/>
  <c r="U193" i="41"/>
  <c r="U194" i="41"/>
  <c r="U195" i="41"/>
  <c r="U196" i="41"/>
  <c r="U197" i="41"/>
  <c r="U198" i="41"/>
  <c r="U199" i="41"/>
  <c r="U200" i="41"/>
  <c r="U201" i="41"/>
  <c r="U202" i="41"/>
  <c r="U203" i="41"/>
  <c r="U204" i="41"/>
  <c r="U205" i="41"/>
  <c r="U206" i="41"/>
  <c r="U207" i="41"/>
  <c r="U208" i="41"/>
  <c r="U209" i="41"/>
  <c r="U210" i="41"/>
  <c r="U211" i="41"/>
  <c r="U212" i="41"/>
  <c r="U213" i="41"/>
  <c r="U214" i="41"/>
  <c r="U215" i="41"/>
  <c r="U216" i="41"/>
  <c r="U217" i="41"/>
  <c r="U218" i="41"/>
  <c r="U219" i="41"/>
  <c r="U220" i="41"/>
  <c r="U221" i="41"/>
  <c r="U222" i="41"/>
  <c r="U223" i="41"/>
  <c r="U224" i="41"/>
  <c r="U225" i="41"/>
  <c r="U226" i="41"/>
  <c r="U227" i="41"/>
  <c r="U228" i="41"/>
  <c r="U229" i="41"/>
  <c r="U230" i="41"/>
  <c r="U231" i="41"/>
  <c r="U232" i="41"/>
  <c r="U233" i="41"/>
  <c r="U234" i="41"/>
  <c r="U235" i="41"/>
  <c r="U236" i="41"/>
  <c r="U237" i="41"/>
  <c r="U238" i="41"/>
  <c r="U239" i="41"/>
  <c r="U240" i="41"/>
  <c r="U241" i="41"/>
  <c r="U242" i="41"/>
  <c r="U243" i="41"/>
  <c r="U244" i="41"/>
  <c r="U245" i="41"/>
  <c r="U246" i="41"/>
  <c r="U247" i="41"/>
  <c r="U248" i="41"/>
  <c r="U249" i="41"/>
  <c r="U250" i="41"/>
  <c r="U251" i="41"/>
  <c r="U252" i="41"/>
  <c r="U253" i="41"/>
  <c r="U254" i="41"/>
  <c r="U255" i="41"/>
  <c r="U256" i="41"/>
  <c r="U257" i="41"/>
  <c r="U258" i="41"/>
  <c r="U259" i="41"/>
  <c r="U260" i="41"/>
  <c r="U261" i="41"/>
  <c r="U262" i="41"/>
  <c r="U263" i="41"/>
  <c r="U264" i="41"/>
  <c r="U265" i="41"/>
  <c r="U266" i="41"/>
  <c r="U267" i="41"/>
  <c r="U268" i="41"/>
  <c r="U269" i="41"/>
  <c r="U270" i="41"/>
  <c r="U271" i="41"/>
  <c r="U272" i="41"/>
  <c r="U273" i="41"/>
  <c r="U274" i="41"/>
  <c r="U275" i="41"/>
  <c r="U276" i="41"/>
  <c r="U277" i="41"/>
  <c r="U278" i="41"/>
  <c r="U279" i="41"/>
  <c r="U280" i="41"/>
  <c r="U281" i="41"/>
  <c r="U282" i="41"/>
  <c r="U284" i="41"/>
  <c r="U285" i="41"/>
  <c r="U286" i="41"/>
  <c r="U288" i="41"/>
  <c r="U289" i="41"/>
  <c r="U290" i="41"/>
  <c r="U291" i="41"/>
  <c r="U292" i="41"/>
  <c r="U293" i="41"/>
  <c r="U294" i="41"/>
  <c r="U295" i="41"/>
  <c r="U296" i="41"/>
  <c r="U297" i="41"/>
  <c r="U298" i="41"/>
  <c r="U299" i="41"/>
  <c r="U300" i="41"/>
  <c r="U301" i="41"/>
  <c r="U302" i="41"/>
  <c r="U303" i="41"/>
  <c r="U304" i="41"/>
  <c r="U305" i="41"/>
  <c r="U306" i="41"/>
  <c r="U307" i="41"/>
  <c r="U308" i="41"/>
  <c r="U309" i="41"/>
  <c r="U312" i="41"/>
  <c r="U313" i="41"/>
  <c r="U314" i="41"/>
  <c r="U315" i="41"/>
  <c r="U316" i="41"/>
  <c r="U317" i="41"/>
  <c r="U318" i="41"/>
  <c r="U319" i="41"/>
  <c r="U320" i="41"/>
  <c r="U321" i="41"/>
  <c r="U322" i="41"/>
  <c r="U323" i="41"/>
  <c r="U324" i="41"/>
  <c r="U325" i="41"/>
  <c r="U326" i="41"/>
  <c r="U327" i="41"/>
  <c r="U328" i="41"/>
  <c r="U329" i="41"/>
  <c r="U330" i="41"/>
  <c r="U332" i="41"/>
  <c r="U333" i="41"/>
  <c r="U334" i="41"/>
  <c r="U335" i="41"/>
  <c r="U336" i="41"/>
  <c r="U337" i="41"/>
  <c r="U338" i="41"/>
  <c r="U340" i="41"/>
  <c r="U341" i="41"/>
  <c r="U342" i="41"/>
  <c r="U343" i="41"/>
  <c r="U344" i="41"/>
  <c r="U345" i="41"/>
  <c r="U346" i="41"/>
  <c r="U347" i="41"/>
  <c r="U348" i="41"/>
  <c r="U349" i="41"/>
  <c r="U350" i="41"/>
  <c r="U351" i="41"/>
  <c r="U352" i="41"/>
  <c r="U353" i="41"/>
  <c r="U354" i="41"/>
  <c r="U355" i="41"/>
  <c r="U356" i="41"/>
  <c r="U357" i="41"/>
  <c r="U358" i="41"/>
  <c r="U360" i="41"/>
  <c r="U361" i="41"/>
  <c r="U362" i="41"/>
  <c r="U363" i="41"/>
  <c r="U364" i="41"/>
  <c r="U365" i="41"/>
  <c r="U366" i="41"/>
  <c r="U367" i="41"/>
  <c r="U368" i="41"/>
  <c r="U369" i="41"/>
  <c r="U370" i="41"/>
  <c r="U371" i="41"/>
  <c r="U372" i="41"/>
  <c r="U373" i="41"/>
  <c r="U374" i="41"/>
  <c r="U375" i="41"/>
  <c r="U376" i="41"/>
  <c r="U377" i="41"/>
  <c r="U378" i="41"/>
  <c r="U379" i="41"/>
  <c r="U380" i="41"/>
  <c r="U381" i="41"/>
  <c r="U382" i="41"/>
  <c r="U383" i="41"/>
  <c r="U384" i="41"/>
  <c r="U385" i="41"/>
  <c r="U386" i="41"/>
  <c r="U387" i="41"/>
  <c r="U388" i="41"/>
  <c r="U389" i="41"/>
  <c r="U390" i="41"/>
  <c r="U391" i="41"/>
  <c r="U392" i="41"/>
  <c r="U393" i="41"/>
  <c r="U394" i="41"/>
  <c r="U395" i="41"/>
  <c r="U396" i="41"/>
  <c r="U397" i="41"/>
  <c r="U398" i="41"/>
  <c r="U399" i="41"/>
  <c r="U400" i="41"/>
  <c r="U401" i="41"/>
  <c r="U402" i="41"/>
  <c r="U403" i="41"/>
  <c r="U404" i="41"/>
  <c r="U405" i="41"/>
  <c r="U406" i="41"/>
  <c r="U407" i="41"/>
  <c r="U408" i="41"/>
  <c r="U409" i="41"/>
  <c r="U410" i="41"/>
  <c r="U411" i="41"/>
  <c r="U412" i="41"/>
  <c r="U413" i="41"/>
  <c r="U414" i="41"/>
  <c r="U415" i="41"/>
  <c r="U416" i="41"/>
  <c r="U417" i="41"/>
  <c r="U418" i="41"/>
  <c r="U419" i="41"/>
  <c r="U420" i="41"/>
  <c r="U421" i="41"/>
  <c r="U422" i="41"/>
  <c r="U423" i="41"/>
  <c r="A9" i="41"/>
  <c r="B9" i="41"/>
  <c r="C9" i="41"/>
  <c r="D9" i="41"/>
  <c r="F9" i="41"/>
  <c r="G9" i="41"/>
  <c r="H9" i="41"/>
  <c r="I9" i="41"/>
  <c r="J9" i="41" s="1"/>
  <c r="Q9" i="41"/>
  <c r="A10" i="41"/>
  <c r="B10" i="41"/>
  <c r="C10" i="41"/>
  <c r="D10" i="41"/>
  <c r="F10" i="41"/>
  <c r="G10" i="41"/>
  <c r="H10" i="41"/>
  <c r="I10" i="41"/>
  <c r="J10" i="41" s="1"/>
  <c r="Q10" i="41"/>
  <c r="A11" i="41"/>
  <c r="B11" i="41"/>
  <c r="C11" i="41"/>
  <c r="D11" i="41"/>
  <c r="F11" i="41"/>
  <c r="G11" i="41"/>
  <c r="H11" i="41"/>
  <c r="I11" i="41"/>
  <c r="J11" i="41" s="1"/>
  <c r="Q11" i="41"/>
  <c r="A12" i="41"/>
  <c r="B12" i="41"/>
  <c r="C12" i="41"/>
  <c r="D12" i="41"/>
  <c r="F12" i="41"/>
  <c r="G12" i="41"/>
  <c r="H12" i="41"/>
  <c r="I12" i="41"/>
  <c r="J12" i="41" s="1"/>
  <c r="Q12" i="41"/>
  <c r="A13" i="41"/>
  <c r="B13" i="41"/>
  <c r="C13" i="41"/>
  <c r="D13" i="41"/>
  <c r="F13" i="41"/>
  <c r="G13" i="41"/>
  <c r="H13" i="41"/>
  <c r="I13" i="41"/>
  <c r="J13" i="41" s="1"/>
  <c r="Q13" i="41"/>
  <c r="A14" i="41"/>
  <c r="B14" i="41"/>
  <c r="C14" i="41"/>
  <c r="D14" i="41"/>
  <c r="F14" i="41"/>
  <c r="G14" i="41"/>
  <c r="H14" i="41"/>
  <c r="I14" i="41"/>
  <c r="J14" i="41" s="1"/>
  <c r="Q14" i="41"/>
  <c r="A15" i="41"/>
  <c r="B15" i="41"/>
  <c r="C15" i="41"/>
  <c r="D15" i="41"/>
  <c r="F15" i="41"/>
  <c r="G15" i="41"/>
  <c r="H15" i="41"/>
  <c r="I15" i="41"/>
  <c r="J15" i="41" s="1"/>
  <c r="Q15" i="41"/>
  <c r="A16" i="41"/>
  <c r="B16" i="41"/>
  <c r="C16" i="41"/>
  <c r="D16" i="41"/>
  <c r="F16" i="41"/>
  <c r="G16" i="41"/>
  <c r="H16" i="41"/>
  <c r="I16" i="41"/>
  <c r="J16" i="41" s="1"/>
  <c r="Q16" i="41"/>
  <c r="A17" i="41"/>
  <c r="B17" i="41"/>
  <c r="C17" i="41"/>
  <c r="D17" i="41"/>
  <c r="F17" i="41"/>
  <c r="G17" i="41"/>
  <c r="H17" i="41"/>
  <c r="I17" i="41"/>
  <c r="J17" i="41" s="1"/>
  <c r="Q17" i="41"/>
  <c r="A18" i="41"/>
  <c r="B18" i="41"/>
  <c r="C18" i="41"/>
  <c r="D18" i="41"/>
  <c r="F18" i="41"/>
  <c r="G18" i="41"/>
  <c r="H18" i="41"/>
  <c r="I18" i="41"/>
  <c r="J18" i="41" s="1"/>
  <c r="Q18" i="41"/>
  <c r="A19" i="41"/>
  <c r="B19" i="41"/>
  <c r="C19" i="41"/>
  <c r="D19" i="41"/>
  <c r="F19" i="41"/>
  <c r="G19" i="41"/>
  <c r="H19" i="41"/>
  <c r="I19" i="41"/>
  <c r="J19" i="41" s="1"/>
  <c r="Q19" i="41"/>
  <c r="A20" i="41"/>
  <c r="B20" i="41"/>
  <c r="C20" i="41"/>
  <c r="D20" i="41"/>
  <c r="F20" i="41"/>
  <c r="G20" i="41"/>
  <c r="H20" i="41"/>
  <c r="I20" i="41"/>
  <c r="J20" i="41" s="1"/>
  <c r="Q20" i="41"/>
  <c r="A21" i="41"/>
  <c r="B21" i="41"/>
  <c r="C21" i="41"/>
  <c r="D21" i="41"/>
  <c r="F21" i="41"/>
  <c r="G21" i="41"/>
  <c r="H21" i="41"/>
  <c r="I21" i="41"/>
  <c r="J21" i="41" s="1"/>
  <c r="Q21" i="41"/>
  <c r="A22" i="41"/>
  <c r="B22" i="41"/>
  <c r="C22" i="41"/>
  <c r="D22" i="41"/>
  <c r="F22" i="41"/>
  <c r="G22" i="41"/>
  <c r="H22" i="41"/>
  <c r="I22" i="41"/>
  <c r="J22" i="41" s="1"/>
  <c r="Q22" i="41"/>
  <c r="A23" i="41"/>
  <c r="B23" i="41"/>
  <c r="C23" i="41"/>
  <c r="D23" i="41"/>
  <c r="F23" i="41"/>
  <c r="G23" i="41"/>
  <c r="H23" i="41"/>
  <c r="I23" i="41"/>
  <c r="J23" i="41" s="1"/>
  <c r="Q23" i="41"/>
  <c r="A24" i="41"/>
  <c r="B24" i="41"/>
  <c r="C24" i="41"/>
  <c r="D24" i="41"/>
  <c r="F24" i="41"/>
  <c r="G24" i="41"/>
  <c r="H24" i="41"/>
  <c r="I24" i="41"/>
  <c r="J24" i="41" s="1"/>
  <c r="Q24" i="41"/>
  <c r="A25" i="41"/>
  <c r="B25" i="41"/>
  <c r="C25" i="41"/>
  <c r="D25" i="41"/>
  <c r="F25" i="41"/>
  <c r="G25" i="41"/>
  <c r="H25" i="41"/>
  <c r="I25" i="41"/>
  <c r="J25" i="41" s="1"/>
  <c r="Q25" i="41"/>
  <c r="A26" i="41"/>
  <c r="B26" i="41"/>
  <c r="C26" i="41"/>
  <c r="D26" i="41"/>
  <c r="F26" i="41"/>
  <c r="G26" i="41"/>
  <c r="H26" i="41"/>
  <c r="I26" i="41"/>
  <c r="J26" i="41" s="1"/>
  <c r="Q26" i="41"/>
  <c r="A27" i="41"/>
  <c r="B27" i="41"/>
  <c r="C27" i="41"/>
  <c r="D27" i="41"/>
  <c r="F27" i="41"/>
  <c r="G27" i="41"/>
  <c r="H27" i="41"/>
  <c r="I27" i="41"/>
  <c r="J27" i="41" s="1"/>
  <c r="Q27" i="41"/>
  <c r="A28" i="41"/>
  <c r="B28" i="41"/>
  <c r="C28" i="41"/>
  <c r="D28" i="41"/>
  <c r="F28" i="41"/>
  <c r="G28" i="41"/>
  <c r="H28" i="41"/>
  <c r="I28" i="41"/>
  <c r="J28" i="41" s="1"/>
  <c r="Q28" i="41"/>
  <c r="A29" i="41"/>
  <c r="B29" i="41"/>
  <c r="C29" i="41"/>
  <c r="D29" i="41"/>
  <c r="F29" i="41"/>
  <c r="G29" i="41"/>
  <c r="H29" i="41"/>
  <c r="I29" i="41"/>
  <c r="J29" i="41" s="1"/>
  <c r="Q29" i="41"/>
  <c r="A30" i="41"/>
  <c r="B30" i="41"/>
  <c r="C30" i="41"/>
  <c r="D30" i="41"/>
  <c r="F30" i="41"/>
  <c r="G30" i="41"/>
  <c r="H30" i="41"/>
  <c r="I30" i="41"/>
  <c r="J30" i="41" s="1"/>
  <c r="Q30" i="41"/>
  <c r="A31" i="41"/>
  <c r="B31" i="41"/>
  <c r="C31" i="41"/>
  <c r="D31" i="41"/>
  <c r="F31" i="41"/>
  <c r="G31" i="41"/>
  <c r="H31" i="41"/>
  <c r="I31" i="41"/>
  <c r="J31" i="41" s="1"/>
  <c r="Q31" i="41"/>
  <c r="A32" i="41"/>
  <c r="B32" i="41"/>
  <c r="C32" i="41"/>
  <c r="D32" i="41"/>
  <c r="F32" i="41"/>
  <c r="G32" i="41"/>
  <c r="H32" i="41"/>
  <c r="I32" i="41"/>
  <c r="J32" i="41" s="1"/>
  <c r="Q32" i="41"/>
  <c r="A33" i="41"/>
  <c r="B33" i="41"/>
  <c r="C33" i="41"/>
  <c r="D33" i="41"/>
  <c r="F33" i="41"/>
  <c r="G33" i="41"/>
  <c r="H33" i="41"/>
  <c r="I33" i="41"/>
  <c r="J33" i="41"/>
  <c r="Q33" i="41"/>
  <c r="A34" i="41"/>
  <c r="B34" i="41"/>
  <c r="C34" i="41"/>
  <c r="D34" i="41"/>
  <c r="F34" i="41"/>
  <c r="G34" i="41"/>
  <c r="H34" i="41"/>
  <c r="I34" i="41"/>
  <c r="J34" i="41" s="1"/>
  <c r="Q34" i="41"/>
  <c r="A35" i="41"/>
  <c r="B35" i="41"/>
  <c r="C35" i="41"/>
  <c r="D35" i="41"/>
  <c r="F35" i="41"/>
  <c r="G35" i="41"/>
  <c r="H35" i="41"/>
  <c r="I35" i="41"/>
  <c r="J35" i="41" s="1"/>
  <c r="Q35" i="41"/>
  <c r="A36" i="41"/>
  <c r="B36" i="41"/>
  <c r="C36" i="41"/>
  <c r="D36" i="41"/>
  <c r="F36" i="41"/>
  <c r="G36" i="41"/>
  <c r="H36" i="41"/>
  <c r="I36" i="41"/>
  <c r="J36" i="41" s="1"/>
  <c r="Q36" i="41"/>
  <c r="A37" i="41"/>
  <c r="B37" i="41"/>
  <c r="C37" i="41"/>
  <c r="D37" i="41"/>
  <c r="F37" i="41"/>
  <c r="G37" i="41"/>
  <c r="H37" i="41"/>
  <c r="I37" i="41"/>
  <c r="J37" i="41" s="1"/>
  <c r="Q37" i="41"/>
  <c r="A38" i="41"/>
  <c r="B38" i="41"/>
  <c r="C38" i="41"/>
  <c r="D38" i="41"/>
  <c r="F38" i="41"/>
  <c r="G38" i="41"/>
  <c r="H38" i="41"/>
  <c r="I38" i="41"/>
  <c r="J38" i="41" s="1"/>
  <c r="Q38" i="41"/>
  <c r="A39" i="41"/>
  <c r="B39" i="41"/>
  <c r="C39" i="41"/>
  <c r="D39" i="41"/>
  <c r="F39" i="41"/>
  <c r="G39" i="41"/>
  <c r="H39" i="41"/>
  <c r="I39" i="41"/>
  <c r="J39" i="41" s="1"/>
  <c r="Q39" i="41"/>
  <c r="A40" i="41"/>
  <c r="B40" i="41"/>
  <c r="C40" i="41"/>
  <c r="D40" i="41"/>
  <c r="F40" i="41"/>
  <c r="G40" i="41"/>
  <c r="H40" i="41"/>
  <c r="I40" i="41"/>
  <c r="J40" i="41" s="1"/>
  <c r="Q40" i="41"/>
  <c r="A41" i="41"/>
  <c r="B41" i="41"/>
  <c r="C41" i="41"/>
  <c r="D41" i="41"/>
  <c r="F41" i="41"/>
  <c r="G41" i="41"/>
  <c r="H41" i="41"/>
  <c r="I41" i="41"/>
  <c r="J41" i="41" s="1"/>
  <c r="Q41" i="41"/>
  <c r="A42" i="41"/>
  <c r="B42" i="41"/>
  <c r="C42" i="41"/>
  <c r="D42" i="41"/>
  <c r="F42" i="41"/>
  <c r="G42" i="41"/>
  <c r="H42" i="41"/>
  <c r="I42" i="41"/>
  <c r="J42" i="41" s="1"/>
  <c r="Q42" i="41"/>
  <c r="A43" i="41"/>
  <c r="B43" i="41"/>
  <c r="C43" i="41"/>
  <c r="D43" i="41"/>
  <c r="F43" i="41"/>
  <c r="G43" i="41"/>
  <c r="H43" i="41"/>
  <c r="I43" i="41"/>
  <c r="J43" i="41" s="1"/>
  <c r="Q43" i="41"/>
  <c r="A44" i="41"/>
  <c r="B44" i="41"/>
  <c r="C44" i="41"/>
  <c r="D44" i="41"/>
  <c r="F44" i="41"/>
  <c r="G44" i="41"/>
  <c r="H44" i="41"/>
  <c r="I44" i="41"/>
  <c r="J44" i="41" s="1"/>
  <c r="Q44" i="41"/>
  <c r="A45" i="41"/>
  <c r="B45" i="41"/>
  <c r="C45" i="41"/>
  <c r="D45" i="41"/>
  <c r="F45" i="41"/>
  <c r="G45" i="41"/>
  <c r="H45" i="41"/>
  <c r="I45" i="41"/>
  <c r="J45" i="41" s="1"/>
  <c r="Q45" i="41"/>
  <c r="A46" i="41"/>
  <c r="B46" i="41"/>
  <c r="C46" i="41"/>
  <c r="D46" i="41"/>
  <c r="F46" i="41"/>
  <c r="G46" i="41"/>
  <c r="H46" i="41"/>
  <c r="I46" i="41"/>
  <c r="J46" i="41" s="1"/>
  <c r="Q46" i="41"/>
  <c r="A47" i="41"/>
  <c r="B47" i="41"/>
  <c r="C47" i="41"/>
  <c r="D47" i="41"/>
  <c r="F47" i="41"/>
  <c r="G47" i="41"/>
  <c r="H47" i="41"/>
  <c r="I47" i="41"/>
  <c r="J47" i="41" s="1"/>
  <c r="Q47" i="41"/>
  <c r="A48" i="41"/>
  <c r="B48" i="41"/>
  <c r="C48" i="41"/>
  <c r="D48" i="41"/>
  <c r="F48" i="41"/>
  <c r="G48" i="41"/>
  <c r="H48" i="41"/>
  <c r="I48" i="41"/>
  <c r="J48" i="41" s="1"/>
  <c r="Q48" i="41"/>
  <c r="A49" i="41"/>
  <c r="B49" i="41"/>
  <c r="C49" i="41"/>
  <c r="D49" i="41"/>
  <c r="F49" i="41"/>
  <c r="G49" i="41"/>
  <c r="H49" i="41"/>
  <c r="I49" i="41"/>
  <c r="J49" i="41" s="1"/>
  <c r="Q49" i="41"/>
  <c r="A50" i="41"/>
  <c r="B50" i="41"/>
  <c r="C50" i="41"/>
  <c r="D50" i="41"/>
  <c r="F50" i="41"/>
  <c r="G50" i="41"/>
  <c r="H50" i="41"/>
  <c r="I50" i="41"/>
  <c r="J50" i="41" s="1"/>
  <c r="Q50" i="41"/>
  <c r="A51" i="41"/>
  <c r="B51" i="41"/>
  <c r="C51" i="41"/>
  <c r="D51" i="41"/>
  <c r="F51" i="41"/>
  <c r="G51" i="41"/>
  <c r="H51" i="41"/>
  <c r="I51" i="41"/>
  <c r="J51" i="41" s="1"/>
  <c r="Q51" i="41"/>
  <c r="A52" i="41"/>
  <c r="B52" i="41"/>
  <c r="C52" i="41"/>
  <c r="D52" i="41"/>
  <c r="F52" i="41"/>
  <c r="G52" i="41"/>
  <c r="H52" i="41"/>
  <c r="I52" i="41"/>
  <c r="J52" i="41" s="1"/>
  <c r="Q52" i="41"/>
  <c r="A53" i="41"/>
  <c r="B53" i="41"/>
  <c r="C53" i="41"/>
  <c r="D53" i="41"/>
  <c r="F53" i="41"/>
  <c r="G53" i="41"/>
  <c r="H53" i="41"/>
  <c r="I53" i="41"/>
  <c r="J53" i="41" s="1"/>
  <c r="Q53" i="41"/>
  <c r="A54" i="41"/>
  <c r="B54" i="41"/>
  <c r="C54" i="41"/>
  <c r="D54" i="41"/>
  <c r="F54" i="41"/>
  <c r="G54" i="41"/>
  <c r="H54" i="41"/>
  <c r="I54" i="41"/>
  <c r="J54" i="41" s="1"/>
  <c r="Q54" i="41"/>
  <c r="A55" i="41"/>
  <c r="B55" i="41"/>
  <c r="C55" i="41"/>
  <c r="D55" i="41"/>
  <c r="F55" i="41"/>
  <c r="G55" i="41"/>
  <c r="H55" i="41"/>
  <c r="I55" i="41"/>
  <c r="J55" i="41" s="1"/>
  <c r="Q55" i="41"/>
  <c r="A56" i="41"/>
  <c r="B56" i="41"/>
  <c r="C56" i="41"/>
  <c r="D56" i="41"/>
  <c r="F56" i="41"/>
  <c r="G56" i="41"/>
  <c r="H56" i="41"/>
  <c r="I56" i="41"/>
  <c r="J56" i="41" s="1"/>
  <c r="Q56" i="41"/>
  <c r="A57" i="41"/>
  <c r="B57" i="41"/>
  <c r="C57" i="41"/>
  <c r="D57" i="41"/>
  <c r="F57" i="41"/>
  <c r="G57" i="41"/>
  <c r="H57" i="41"/>
  <c r="I57" i="41"/>
  <c r="J57" i="41" s="1"/>
  <c r="Q57" i="41"/>
  <c r="A58" i="41"/>
  <c r="B58" i="41"/>
  <c r="C58" i="41"/>
  <c r="D58" i="41"/>
  <c r="F58" i="41"/>
  <c r="G58" i="41"/>
  <c r="H58" i="41"/>
  <c r="I58" i="41"/>
  <c r="J58" i="41" s="1"/>
  <c r="Q58" i="41"/>
  <c r="A59" i="41"/>
  <c r="B59" i="41"/>
  <c r="C59" i="41"/>
  <c r="D59" i="41"/>
  <c r="F59" i="41"/>
  <c r="G59" i="41"/>
  <c r="H59" i="41"/>
  <c r="I59" i="41"/>
  <c r="J59" i="41" s="1"/>
  <c r="Q59" i="41"/>
  <c r="A60" i="41"/>
  <c r="B60" i="41"/>
  <c r="C60" i="41"/>
  <c r="D60" i="41"/>
  <c r="F60" i="41"/>
  <c r="G60" i="41"/>
  <c r="H60" i="41"/>
  <c r="I60" i="41"/>
  <c r="J60" i="41" s="1"/>
  <c r="Q60" i="41"/>
  <c r="A61" i="41"/>
  <c r="B61" i="41"/>
  <c r="C61" i="41"/>
  <c r="D61" i="41"/>
  <c r="F61" i="41"/>
  <c r="G61" i="41"/>
  <c r="H61" i="41"/>
  <c r="I61" i="41"/>
  <c r="J61" i="41" s="1"/>
  <c r="Q61" i="41"/>
  <c r="A62" i="41"/>
  <c r="B62" i="41"/>
  <c r="C62" i="41"/>
  <c r="D62" i="41"/>
  <c r="F62" i="41"/>
  <c r="G62" i="41"/>
  <c r="H62" i="41"/>
  <c r="I62" i="41"/>
  <c r="J62" i="41" s="1"/>
  <c r="Q62" i="41"/>
  <c r="A63" i="41"/>
  <c r="B63" i="41"/>
  <c r="C63" i="41"/>
  <c r="D63" i="41"/>
  <c r="F63" i="41"/>
  <c r="G63" i="41"/>
  <c r="H63" i="41"/>
  <c r="I63" i="41"/>
  <c r="J63" i="41"/>
  <c r="Q63" i="41"/>
  <c r="A64" i="41"/>
  <c r="B64" i="41"/>
  <c r="C64" i="41"/>
  <c r="D64" i="41"/>
  <c r="F64" i="41"/>
  <c r="G64" i="41"/>
  <c r="H64" i="41"/>
  <c r="I64" i="41"/>
  <c r="J64" i="41" s="1"/>
  <c r="Q64" i="41"/>
  <c r="A65" i="41"/>
  <c r="B65" i="41"/>
  <c r="C65" i="41"/>
  <c r="D65" i="41"/>
  <c r="F65" i="41"/>
  <c r="G65" i="41"/>
  <c r="H65" i="41"/>
  <c r="I65" i="41"/>
  <c r="J65" i="41" s="1"/>
  <c r="Q65" i="41"/>
  <c r="A66" i="41"/>
  <c r="B66" i="41"/>
  <c r="C66" i="41"/>
  <c r="D66" i="41"/>
  <c r="F66" i="41"/>
  <c r="G66" i="41"/>
  <c r="H66" i="41"/>
  <c r="I66" i="41"/>
  <c r="J66" i="41" s="1"/>
  <c r="Q66" i="41"/>
  <c r="A67" i="41"/>
  <c r="B67" i="41"/>
  <c r="C67" i="41"/>
  <c r="D67" i="41"/>
  <c r="F67" i="41"/>
  <c r="G67" i="41"/>
  <c r="H67" i="41"/>
  <c r="I67" i="41"/>
  <c r="J67" i="41" s="1"/>
  <c r="Q67" i="41"/>
  <c r="A68" i="41"/>
  <c r="B68" i="41"/>
  <c r="C68" i="41"/>
  <c r="D68" i="41"/>
  <c r="F68" i="41"/>
  <c r="G68" i="41"/>
  <c r="H68" i="41"/>
  <c r="I68" i="41"/>
  <c r="J68" i="41" s="1"/>
  <c r="Q68" i="41"/>
  <c r="A69" i="41"/>
  <c r="B69" i="41"/>
  <c r="C69" i="41"/>
  <c r="D69" i="41"/>
  <c r="F69" i="41"/>
  <c r="G69" i="41"/>
  <c r="H69" i="41"/>
  <c r="I69" i="41"/>
  <c r="J69" i="41" s="1"/>
  <c r="Q69" i="41"/>
  <c r="A70" i="41"/>
  <c r="B70" i="41"/>
  <c r="C70" i="41"/>
  <c r="D70" i="41"/>
  <c r="F70" i="41"/>
  <c r="G70" i="41"/>
  <c r="H70" i="41"/>
  <c r="I70" i="41"/>
  <c r="J70" i="41" s="1"/>
  <c r="Q70" i="41"/>
  <c r="A71" i="41"/>
  <c r="B71" i="41"/>
  <c r="C71" i="41"/>
  <c r="D71" i="41"/>
  <c r="F71" i="41"/>
  <c r="G71" i="41"/>
  <c r="H71" i="41"/>
  <c r="I71" i="41"/>
  <c r="J71" i="41" s="1"/>
  <c r="Q71" i="41"/>
  <c r="A72" i="41"/>
  <c r="B72" i="41"/>
  <c r="C72" i="41"/>
  <c r="D72" i="41"/>
  <c r="F72" i="41"/>
  <c r="G72" i="41"/>
  <c r="H72" i="41"/>
  <c r="I72" i="41"/>
  <c r="J72" i="41" s="1"/>
  <c r="Q72" i="41"/>
  <c r="A73" i="41"/>
  <c r="B73" i="41"/>
  <c r="C73" i="41"/>
  <c r="D73" i="41"/>
  <c r="F73" i="41"/>
  <c r="G73" i="41"/>
  <c r="H73" i="41"/>
  <c r="I73" i="41"/>
  <c r="J73" i="41" s="1"/>
  <c r="Q73" i="41"/>
  <c r="A74" i="41"/>
  <c r="B74" i="41"/>
  <c r="C74" i="41"/>
  <c r="D74" i="41"/>
  <c r="F74" i="41"/>
  <c r="G74" i="41"/>
  <c r="H74" i="41"/>
  <c r="I74" i="41"/>
  <c r="J74" i="41" s="1"/>
  <c r="Q74" i="41"/>
  <c r="A75" i="41"/>
  <c r="B75" i="41"/>
  <c r="C75" i="41"/>
  <c r="D75" i="41"/>
  <c r="F75" i="41"/>
  <c r="G75" i="41"/>
  <c r="H75" i="41"/>
  <c r="I75" i="41"/>
  <c r="J75" i="41" s="1"/>
  <c r="Q75" i="41"/>
  <c r="A76" i="41"/>
  <c r="B76" i="41"/>
  <c r="C76" i="41"/>
  <c r="D76" i="41"/>
  <c r="F76" i="41"/>
  <c r="G76" i="41"/>
  <c r="H76" i="41"/>
  <c r="I76" i="41"/>
  <c r="J76" i="41" s="1"/>
  <c r="Q76" i="41"/>
  <c r="A77" i="41"/>
  <c r="B77" i="41"/>
  <c r="C77" i="41"/>
  <c r="D77" i="41"/>
  <c r="F77" i="41"/>
  <c r="G77" i="41"/>
  <c r="H77" i="41"/>
  <c r="I77" i="41"/>
  <c r="J77" i="41" s="1"/>
  <c r="Q77" i="41"/>
  <c r="A78" i="41"/>
  <c r="B78" i="41"/>
  <c r="C78" i="41"/>
  <c r="D78" i="41"/>
  <c r="F78" i="41"/>
  <c r="G78" i="41"/>
  <c r="H78" i="41"/>
  <c r="I78" i="41"/>
  <c r="J78" i="41" s="1"/>
  <c r="Q78" i="41"/>
  <c r="A79" i="41"/>
  <c r="B79" i="41"/>
  <c r="C79" i="41"/>
  <c r="D79" i="41"/>
  <c r="F79" i="41"/>
  <c r="G79" i="41"/>
  <c r="H79" i="41"/>
  <c r="I79" i="41"/>
  <c r="J79" i="41" s="1"/>
  <c r="Q79" i="41"/>
  <c r="A80" i="41"/>
  <c r="B80" i="41"/>
  <c r="C80" i="41"/>
  <c r="D80" i="41"/>
  <c r="F80" i="41"/>
  <c r="G80" i="41"/>
  <c r="H80" i="41"/>
  <c r="I80" i="41"/>
  <c r="J80" i="41" s="1"/>
  <c r="Q80" i="41"/>
  <c r="A81" i="41"/>
  <c r="B81" i="41"/>
  <c r="C81" i="41"/>
  <c r="D81" i="41"/>
  <c r="F81" i="41"/>
  <c r="G81" i="41"/>
  <c r="H81" i="41"/>
  <c r="I81" i="41"/>
  <c r="J81" i="41" s="1"/>
  <c r="Q81" i="41"/>
  <c r="A82" i="41"/>
  <c r="B82" i="41"/>
  <c r="C82" i="41"/>
  <c r="D82" i="41"/>
  <c r="F82" i="41"/>
  <c r="G82" i="41"/>
  <c r="H82" i="41"/>
  <c r="I82" i="41"/>
  <c r="J82" i="41" s="1"/>
  <c r="Q82" i="41"/>
  <c r="A83" i="41"/>
  <c r="B83" i="41"/>
  <c r="C83" i="41"/>
  <c r="D83" i="41"/>
  <c r="F83" i="41"/>
  <c r="G83" i="41"/>
  <c r="H83" i="41"/>
  <c r="I83" i="41"/>
  <c r="J83" i="41" s="1"/>
  <c r="Q83" i="41"/>
  <c r="A84" i="41"/>
  <c r="B84" i="41"/>
  <c r="C84" i="41"/>
  <c r="D84" i="41"/>
  <c r="F84" i="41"/>
  <c r="G84" i="41"/>
  <c r="H84" i="41"/>
  <c r="I84" i="41"/>
  <c r="J84" i="41" s="1"/>
  <c r="Q84" i="41"/>
  <c r="A85" i="41"/>
  <c r="B85" i="41"/>
  <c r="C85" i="41"/>
  <c r="D85" i="41"/>
  <c r="F85" i="41"/>
  <c r="G85" i="41"/>
  <c r="H85" i="41"/>
  <c r="I85" i="41"/>
  <c r="J85" i="41" s="1"/>
  <c r="Q85" i="41"/>
  <c r="A86" i="41"/>
  <c r="B86" i="41"/>
  <c r="C86" i="41"/>
  <c r="D86" i="41"/>
  <c r="F86" i="41"/>
  <c r="G86" i="41"/>
  <c r="H86" i="41"/>
  <c r="I86" i="41"/>
  <c r="J86" i="41" s="1"/>
  <c r="Q86" i="41"/>
  <c r="A87" i="41"/>
  <c r="B87" i="41"/>
  <c r="C87" i="41"/>
  <c r="D87" i="41"/>
  <c r="F87" i="41"/>
  <c r="G87" i="41"/>
  <c r="H87" i="41"/>
  <c r="I87" i="41"/>
  <c r="J87" i="41" s="1"/>
  <c r="Q87" i="41"/>
  <c r="A88" i="41"/>
  <c r="B88" i="41"/>
  <c r="C88" i="41"/>
  <c r="D88" i="41"/>
  <c r="F88" i="41"/>
  <c r="G88" i="41"/>
  <c r="H88" i="41"/>
  <c r="I88" i="41"/>
  <c r="J88" i="41" s="1"/>
  <c r="Q88" i="41"/>
  <c r="A89" i="41"/>
  <c r="B89" i="41"/>
  <c r="C89" i="41"/>
  <c r="D89" i="41"/>
  <c r="F89" i="41"/>
  <c r="G89" i="41"/>
  <c r="H89" i="41"/>
  <c r="I89" i="41"/>
  <c r="J89" i="41" s="1"/>
  <c r="Q89" i="41"/>
  <c r="A90" i="41"/>
  <c r="B90" i="41"/>
  <c r="C90" i="41"/>
  <c r="D90" i="41"/>
  <c r="F90" i="41"/>
  <c r="G90" i="41"/>
  <c r="H90" i="41"/>
  <c r="I90" i="41"/>
  <c r="J90" i="41" s="1"/>
  <c r="Q90" i="41"/>
  <c r="A91" i="41"/>
  <c r="B91" i="41"/>
  <c r="C91" i="41"/>
  <c r="D91" i="41"/>
  <c r="F91" i="41"/>
  <c r="G91" i="41"/>
  <c r="H91" i="41"/>
  <c r="I91" i="41"/>
  <c r="J91" i="41" s="1"/>
  <c r="Q91" i="41"/>
  <c r="A92" i="41"/>
  <c r="B92" i="41"/>
  <c r="C92" i="41"/>
  <c r="D92" i="41"/>
  <c r="F92" i="41"/>
  <c r="G92" i="41"/>
  <c r="H92" i="41"/>
  <c r="I92" i="41"/>
  <c r="J92" i="41" s="1"/>
  <c r="Q92" i="41"/>
  <c r="A93" i="41"/>
  <c r="B93" i="41"/>
  <c r="C93" i="41"/>
  <c r="D93" i="41"/>
  <c r="F93" i="41"/>
  <c r="G93" i="41"/>
  <c r="H93" i="41"/>
  <c r="I93" i="41"/>
  <c r="J93" i="41" s="1"/>
  <c r="Q93" i="41"/>
  <c r="A94" i="41"/>
  <c r="B94" i="41"/>
  <c r="C94" i="41"/>
  <c r="D94" i="41"/>
  <c r="F94" i="41"/>
  <c r="G94" i="41"/>
  <c r="H94" i="41"/>
  <c r="I94" i="41"/>
  <c r="J94" i="41" s="1"/>
  <c r="Q94" i="41"/>
  <c r="A95" i="41"/>
  <c r="B95" i="41"/>
  <c r="C95" i="41"/>
  <c r="D95" i="41"/>
  <c r="F95" i="41"/>
  <c r="G95" i="41"/>
  <c r="H95" i="41"/>
  <c r="I95" i="41"/>
  <c r="J95" i="41" s="1"/>
  <c r="Q95" i="41"/>
  <c r="A96" i="41"/>
  <c r="B96" i="41"/>
  <c r="C96" i="41"/>
  <c r="D96" i="41"/>
  <c r="F96" i="41"/>
  <c r="G96" i="41"/>
  <c r="H96" i="41"/>
  <c r="I96" i="41"/>
  <c r="J96" i="41" s="1"/>
  <c r="Q96" i="41"/>
  <c r="A97" i="41"/>
  <c r="B97" i="41"/>
  <c r="C97" i="41"/>
  <c r="D97" i="41"/>
  <c r="F97" i="41"/>
  <c r="G97" i="41"/>
  <c r="H97" i="41"/>
  <c r="I97" i="41"/>
  <c r="J97" i="41" s="1"/>
  <c r="Q97" i="41"/>
  <c r="A98" i="41"/>
  <c r="B98" i="41"/>
  <c r="C98" i="41"/>
  <c r="D98" i="41"/>
  <c r="F98" i="41"/>
  <c r="G98" i="41"/>
  <c r="H98" i="41"/>
  <c r="I98" i="41"/>
  <c r="J98" i="41" s="1"/>
  <c r="Q98" i="41"/>
  <c r="A99" i="41"/>
  <c r="B99" i="41"/>
  <c r="C99" i="41"/>
  <c r="D99" i="41"/>
  <c r="F99" i="41"/>
  <c r="G99" i="41"/>
  <c r="H99" i="41"/>
  <c r="I99" i="41"/>
  <c r="J99" i="41" s="1"/>
  <c r="Q99" i="41"/>
  <c r="A100" i="41"/>
  <c r="B100" i="41"/>
  <c r="C100" i="41"/>
  <c r="D100" i="41"/>
  <c r="F100" i="41"/>
  <c r="G100" i="41"/>
  <c r="H100" i="41"/>
  <c r="I100" i="41"/>
  <c r="J100" i="41" s="1"/>
  <c r="Q100" i="41"/>
  <c r="A101" i="41"/>
  <c r="B101" i="41"/>
  <c r="C101" i="41"/>
  <c r="D101" i="41"/>
  <c r="F101" i="41"/>
  <c r="G101" i="41"/>
  <c r="H101" i="41"/>
  <c r="I101" i="41"/>
  <c r="J101" i="41"/>
  <c r="Q101" i="41"/>
  <c r="A102" i="41"/>
  <c r="B102" i="41"/>
  <c r="C102" i="41"/>
  <c r="D102" i="41"/>
  <c r="F102" i="41"/>
  <c r="G102" i="41"/>
  <c r="H102" i="41"/>
  <c r="I102" i="41"/>
  <c r="J102" i="41" s="1"/>
  <c r="Q102" i="41"/>
  <c r="A103" i="41"/>
  <c r="B103" i="41"/>
  <c r="C103" i="41"/>
  <c r="D103" i="41"/>
  <c r="F103" i="41"/>
  <c r="G103" i="41"/>
  <c r="H103" i="41"/>
  <c r="I103" i="41"/>
  <c r="J103" i="41" s="1"/>
  <c r="Q103" i="41"/>
  <c r="A104" i="41"/>
  <c r="B104" i="41"/>
  <c r="C104" i="41"/>
  <c r="D104" i="41"/>
  <c r="F104" i="41"/>
  <c r="G104" i="41"/>
  <c r="H104" i="41"/>
  <c r="I104" i="41"/>
  <c r="J104" i="41" s="1"/>
  <c r="Q104" i="41"/>
  <c r="A105" i="41"/>
  <c r="B105" i="41"/>
  <c r="C105" i="41"/>
  <c r="D105" i="41"/>
  <c r="F105" i="41"/>
  <c r="G105" i="41"/>
  <c r="H105" i="41"/>
  <c r="I105" i="41"/>
  <c r="J105" i="41" s="1"/>
  <c r="Q105" i="41"/>
  <c r="A106" i="41"/>
  <c r="B106" i="41"/>
  <c r="C106" i="41"/>
  <c r="D106" i="41"/>
  <c r="F106" i="41"/>
  <c r="G106" i="41"/>
  <c r="H106" i="41"/>
  <c r="I106" i="41"/>
  <c r="J106" i="41" s="1"/>
  <c r="Q106" i="41"/>
  <c r="A107" i="41"/>
  <c r="B107" i="41"/>
  <c r="C107" i="41"/>
  <c r="D107" i="41"/>
  <c r="F107" i="41"/>
  <c r="G107" i="41"/>
  <c r="H107" i="41"/>
  <c r="I107" i="41"/>
  <c r="J107" i="41" s="1"/>
  <c r="Q107" i="41"/>
  <c r="A108" i="41"/>
  <c r="B108" i="41"/>
  <c r="C108" i="41"/>
  <c r="D108" i="41"/>
  <c r="F108" i="41"/>
  <c r="G108" i="41"/>
  <c r="H108" i="41"/>
  <c r="I108" i="41"/>
  <c r="J108" i="41" s="1"/>
  <c r="Q108" i="41"/>
  <c r="A109" i="41"/>
  <c r="B109" i="41"/>
  <c r="C109" i="41"/>
  <c r="D109" i="41"/>
  <c r="F109" i="41"/>
  <c r="G109" i="41"/>
  <c r="H109" i="41"/>
  <c r="I109" i="41"/>
  <c r="J109" i="41" s="1"/>
  <c r="Q109" i="41"/>
  <c r="A110" i="41"/>
  <c r="B110" i="41"/>
  <c r="C110" i="41"/>
  <c r="D110" i="41"/>
  <c r="F110" i="41"/>
  <c r="G110" i="41"/>
  <c r="H110" i="41"/>
  <c r="I110" i="41"/>
  <c r="J110" i="41" s="1"/>
  <c r="Q110" i="41"/>
  <c r="A111" i="41"/>
  <c r="B111" i="41"/>
  <c r="C111" i="41"/>
  <c r="D111" i="41"/>
  <c r="F111" i="41"/>
  <c r="G111" i="41"/>
  <c r="H111" i="41"/>
  <c r="I111" i="41"/>
  <c r="J111" i="41" s="1"/>
  <c r="Q111" i="41"/>
  <c r="A112" i="41"/>
  <c r="B112" i="41"/>
  <c r="C112" i="41"/>
  <c r="D112" i="41"/>
  <c r="F112" i="41"/>
  <c r="G112" i="41"/>
  <c r="H112" i="41"/>
  <c r="I112" i="41"/>
  <c r="J112" i="41" s="1"/>
  <c r="Q112" i="41"/>
  <c r="A113" i="41"/>
  <c r="B113" i="41"/>
  <c r="C113" i="41"/>
  <c r="D113" i="41"/>
  <c r="F113" i="41"/>
  <c r="G113" i="41"/>
  <c r="H113" i="41"/>
  <c r="I113" i="41"/>
  <c r="J113" i="41" s="1"/>
  <c r="Q113" i="41"/>
  <c r="A114" i="41"/>
  <c r="B114" i="41"/>
  <c r="C114" i="41"/>
  <c r="D114" i="41"/>
  <c r="F114" i="41"/>
  <c r="G114" i="41"/>
  <c r="H114" i="41"/>
  <c r="I114" i="41"/>
  <c r="J114" i="41" s="1"/>
  <c r="Q114" i="41"/>
  <c r="A115" i="41"/>
  <c r="B115" i="41"/>
  <c r="C115" i="41"/>
  <c r="D115" i="41"/>
  <c r="F115" i="41"/>
  <c r="G115" i="41"/>
  <c r="H115" i="41"/>
  <c r="I115" i="41"/>
  <c r="J115" i="41" s="1"/>
  <c r="Q115" i="41"/>
  <c r="A116" i="41"/>
  <c r="B116" i="41"/>
  <c r="C116" i="41"/>
  <c r="D116" i="41"/>
  <c r="F116" i="41"/>
  <c r="G116" i="41"/>
  <c r="H116" i="41"/>
  <c r="I116" i="41"/>
  <c r="J116" i="41" s="1"/>
  <c r="Q116" i="41"/>
  <c r="A117" i="41"/>
  <c r="B117" i="41"/>
  <c r="C117" i="41"/>
  <c r="D117" i="41"/>
  <c r="F117" i="41"/>
  <c r="G117" i="41"/>
  <c r="H117" i="41"/>
  <c r="I117" i="41"/>
  <c r="J117" i="41" s="1"/>
  <c r="Q117" i="41"/>
  <c r="A118" i="41"/>
  <c r="B118" i="41"/>
  <c r="C118" i="41"/>
  <c r="D118" i="41"/>
  <c r="F118" i="41"/>
  <c r="G118" i="41"/>
  <c r="H118" i="41"/>
  <c r="I118" i="41"/>
  <c r="J118" i="41" s="1"/>
  <c r="Q118" i="41"/>
  <c r="A119" i="41"/>
  <c r="B119" i="41"/>
  <c r="C119" i="41"/>
  <c r="D119" i="41"/>
  <c r="F119" i="41"/>
  <c r="G119" i="41"/>
  <c r="H119" i="41"/>
  <c r="I119" i="41"/>
  <c r="J119" i="41" s="1"/>
  <c r="Q119" i="41"/>
  <c r="A120" i="41"/>
  <c r="B120" i="41"/>
  <c r="C120" i="41"/>
  <c r="D120" i="41"/>
  <c r="F120" i="41"/>
  <c r="G120" i="41"/>
  <c r="H120" i="41"/>
  <c r="I120" i="41"/>
  <c r="J120" i="41" s="1"/>
  <c r="Q120" i="41"/>
  <c r="A121" i="41"/>
  <c r="B121" i="41"/>
  <c r="C121" i="41"/>
  <c r="D121" i="41"/>
  <c r="F121" i="41"/>
  <c r="G121" i="41"/>
  <c r="H121" i="41"/>
  <c r="I121" i="41"/>
  <c r="J121" i="41" s="1"/>
  <c r="Q121" i="41"/>
  <c r="A122" i="41"/>
  <c r="B122" i="41"/>
  <c r="C122" i="41"/>
  <c r="D122" i="41"/>
  <c r="F122" i="41"/>
  <c r="G122" i="41"/>
  <c r="H122" i="41"/>
  <c r="I122" i="41"/>
  <c r="J122" i="41" s="1"/>
  <c r="Q122" i="41"/>
  <c r="A123" i="41"/>
  <c r="B123" i="41"/>
  <c r="C123" i="41"/>
  <c r="D123" i="41"/>
  <c r="F123" i="41"/>
  <c r="G123" i="41"/>
  <c r="H123" i="41"/>
  <c r="I123" i="41"/>
  <c r="J123" i="41" s="1"/>
  <c r="Q123" i="41"/>
  <c r="A124" i="41"/>
  <c r="B124" i="41"/>
  <c r="C124" i="41"/>
  <c r="D124" i="41"/>
  <c r="F124" i="41"/>
  <c r="G124" i="41"/>
  <c r="H124" i="41"/>
  <c r="I124" i="41"/>
  <c r="J124" i="41" s="1"/>
  <c r="Q124" i="41"/>
  <c r="A125" i="41"/>
  <c r="B125" i="41"/>
  <c r="C125" i="41"/>
  <c r="D125" i="41"/>
  <c r="F125" i="41"/>
  <c r="G125" i="41"/>
  <c r="H125" i="41"/>
  <c r="I125" i="41"/>
  <c r="J125" i="41" s="1"/>
  <c r="Q125" i="41"/>
  <c r="A126" i="41"/>
  <c r="B126" i="41"/>
  <c r="C126" i="41"/>
  <c r="D126" i="41"/>
  <c r="F126" i="41"/>
  <c r="G126" i="41"/>
  <c r="H126" i="41"/>
  <c r="I126" i="41"/>
  <c r="J126" i="41" s="1"/>
  <c r="Q126" i="41"/>
  <c r="A127" i="41"/>
  <c r="B127" i="41"/>
  <c r="C127" i="41"/>
  <c r="D127" i="41"/>
  <c r="F127" i="41"/>
  <c r="G127" i="41"/>
  <c r="H127" i="41"/>
  <c r="I127" i="41"/>
  <c r="J127" i="41" s="1"/>
  <c r="Q127" i="41"/>
  <c r="A128" i="41"/>
  <c r="B128" i="41"/>
  <c r="C128" i="41"/>
  <c r="D128" i="41"/>
  <c r="F128" i="41"/>
  <c r="G128" i="41"/>
  <c r="H128" i="41"/>
  <c r="I128" i="41"/>
  <c r="J128" i="41" s="1"/>
  <c r="Q128" i="41"/>
  <c r="A129" i="41"/>
  <c r="B129" i="41"/>
  <c r="C129" i="41"/>
  <c r="D129" i="41"/>
  <c r="F129" i="41"/>
  <c r="G129" i="41"/>
  <c r="H129" i="41"/>
  <c r="I129" i="41"/>
  <c r="J129" i="41" s="1"/>
  <c r="Q129" i="41"/>
  <c r="A130" i="41"/>
  <c r="B130" i="41"/>
  <c r="C130" i="41"/>
  <c r="D130" i="41"/>
  <c r="F130" i="41"/>
  <c r="G130" i="41"/>
  <c r="H130" i="41"/>
  <c r="I130" i="41"/>
  <c r="J130" i="41" s="1"/>
  <c r="Q130" i="41"/>
  <c r="A131" i="41"/>
  <c r="B131" i="41"/>
  <c r="C131" i="41"/>
  <c r="D131" i="41"/>
  <c r="F131" i="41"/>
  <c r="G131" i="41"/>
  <c r="H131" i="41"/>
  <c r="I131" i="41"/>
  <c r="J131" i="41" s="1"/>
  <c r="Q131" i="41"/>
  <c r="A132" i="41"/>
  <c r="B132" i="41"/>
  <c r="C132" i="41"/>
  <c r="D132" i="41"/>
  <c r="F132" i="41"/>
  <c r="G132" i="41"/>
  <c r="H132" i="41"/>
  <c r="I132" i="41"/>
  <c r="J132" i="41"/>
  <c r="Q132" i="41"/>
  <c r="A133" i="41"/>
  <c r="B133" i="41"/>
  <c r="C133" i="41"/>
  <c r="D133" i="41"/>
  <c r="F133" i="41"/>
  <c r="G133" i="41"/>
  <c r="H133" i="41"/>
  <c r="I133" i="41"/>
  <c r="J133" i="41" s="1"/>
  <c r="Q133" i="41"/>
  <c r="A134" i="41"/>
  <c r="B134" i="41"/>
  <c r="C134" i="41"/>
  <c r="D134" i="41"/>
  <c r="F134" i="41"/>
  <c r="G134" i="41"/>
  <c r="H134" i="41"/>
  <c r="I134" i="41"/>
  <c r="J134" i="41" s="1"/>
  <c r="Q134" i="41"/>
  <c r="A135" i="41"/>
  <c r="B135" i="41"/>
  <c r="C135" i="41"/>
  <c r="D135" i="41"/>
  <c r="F135" i="41"/>
  <c r="G135" i="41"/>
  <c r="H135" i="41"/>
  <c r="I135" i="41"/>
  <c r="J135" i="41" s="1"/>
  <c r="Q135" i="41"/>
  <c r="A136" i="41"/>
  <c r="B136" i="41"/>
  <c r="C136" i="41"/>
  <c r="D136" i="41"/>
  <c r="F136" i="41"/>
  <c r="G136" i="41"/>
  <c r="H136" i="41"/>
  <c r="I136" i="41"/>
  <c r="J136" i="41" s="1"/>
  <c r="Q136" i="41"/>
  <c r="A137" i="41"/>
  <c r="B137" i="41"/>
  <c r="C137" i="41"/>
  <c r="D137" i="41"/>
  <c r="F137" i="41"/>
  <c r="G137" i="41"/>
  <c r="H137" i="41"/>
  <c r="I137" i="41"/>
  <c r="J137" i="41" s="1"/>
  <c r="Q137" i="41"/>
  <c r="A138" i="41"/>
  <c r="B138" i="41"/>
  <c r="C138" i="41"/>
  <c r="D138" i="41"/>
  <c r="F138" i="41"/>
  <c r="G138" i="41"/>
  <c r="H138" i="41"/>
  <c r="I138" i="41"/>
  <c r="J138" i="41" s="1"/>
  <c r="Q138" i="41"/>
  <c r="A139" i="41"/>
  <c r="B139" i="41"/>
  <c r="C139" i="41"/>
  <c r="D139" i="41"/>
  <c r="F139" i="41"/>
  <c r="G139" i="41"/>
  <c r="H139" i="41"/>
  <c r="I139" i="41"/>
  <c r="J139" i="41" s="1"/>
  <c r="Q139" i="41"/>
  <c r="A140" i="41"/>
  <c r="B140" i="41"/>
  <c r="C140" i="41"/>
  <c r="D140" i="41"/>
  <c r="F140" i="41"/>
  <c r="G140" i="41"/>
  <c r="H140" i="41"/>
  <c r="I140" i="41"/>
  <c r="J140" i="41" s="1"/>
  <c r="Q140" i="41"/>
  <c r="A141" i="41"/>
  <c r="B141" i="41"/>
  <c r="C141" i="41"/>
  <c r="D141" i="41"/>
  <c r="F141" i="41"/>
  <c r="G141" i="41"/>
  <c r="H141" i="41"/>
  <c r="I141" i="41"/>
  <c r="J141" i="41" s="1"/>
  <c r="Q141" i="41"/>
  <c r="A142" i="41"/>
  <c r="B142" i="41"/>
  <c r="C142" i="41"/>
  <c r="D142" i="41"/>
  <c r="F142" i="41"/>
  <c r="G142" i="41"/>
  <c r="H142" i="41"/>
  <c r="I142" i="41"/>
  <c r="J142" i="41" s="1"/>
  <c r="Q142" i="41"/>
  <c r="A143" i="41"/>
  <c r="B143" i="41"/>
  <c r="C143" i="41"/>
  <c r="D143" i="41"/>
  <c r="F143" i="41"/>
  <c r="G143" i="41"/>
  <c r="H143" i="41"/>
  <c r="I143" i="41"/>
  <c r="J143" i="41" s="1"/>
  <c r="Q143" i="41"/>
  <c r="A144" i="41"/>
  <c r="B144" i="41"/>
  <c r="C144" i="41"/>
  <c r="D144" i="41"/>
  <c r="F144" i="41"/>
  <c r="G144" i="41"/>
  <c r="H144" i="41"/>
  <c r="I144" i="41"/>
  <c r="J144" i="41" s="1"/>
  <c r="Q144" i="41"/>
  <c r="A145" i="41"/>
  <c r="B145" i="41"/>
  <c r="C145" i="41"/>
  <c r="D145" i="41"/>
  <c r="F145" i="41"/>
  <c r="G145" i="41"/>
  <c r="H145" i="41"/>
  <c r="I145" i="41"/>
  <c r="J145" i="41" s="1"/>
  <c r="Q145" i="41"/>
  <c r="A146" i="41"/>
  <c r="B146" i="41"/>
  <c r="C146" i="41"/>
  <c r="D146" i="41"/>
  <c r="F146" i="41"/>
  <c r="G146" i="41"/>
  <c r="H146" i="41"/>
  <c r="I146" i="41"/>
  <c r="J146" i="41" s="1"/>
  <c r="Q146" i="41"/>
  <c r="A147" i="41"/>
  <c r="B147" i="41"/>
  <c r="C147" i="41"/>
  <c r="D147" i="41"/>
  <c r="F147" i="41"/>
  <c r="G147" i="41"/>
  <c r="H147" i="41"/>
  <c r="I147" i="41"/>
  <c r="J147" i="41" s="1"/>
  <c r="Q147" i="41"/>
  <c r="A148" i="41"/>
  <c r="B148" i="41"/>
  <c r="C148" i="41"/>
  <c r="D148" i="41"/>
  <c r="F148" i="41"/>
  <c r="G148" i="41"/>
  <c r="H148" i="41"/>
  <c r="I148" i="41"/>
  <c r="J148" i="41" s="1"/>
  <c r="Q148" i="41"/>
  <c r="A149" i="41"/>
  <c r="B149" i="41"/>
  <c r="C149" i="41"/>
  <c r="D149" i="41"/>
  <c r="F149" i="41"/>
  <c r="G149" i="41"/>
  <c r="H149" i="41"/>
  <c r="I149" i="41"/>
  <c r="J149" i="41" s="1"/>
  <c r="Q149" i="41"/>
  <c r="A150" i="41"/>
  <c r="B150" i="41"/>
  <c r="C150" i="41"/>
  <c r="D150" i="41"/>
  <c r="F150" i="41"/>
  <c r="G150" i="41"/>
  <c r="H150" i="41"/>
  <c r="I150" i="41"/>
  <c r="J150" i="41" s="1"/>
  <c r="Q150" i="41"/>
  <c r="A151" i="41"/>
  <c r="B151" i="41"/>
  <c r="C151" i="41"/>
  <c r="D151" i="41"/>
  <c r="F151" i="41"/>
  <c r="G151" i="41"/>
  <c r="H151" i="41"/>
  <c r="I151" i="41"/>
  <c r="J151" i="41"/>
  <c r="Q151" i="41"/>
  <c r="A152" i="41"/>
  <c r="B152" i="41"/>
  <c r="C152" i="41"/>
  <c r="D152" i="41"/>
  <c r="F152" i="41"/>
  <c r="G152" i="41"/>
  <c r="H152" i="41"/>
  <c r="I152" i="41"/>
  <c r="J152" i="41" s="1"/>
  <c r="Q152" i="41"/>
  <c r="A153" i="41"/>
  <c r="B153" i="41"/>
  <c r="C153" i="41"/>
  <c r="D153" i="41"/>
  <c r="F153" i="41"/>
  <c r="G153" i="41"/>
  <c r="H153" i="41"/>
  <c r="I153" i="41"/>
  <c r="J153" i="41" s="1"/>
  <c r="Q153" i="41"/>
  <c r="A154" i="41"/>
  <c r="B154" i="41"/>
  <c r="C154" i="41"/>
  <c r="D154" i="41"/>
  <c r="F154" i="41"/>
  <c r="G154" i="41"/>
  <c r="H154" i="41"/>
  <c r="I154" i="41"/>
  <c r="J154" i="41" s="1"/>
  <c r="Q154" i="41"/>
  <c r="A155" i="41"/>
  <c r="B155" i="41"/>
  <c r="C155" i="41"/>
  <c r="D155" i="41"/>
  <c r="F155" i="41"/>
  <c r="G155" i="41"/>
  <c r="H155" i="41"/>
  <c r="I155" i="41"/>
  <c r="J155" i="41" s="1"/>
  <c r="Q155" i="41"/>
  <c r="A156" i="41"/>
  <c r="B156" i="41"/>
  <c r="C156" i="41"/>
  <c r="D156" i="41"/>
  <c r="F156" i="41"/>
  <c r="G156" i="41"/>
  <c r="H156" i="41"/>
  <c r="I156" i="41"/>
  <c r="J156" i="41" s="1"/>
  <c r="Q156" i="41"/>
  <c r="A157" i="41"/>
  <c r="B157" i="41"/>
  <c r="C157" i="41"/>
  <c r="D157" i="41"/>
  <c r="F157" i="41"/>
  <c r="G157" i="41"/>
  <c r="H157" i="41"/>
  <c r="I157" i="41"/>
  <c r="J157" i="41" s="1"/>
  <c r="Q157" i="41"/>
  <c r="A158" i="41"/>
  <c r="B158" i="41"/>
  <c r="C158" i="41"/>
  <c r="D158" i="41"/>
  <c r="F158" i="41"/>
  <c r="G158" i="41"/>
  <c r="H158" i="41"/>
  <c r="I158" i="41"/>
  <c r="J158" i="41" s="1"/>
  <c r="Q158" i="41"/>
  <c r="A159" i="41"/>
  <c r="B159" i="41"/>
  <c r="C159" i="41"/>
  <c r="D159" i="41"/>
  <c r="F159" i="41"/>
  <c r="G159" i="41"/>
  <c r="H159" i="41"/>
  <c r="I159" i="41"/>
  <c r="J159" i="41" s="1"/>
  <c r="Q159" i="41"/>
  <c r="A160" i="41"/>
  <c r="B160" i="41"/>
  <c r="C160" i="41"/>
  <c r="D160" i="41"/>
  <c r="F160" i="41"/>
  <c r="G160" i="41"/>
  <c r="H160" i="41"/>
  <c r="I160" i="41"/>
  <c r="J160" i="41" s="1"/>
  <c r="Q160" i="41"/>
  <c r="A161" i="41"/>
  <c r="B161" i="41"/>
  <c r="C161" i="41"/>
  <c r="D161" i="41"/>
  <c r="F161" i="41"/>
  <c r="G161" i="41"/>
  <c r="H161" i="41"/>
  <c r="I161" i="41"/>
  <c r="J161" i="41" s="1"/>
  <c r="Q161" i="41"/>
  <c r="A162" i="41"/>
  <c r="B162" i="41"/>
  <c r="C162" i="41"/>
  <c r="D162" i="41"/>
  <c r="F162" i="41"/>
  <c r="G162" i="41"/>
  <c r="H162" i="41"/>
  <c r="I162" i="41"/>
  <c r="J162" i="41" s="1"/>
  <c r="Q162" i="41"/>
  <c r="A163" i="41"/>
  <c r="B163" i="41"/>
  <c r="C163" i="41"/>
  <c r="D163" i="41"/>
  <c r="F163" i="41"/>
  <c r="G163" i="41"/>
  <c r="H163" i="41"/>
  <c r="I163" i="41"/>
  <c r="J163" i="41" s="1"/>
  <c r="Q163" i="41"/>
  <c r="A164" i="41"/>
  <c r="B164" i="41"/>
  <c r="C164" i="41"/>
  <c r="D164" i="41"/>
  <c r="F164" i="41"/>
  <c r="G164" i="41"/>
  <c r="H164" i="41"/>
  <c r="I164" i="41"/>
  <c r="J164" i="41" s="1"/>
  <c r="Q164" i="41"/>
  <c r="A165" i="41"/>
  <c r="B165" i="41"/>
  <c r="C165" i="41"/>
  <c r="D165" i="41"/>
  <c r="F165" i="41"/>
  <c r="G165" i="41"/>
  <c r="H165" i="41"/>
  <c r="I165" i="41"/>
  <c r="J165" i="41" s="1"/>
  <c r="Q165" i="41"/>
  <c r="A166" i="41"/>
  <c r="B166" i="41"/>
  <c r="C166" i="41"/>
  <c r="D166" i="41"/>
  <c r="F166" i="41"/>
  <c r="G166" i="41"/>
  <c r="H166" i="41"/>
  <c r="I166" i="41"/>
  <c r="J166" i="41" s="1"/>
  <c r="Q166" i="41"/>
  <c r="A167" i="41"/>
  <c r="B167" i="41"/>
  <c r="C167" i="41"/>
  <c r="D167" i="41"/>
  <c r="F167" i="41"/>
  <c r="G167" i="41"/>
  <c r="H167" i="41"/>
  <c r="I167" i="41"/>
  <c r="J167" i="41" s="1"/>
  <c r="Q167" i="41"/>
  <c r="A168" i="41"/>
  <c r="B168" i="41"/>
  <c r="C168" i="41"/>
  <c r="D168" i="41"/>
  <c r="F168" i="41"/>
  <c r="G168" i="41"/>
  <c r="H168" i="41"/>
  <c r="I168" i="41"/>
  <c r="J168" i="41" s="1"/>
  <c r="Q168" i="41"/>
  <c r="A169" i="41"/>
  <c r="B169" i="41"/>
  <c r="C169" i="41"/>
  <c r="D169" i="41"/>
  <c r="F169" i="41"/>
  <c r="G169" i="41"/>
  <c r="H169" i="41"/>
  <c r="I169" i="41"/>
  <c r="J169" i="41" s="1"/>
  <c r="Q169" i="41"/>
  <c r="A170" i="41"/>
  <c r="B170" i="41"/>
  <c r="C170" i="41"/>
  <c r="D170" i="41"/>
  <c r="F170" i="41"/>
  <c r="G170" i="41"/>
  <c r="H170" i="41"/>
  <c r="I170" i="41"/>
  <c r="J170" i="41" s="1"/>
  <c r="Q170" i="41"/>
  <c r="A171" i="41"/>
  <c r="B171" i="41"/>
  <c r="C171" i="41"/>
  <c r="D171" i="41"/>
  <c r="F171" i="41"/>
  <c r="G171" i="41"/>
  <c r="H171" i="41"/>
  <c r="I171" i="41"/>
  <c r="J171" i="41" s="1"/>
  <c r="Q171" i="41"/>
  <c r="A172" i="41"/>
  <c r="B172" i="41"/>
  <c r="C172" i="41"/>
  <c r="D172" i="41"/>
  <c r="F172" i="41"/>
  <c r="G172" i="41"/>
  <c r="H172" i="41"/>
  <c r="I172" i="41"/>
  <c r="J172" i="41"/>
  <c r="Q172" i="41"/>
  <c r="A173" i="41"/>
  <c r="B173" i="41"/>
  <c r="C173" i="41"/>
  <c r="D173" i="41"/>
  <c r="F173" i="41"/>
  <c r="G173" i="41"/>
  <c r="H173" i="41"/>
  <c r="I173" i="41"/>
  <c r="J173" i="41" s="1"/>
  <c r="Q173" i="41"/>
  <c r="A174" i="41"/>
  <c r="B174" i="41"/>
  <c r="C174" i="41"/>
  <c r="D174" i="41"/>
  <c r="F174" i="41"/>
  <c r="G174" i="41"/>
  <c r="H174" i="41"/>
  <c r="I174" i="41"/>
  <c r="J174" i="41" s="1"/>
  <c r="Q174" i="41"/>
  <c r="A175" i="41"/>
  <c r="B175" i="41"/>
  <c r="C175" i="41"/>
  <c r="D175" i="41"/>
  <c r="F175" i="41"/>
  <c r="G175" i="41"/>
  <c r="H175" i="41"/>
  <c r="I175" i="41"/>
  <c r="J175" i="41" s="1"/>
  <c r="Q175" i="41"/>
  <c r="A176" i="41"/>
  <c r="B176" i="41"/>
  <c r="C176" i="41"/>
  <c r="D176" i="41"/>
  <c r="F176" i="41"/>
  <c r="G176" i="41"/>
  <c r="H176" i="41"/>
  <c r="I176" i="41"/>
  <c r="J176" i="41" s="1"/>
  <c r="Q176" i="41"/>
  <c r="A177" i="41"/>
  <c r="B177" i="41"/>
  <c r="C177" i="41"/>
  <c r="D177" i="41"/>
  <c r="F177" i="41"/>
  <c r="G177" i="41"/>
  <c r="H177" i="41"/>
  <c r="I177" i="41"/>
  <c r="J177" i="41" s="1"/>
  <c r="Q177" i="41"/>
  <c r="A178" i="41"/>
  <c r="B178" i="41"/>
  <c r="C178" i="41"/>
  <c r="D178" i="41"/>
  <c r="F178" i="41"/>
  <c r="G178" i="41"/>
  <c r="H178" i="41"/>
  <c r="I178" i="41"/>
  <c r="J178" i="41" s="1"/>
  <c r="Q178" i="41"/>
  <c r="A179" i="41"/>
  <c r="B179" i="41"/>
  <c r="C179" i="41"/>
  <c r="D179" i="41"/>
  <c r="F179" i="41"/>
  <c r="G179" i="41"/>
  <c r="H179" i="41"/>
  <c r="I179" i="41"/>
  <c r="J179" i="41" s="1"/>
  <c r="Q179" i="41"/>
  <c r="A180" i="41"/>
  <c r="B180" i="41"/>
  <c r="C180" i="41"/>
  <c r="D180" i="41"/>
  <c r="F180" i="41"/>
  <c r="G180" i="41"/>
  <c r="H180" i="41"/>
  <c r="I180" i="41"/>
  <c r="J180" i="41" s="1"/>
  <c r="Q180" i="41"/>
  <c r="A181" i="41"/>
  <c r="B181" i="41"/>
  <c r="C181" i="41"/>
  <c r="D181" i="41"/>
  <c r="F181" i="41"/>
  <c r="G181" i="41"/>
  <c r="H181" i="41"/>
  <c r="I181" i="41"/>
  <c r="J181" i="41" s="1"/>
  <c r="Q181" i="41"/>
  <c r="A182" i="41"/>
  <c r="B182" i="41"/>
  <c r="C182" i="41"/>
  <c r="D182" i="41"/>
  <c r="F182" i="41"/>
  <c r="G182" i="41"/>
  <c r="H182" i="41"/>
  <c r="I182" i="41"/>
  <c r="J182" i="41" s="1"/>
  <c r="Q182" i="41"/>
  <c r="A183" i="41"/>
  <c r="B183" i="41"/>
  <c r="C183" i="41"/>
  <c r="D183" i="41"/>
  <c r="F183" i="41"/>
  <c r="G183" i="41"/>
  <c r="H183" i="41"/>
  <c r="I183" i="41"/>
  <c r="J183" i="41" s="1"/>
  <c r="Q183" i="41"/>
  <c r="A184" i="41"/>
  <c r="B184" i="41"/>
  <c r="C184" i="41"/>
  <c r="D184" i="41"/>
  <c r="F184" i="41"/>
  <c r="G184" i="41"/>
  <c r="H184" i="41"/>
  <c r="I184" i="41"/>
  <c r="J184" i="41" s="1"/>
  <c r="Q184" i="41"/>
  <c r="U8" i="41"/>
  <c r="Q8" i="41"/>
  <c r="I8" i="41"/>
  <c r="J8" i="41" s="1"/>
  <c r="H8" i="41"/>
  <c r="G8" i="41"/>
  <c r="F8" i="41"/>
  <c r="B8" i="41"/>
  <c r="C8" i="41"/>
  <c r="D8" i="41"/>
  <c r="A8" i="41"/>
  <c r="T1083" i="41"/>
  <c r="T1084" i="41"/>
  <c r="T1085" i="41"/>
  <c r="T1086" i="41"/>
  <c r="T1087" i="41"/>
  <c r="T1088" i="41"/>
  <c r="T1089" i="41"/>
  <c r="T1090" i="41"/>
  <c r="T1091" i="41"/>
  <c r="T1092" i="41"/>
  <c r="T1093" i="41"/>
  <c r="T1094" i="41"/>
  <c r="T1095" i="41"/>
  <c r="T1096" i="41"/>
  <c r="T1097" i="41"/>
  <c r="T1098" i="41"/>
  <c r="T1099" i="41"/>
  <c r="S1000" i="41"/>
  <c r="T1000" i="41"/>
  <c r="T1001" i="41"/>
  <c r="T1002" i="41"/>
  <c r="T1003" i="41"/>
  <c r="T1004" i="41"/>
  <c r="T1005" i="41"/>
  <c r="T1006" i="41"/>
  <c r="T1007" i="41"/>
  <c r="T1008" i="41"/>
  <c r="T1009" i="41"/>
  <c r="T1010" i="41"/>
  <c r="T1011" i="41"/>
  <c r="T1012" i="41"/>
  <c r="T1013" i="41"/>
  <c r="T1014" i="41"/>
  <c r="T1015" i="41"/>
  <c r="T1016" i="41"/>
  <c r="T1017" i="41"/>
  <c r="T1018" i="41"/>
  <c r="S1019" i="41"/>
  <c r="T1019" i="41"/>
  <c r="T1020" i="41"/>
  <c r="T1021" i="41"/>
  <c r="T1022" i="41"/>
  <c r="T1023" i="41"/>
  <c r="T1024" i="41"/>
  <c r="T1025" i="41"/>
  <c r="T1026" i="41"/>
  <c r="T1027" i="41"/>
  <c r="T1028" i="41"/>
  <c r="T1029" i="41"/>
  <c r="T1030" i="41"/>
  <c r="T1031" i="41"/>
  <c r="T1032" i="41"/>
  <c r="T1033" i="41"/>
  <c r="T1034" i="41"/>
  <c r="T1035" i="41"/>
  <c r="T1036" i="41"/>
  <c r="T1037" i="41"/>
  <c r="S1038" i="41"/>
  <c r="T1038" i="41"/>
  <c r="T1039" i="41"/>
  <c r="T1040" i="41"/>
  <c r="T1041" i="41"/>
  <c r="T1042" i="41"/>
  <c r="T1043" i="41"/>
  <c r="T1044" i="41"/>
  <c r="T1045" i="41"/>
  <c r="T1046" i="41"/>
  <c r="T1047" i="41"/>
  <c r="T1048" i="41"/>
  <c r="T1049" i="41"/>
  <c r="T1050" i="41"/>
  <c r="T1051" i="41"/>
  <c r="T1052" i="41"/>
  <c r="T1053" i="41"/>
  <c r="T1054" i="41"/>
  <c r="T1055" i="41"/>
  <c r="T1056" i="41"/>
  <c r="T1057" i="41"/>
  <c r="T1058" i="41"/>
  <c r="T1059" i="41"/>
  <c r="T1060" i="41"/>
  <c r="T1061" i="41"/>
  <c r="T1062" i="41"/>
  <c r="T1063" i="41"/>
  <c r="T1064" i="41"/>
  <c r="T1065" i="41"/>
  <c r="T1066" i="41"/>
  <c r="T1067" i="41"/>
  <c r="T1068" i="41"/>
  <c r="T1069" i="41"/>
  <c r="T1070" i="41"/>
  <c r="T1071" i="41"/>
  <c r="T1072" i="41"/>
  <c r="T1073" i="41"/>
  <c r="T1074" i="41"/>
  <c r="T1075" i="41"/>
  <c r="T1076" i="41"/>
  <c r="T1077" i="41"/>
  <c r="T1078" i="41"/>
  <c r="T1079" i="41"/>
  <c r="T1080" i="41"/>
  <c r="T1081" i="41"/>
  <c r="T1082" i="41"/>
  <c r="T975" i="41"/>
  <c r="T976" i="41"/>
  <c r="T977" i="41"/>
  <c r="T978" i="41"/>
  <c r="T979" i="41"/>
  <c r="T980" i="41"/>
  <c r="T981" i="41"/>
  <c r="T982" i="41"/>
  <c r="T983" i="41"/>
  <c r="T984" i="41"/>
  <c r="T985" i="41"/>
  <c r="T986" i="41"/>
  <c r="T987" i="41"/>
  <c r="S988" i="41"/>
  <c r="T988" i="41"/>
  <c r="T989" i="41"/>
  <c r="T990" i="41"/>
  <c r="T991" i="41"/>
  <c r="T992" i="41"/>
  <c r="T993" i="41"/>
  <c r="T994" i="41"/>
  <c r="T995" i="41"/>
  <c r="T996" i="41"/>
  <c r="T997" i="41"/>
  <c r="T998" i="41"/>
  <c r="T999" i="41"/>
  <c r="S904" i="41"/>
  <c r="S743" i="41"/>
  <c r="S491" i="41"/>
  <c r="S521" i="41"/>
  <c r="S527" i="41"/>
  <c r="S592" i="41"/>
  <c r="S609" i="41"/>
  <c r="S629" i="41"/>
  <c r="J426" i="41"/>
  <c r="S29" i="120"/>
  <c r="A29" i="120"/>
  <c r="Q28" i="43"/>
  <c r="A28" i="43"/>
  <c r="R28" i="42"/>
  <c r="A28" i="42"/>
  <c r="Q1106" i="41"/>
  <c r="A1106" i="41"/>
  <c r="AN29" i="40"/>
  <c r="A29" i="40"/>
  <c r="Q28" i="39"/>
  <c r="A28" i="39"/>
  <c r="AC28" i="38"/>
  <c r="A28" i="38"/>
  <c r="AJ8" i="40"/>
  <c r="AJ9" i="40"/>
  <c r="AJ10" i="40"/>
  <c r="AJ11" i="40"/>
  <c r="AJ12" i="40"/>
  <c r="AJ13" i="40"/>
  <c r="AJ14" i="40"/>
  <c r="AJ15" i="40"/>
  <c r="AJ16" i="40"/>
  <c r="AJ17" i="40"/>
  <c r="AJ18" i="40"/>
  <c r="AJ19" i="40"/>
  <c r="AJ20" i="40"/>
  <c r="AJ21" i="40"/>
  <c r="AJ22" i="40"/>
  <c r="AJ23" i="40"/>
  <c r="AJ24" i="40"/>
  <c r="AJ25" i="40"/>
  <c r="AF26" i="40"/>
  <c r="AF28" i="40" s="1"/>
  <c r="AG26" i="40"/>
  <c r="AG28" i="40" s="1"/>
  <c r="AH26" i="40"/>
  <c r="AH28" i="40" s="1"/>
  <c r="AI26" i="40"/>
  <c r="AI28" i="40" s="1"/>
  <c r="AK26" i="40"/>
  <c r="AK28" i="40" s="1"/>
  <c r="S105" i="140" l="1"/>
  <c r="C16" i="158"/>
  <c r="M18" i="37" s="1"/>
  <c r="S1014" i="41"/>
  <c r="S695" i="41"/>
  <c r="S671" i="41"/>
  <c r="S632" i="41"/>
  <c r="S624" i="41"/>
  <c r="S612" i="41"/>
  <c r="S1064" i="41"/>
  <c r="S1016" i="41"/>
  <c r="S798" i="41"/>
  <c r="S790" i="41"/>
  <c r="S786" i="41"/>
  <c r="S1059" i="41"/>
  <c r="S661" i="41"/>
  <c r="S880" i="41"/>
  <c r="S1096" i="41"/>
  <c r="S618" i="41"/>
  <c r="S1094" i="41"/>
  <c r="S1043" i="41"/>
  <c r="S509" i="41"/>
  <c r="S1015" i="41"/>
  <c r="S907" i="41"/>
  <c r="S595" i="41"/>
  <c r="S1098" i="41"/>
  <c r="S1087" i="41"/>
  <c r="S1047" i="41"/>
  <c r="S1035" i="41"/>
  <c r="S1011" i="41"/>
  <c r="S891" i="41"/>
  <c r="S783" i="41"/>
  <c r="S615" i="41"/>
  <c r="S1071" i="41"/>
  <c r="S1085" i="41"/>
  <c r="S485" i="41"/>
  <c r="Q1100" i="41"/>
  <c r="V1100" i="41" s="1"/>
  <c r="S725" i="41"/>
  <c r="S1073" i="41"/>
  <c r="S1013" i="41"/>
  <c r="S701" i="41"/>
  <c r="S689" i="41"/>
  <c r="S677" i="41"/>
  <c r="S1001" i="41"/>
  <c r="S1061" i="41"/>
  <c r="S617" i="41"/>
  <c r="S445" i="41"/>
  <c r="S961" i="41"/>
  <c r="S958" i="41"/>
  <c r="S1052" i="41"/>
  <c r="S711" i="41"/>
  <c r="S705" i="41"/>
  <c r="S829" i="41"/>
  <c r="S1027" i="41"/>
  <c r="S1010" i="41"/>
  <c r="S1097" i="41"/>
  <c r="S551" i="41"/>
  <c r="S533" i="41"/>
  <c r="S893" i="41"/>
  <c r="S1075" i="41"/>
  <c r="S911" i="41"/>
  <c r="S1058" i="41"/>
  <c r="S1032" i="41"/>
  <c r="S1006" i="41"/>
  <c r="S582" i="41"/>
  <c r="S576" i="41"/>
  <c r="S570" i="41"/>
  <c r="S851" i="41"/>
  <c r="S848" i="41"/>
  <c r="S906" i="41"/>
  <c r="S1041" i="41"/>
  <c r="S1037" i="41"/>
  <c r="S1007" i="41"/>
  <c r="S1099" i="41"/>
  <c r="S694" i="41"/>
  <c r="S432" i="41"/>
  <c r="S885" i="41"/>
  <c r="S879" i="41"/>
  <c r="S909" i="41"/>
  <c r="S989" i="41"/>
  <c r="S1081" i="41"/>
  <c r="S1029" i="41"/>
  <c r="S1021" i="41"/>
  <c r="S1017" i="41"/>
  <c r="S1095" i="41"/>
  <c r="S1091" i="41"/>
  <c r="S1086" i="41"/>
  <c r="S895" i="41"/>
  <c r="S994" i="41"/>
  <c r="S565" i="41"/>
  <c r="S559" i="41"/>
  <c r="S544" i="41"/>
  <c r="S541" i="41"/>
  <c r="S707" i="41"/>
  <c r="S545" i="41"/>
  <c r="S778" i="41"/>
  <c r="S766" i="41"/>
  <c r="S800" i="41"/>
  <c r="S797" i="41"/>
  <c r="S794" i="41"/>
  <c r="S791" i="41"/>
  <c r="S788" i="41"/>
  <c r="S785" i="41"/>
  <c r="S875" i="41"/>
  <c r="S866" i="41"/>
  <c r="S971" i="41"/>
  <c r="S999" i="41"/>
  <c r="S995" i="41"/>
  <c r="S1074" i="41"/>
  <c r="S1054" i="41"/>
  <c r="S1049" i="41"/>
  <c r="S1045" i="41"/>
  <c r="S1003" i="41"/>
  <c r="S631" i="41"/>
  <c r="S628" i="41"/>
  <c r="S903" i="41"/>
  <c r="S987" i="41"/>
  <c r="S983" i="41"/>
  <c r="S979" i="41"/>
  <c r="S975" i="41"/>
  <c r="S1050" i="41"/>
  <c r="S1093" i="41"/>
  <c r="S1088" i="41"/>
  <c r="S1083" i="41"/>
  <c r="S668" i="41"/>
  <c r="S972" i="41"/>
  <c r="S996" i="41"/>
  <c r="S992" i="41"/>
  <c r="S1079" i="41"/>
  <c r="S1070" i="41"/>
  <c r="S1055" i="41"/>
  <c r="S1028" i="41"/>
  <c r="S1023" i="41"/>
  <c r="S1004" i="41"/>
  <c r="S696" i="41"/>
  <c r="S1042" i="41"/>
  <c r="S1089" i="41"/>
  <c r="S684" i="41"/>
  <c r="S984" i="41"/>
  <c r="S980" i="41"/>
  <c r="S976" i="41"/>
  <c r="S1080" i="41"/>
  <c r="S1024" i="41"/>
  <c r="S1084" i="41"/>
  <c r="S467" i="41"/>
  <c r="S461" i="41"/>
  <c r="S718" i="41"/>
  <c r="S715" i="41"/>
  <c r="S599" i="41"/>
  <c r="S443" i="41"/>
  <c r="S774" i="41"/>
  <c r="S850" i="41"/>
  <c r="S847" i="41"/>
  <c r="S892" i="41"/>
  <c r="S930" i="41"/>
  <c r="S927" i="41"/>
  <c r="S977" i="41"/>
  <c r="S1062" i="41"/>
  <c r="S1039" i="41"/>
  <c r="S1034" i="41"/>
  <c r="S1090" i="41"/>
  <c r="S737" i="41"/>
  <c r="S581" i="41"/>
  <c r="S578" i="41"/>
  <c r="S572" i="41"/>
  <c r="S513" i="41"/>
  <c r="S498" i="41"/>
  <c r="S495" i="41"/>
  <c r="S905" i="41"/>
  <c r="S998" i="41"/>
  <c r="S1063" i="41"/>
  <c r="S1025" i="41"/>
  <c r="S1012" i="41"/>
  <c r="S1002" i="41"/>
  <c r="S986" i="41"/>
  <c r="S1036" i="41"/>
  <c r="S1031" i="41"/>
  <c r="S1026" i="41"/>
  <c r="S1092" i="41"/>
  <c r="S569" i="41"/>
  <c r="S923" i="41"/>
  <c r="S991" i="41"/>
  <c r="S1076" i="41"/>
  <c r="S1056" i="41"/>
  <c r="S727" i="41"/>
  <c r="S686" i="41"/>
  <c r="S683" i="41"/>
  <c r="S563" i="41"/>
  <c r="S560" i="41"/>
  <c r="S462" i="41"/>
  <c r="S755" i="41"/>
  <c r="S844" i="41"/>
  <c r="S841" i="41"/>
  <c r="S883" i="41"/>
  <c r="S877" i="41"/>
  <c r="S951" i="41"/>
  <c r="S982" i="41"/>
  <c r="S978" i="41"/>
  <c r="S1082" i="41"/>
  <c r="S1069" i="41"/>
  <c r="S426" i="41"/>
  <c r="S724" i="41"/>
  <c r="S665" i="41"/>
  <c r="S637" i="41"/>
  <c r="S597" i="41"/>
  <c r="S548" i="41"/>
  <c r="S497" i="41"/>
  <c r="S1057" i="41"/>
  <c r="S1044" i="41"/>
  <c r="S1018" i="41"/>
  <c r="S1005" i="41"/>
  <c r="S731" i="41"/>
  <c r="S463" i="41"/>
  <c r="S728" i="41"/>
  <c r="S653" i="41"/>
  <c r="S644" i="41"/>
  <c r="S604" i="41"/>
  <c r="S601" i="41"/>
  <c r="S564" i="41"/>
  <c r="S558" i="41"/>
  <c r="S507" i="41"/>
  <c r="S504" i="41"/>
  <c r="S492" i="41"/>
  <c r="S479" i="41"/>
  <c r="S431" i="41"/>
  <c r="S842" i="41"/>
  <c r="S826" i="41"/>
  <c r="S997" i="41"/>
  <c r="S1078" i="41"/>
  <c r="S1065" i="41"/>
  <c r="S1040" i="41"/>
  <c r="S722" i="41"/>
  <c r="S697" i="41"/>
  <c r="S675" i="41"/>
  <c r="S635" i="41"/>
  <c r="S750" i="41"/>
  <c r="S747" i="41"/>
  <c r="S861" i="41"/>
  <c r="S968" i="41"/>
  <c r="S993" i="41"/>
  <c r="S1053" i="41"/>
  <c r="S1046" i="41"/>
  <c r="S1033" i="41"/>
  <c r="S1020" i="41"/>
  <c r="S583" i="41"/>
  <c r="S543" i="41"/>
  <c r="S901" i="41"/>
  <c r="S953" i="41"/>
  <c r="S1066" i="41"/>
  <c r="S611" i="41"/>
  <c r="S608" i="41"/>
  <c r="S605" i="41"/>
  <c r="S577" i="41"/>
  <c r="S849" i="41"/>
  <c r="S830" i="41"/>
  <c r="S1008" i="41"/>
  <c r="S726" i="41"/>
  <c r="S771" i="41"/>
  <c r="S882" i="41"/>
  <c r="S944" i="41"/>
  <c r="S990" i="41"/>
  <c r="S720" i="41"/>
  <c r="S639" i="41"/>
  <c r="S636" i="41"/>
  <c r="S587" i="41"/>
  <c r="S550" i="41"/>
  <c r="S547" i="41"/>
  <c r="S496" i="41"/>
  <c r="S487" i="41"/>
  <c r="S458" i="41"/>
  <c r="S781" i="41"/>
  <c r="S935" i="41"/>
  <c r="S985" i="41"/>
  <c r="S981" i="41"/>
  <c r="S1068" i="41"/>
  <c r="S1022" i="41"/>
  <c r="S1009" i="41"/>
  <c r="S733" i="41"/>
  <c r="S713" i="41"/>
  <c r="S699" i="41"/>
  <c r="S685" i="41"/>
  <c r="S626" i="41"/>
  <c r="S623" i="41"/>
  <c r="S620" i="41"/>
  <c r="S614" i="41"/>
  <c r="S575" i="41"/>
  <c r="S556" i="41"/>
  <c r="S540" i="41"/>
  <c r="S515" i="41"/>
  <c r="S502" i="41"/>
  <c r="S489" i="41"/>
  <c r="S476" i="41"/>
  <c r="S449" i="41"/>
  <c r="S752" i="41"/>
  <c r="S772" i="41"/>
  <c r="S765" i="41"/>
  <c r="S799" i="41"/>
  <c r="S793" i="41"/>
  <c r="S813" i="41"/>
  <c r="S806" i="41"/>
  <c r="S864" i="41"/>
  <c r="S920" i="41"/>
  <c r="S659" i="41"/>
  <c r="S537" i="41"/>
  <c r="S530" i="41"/>
  <c r="S523" i="41"/>
  <c r="S519" i="41"/>
  <c r="S516" i="41"/>
  <c r="S480" i="41"/>
  <c r="S473" i="41"/>
  <c r="S435" i="41"/>
  <c r="S746" i="41"/>
  <c r="S779" i="41"/>
  <c r="S817" i="41"/>
  <c r="S803" i="41"/>
  <c r="S845" i="41"/>
  <c r="S838" i="41"/>
  <c r="S835" i="41"/>
  <c r="S900" i="41"/>
  <c r="S886" i="41"/>
  <c r="S959" i="41"/>
  <c r="S740" i="41"/>
  <c r="S679" i="41"/>
  <c r="S646" i="41"/>
  <c r="S643" i="41"/>
  <c r="S596" i="41"/>
  <c r="S734" i="41"/>
  <c r="S557" i="41"/>
  <c r="S554" i="41"/>
  <c r="S503" i="41"/>
  <c r="S477" i="41"/>
  <c r="S460" i="41"/>
  <c r="S457" i="41"/>
  <c r="S753" i="41"/>
  <c r="S807" i="41"/>
  <c r="S832" i="41"/>
  <c r="S822" i="41"/>
  <c r="S872" i="41"/>
  <c r="S865" i="41"/>
  <c r="S897" i="41"/>
  <c r="S876" i="41"/>
  <c r="S950" i="41"/>
  <c r="S593" i="41"/>
  <c r="S590" i="41"/>
  <c r="S666" i="41"/>
  <c r="S657" i="41"/>
  <c r="S654" i="41"/>
  <c r="S650" i="41"/>
  <c r="S647" i="41"/>
  <c r="S634" i="41"/>
  <c r="S603" i="41"/>
  <c r="S600" i="41"/>
  <c r="S535" i="41"/>
  <c r="S531" i="41"/>
  <c r="S524" i="41"/>
  <c r="S517" i="41"/>
  <c r="S471" i="41"/>
  <c r="S464" i="41"/>
  <c r="S454" i="41"/>
  <c r="S451" i="41"/>
  <c r="S444" i="41"/>
  <c r="S429" i="41"/>
  <c r="S782" i="41"/>
  <c r="S818" i="41"/>
  <c r="S801" i="41"/>
  <c r="S836" i="41"/>
  <c r="S869" i="41"/>
  <c r="S894" i="41"/>
  <c r="S887" i="41"/>
  <c r="S937" i="41"/>
  <c r="S934" i="41"/>
  <c r="S973" i="41"/>
  <c r="Q424" i="41"/>
  <c r="S732" i="41"/>
  <c r="S698" i="41"/>
  <c r="S691" i="41"/>
  <c r="S641" i="41"/>
  <c r="S622" i="41"/>
  <c r="S619" i="41"/>
  <c r="S616" i="41"/>
  <c r="S613" i="41"/>
  <c r="S594" i="41"/>
  <c r="S574" i="41"/>
  <c r="S555" i="41"/>
  <c r="S552" i="41"/>
  <c r="S539" i="41"/>
  <c r="S501" i="41"/>
  <c r="S488" i="41"/>
  <c r="S455" i="41"/>
  <c r="S764" i="41"/>
  <c r="S789" i="41"/>
  <c r="S812" i="41"/>
  <c r="S823" i="41"/>
  <c r="S863" i="41"/>
  <c r="S860" i="41"/>
  <c r="S954" i="41"/>
  <c r="S712" i="41"/>
  <c r="S709" i="41"/>
  <c r="S655" i="41"/>
  <c r="S638" i="41"/>
  <c r="S610" i="41"/>
  <c r="S571" i="41"/>
  <c r="S719" i="41"/>
  <c r="S568" i="41"/>
  <c r="S546" i="41"/>
  <c r="S536" i="41"/>
  <c r="S532" i="41"/>
  <c r="S525" i="41"/>
  <c r="S518" i="41"/>
  <c r="S472" i="41"/>
  <c r="S465" i="41"/>
  <c r="S438" i="41"/>
  <c r="S751" i="41"/>
  <c r="S748" i="41"/>
  <c r="S745" i="41"/>
  <c r="S857" i="41"/>
  <c r="S888" i="41"/>
  <c r="S929" i="41"/>
  <c r="S913" i="41"/>
  <c r="S910" i="41"/>
  <c r="S777" i="41"/>
  <c r="S795" i="41"/>
  <c r="S820" i="41"/>
  <c r="S780" i="41"/>
  <c r="S749" i="41"/>
  <c r="S889" i="41"/>
  <c r="S739" i="41"/>
  <c r="S735" i="41"/>
  <c r="S672" i="41"/>
  <c r="S567" i="41"/>
  <c r="S534" i="41"/>
  <c r="S526" i="41"/>
  <c r="S500" i="41"/>
  <c r="S493" i="41"/>
  <c r="S474" i="41"/>
  <c r="S470" i="41"/>
  <c r="S466" i="41"/>
  <c r="S459" i="41"/>
  <c r="S440" i="41"/>
  <c r="S436" i="41"/>
  <c r="S433" i="41"/>
  <c r="S756" i="41"/>
  <c r="S769" i="41"/>
  <c r="S762" i="41"/>
  <c r="S787" i="41"/>
  <c r="S810" i="41"/>
  <c r="S802" i="41"/>
  <c r="S846" i="41"/>
  <c r="S831" i="41"/>
  <c r="S827" i="41"/>
  <c r="S858" i="41"/>
  <c r="S884" i="41"/>
  <c r="S962" i="41"/>
  <c r="S955" i="41"/>
  <c r="S948" i="41"/>
  <c r="S938" i="41"/>
  <c r="S931" i="41"/>
  <c r="S924" i="41"/>
  <c r="S914" i="41"/>
  <c r="S721" i="41"/>
  <c r="S717" i="41"/>
  <c r="S710" i="41"/>
  <c r="S706" i="41"/>
  <c r="S687" i="41"/>
  <c r="S625" i="41"/>
  <c r="S606" i="41"/>
  <c r="S602" i="41"/>
  <c r="S598" i="41"/>
  <c r="S579" i="41"/>
  <c r="S553" i="41"/>
  <c r="S549" i="41"/>
  <c r="S542" i="41"/>
  <c r="S538" i="41"/>
  <c r="S512" i="41"/>
  <c r="S482" i="41"/>
  <c r="S456" i="41"/>
  <c r="S452" i="41"/>
  <c r="S448" i="41"/>
  <c r="S784" i="41"/>
  <c r="S815" i="41"/>
  <c r="S843" i="41"/>
  <c r="S839" i="41"/>
  <c r="S824" i="41"/>
  <c r="S873" i="41"/>
  <c r="S862" i="41"/>
  <c r="S969" i="41"/>
  <c r="S952" i="41"/>
  <c r="S945" i="41"/>
  <c r="S928" i="41"/>
  <c r="S921" i="41"/>
  <c r="S714" i="41"/>
  <c r="S703" i="41"/>
  <c r="S680" i="41"/>
  <c r="S676" i="41"/>
  <c r="S673" i="41"/>
  <c r="S669" i="41"/>
  <c r="S662" i="41"/>
  <c r="S658" i="41"/>
  <c r="S651" i="41"/>
  <c r="S648" i="41"/>
  <c r="S640" i="41"/>
  <c r="S621" i="41"/>
  <c r="S508" i="41"/>
  <c r="S505" i="41"/>
  <c r="S486" i="41"/>
  <c r="S478" i="41"/>
  <c r="S475" i="41"/>
  <c r="S441" i="41"/>
  <c r="S760" i="41"/>
  <c r="S742" i="41"/>
  <c r="S770" i="41"/>
  <c r="S767" i="41"/>
  <c r="S811" i="41"/>
  <c r="S828" i="41"/>
  <c r="S870" i="41"/>
  <c r="S859" i="41"/>
  <c r="S855" i="41"/>
  <c r="S902" i="41"/>
  <c r="S881" i="41"/>
  <c r="S966" i="41"/>
  <c r="S956" i="41"/>
  <c r="S949" i="41"/>
  <c r="S942" i="41"/>
  <c r="S932" i="41"/>
  <c r="S925" i="41"/>
  <c r="S918" i="41"/>
  <c r="S908" i="41"/>
  <c r="S736" i="41"/>
  <c r="S591" i="41"/>
  <c r="S729" i="41"/>
  <c r="S692" i="41"/>
  <c r="S688" i="41"/>
  <c r="S633" i="41"/>
  <c r="S630" i="41"/>
  <c r="S607" i="41"/>
  <c r="S588" i="41"/>
  <c r="S584" i="41"/>
  <c r="S580" i="41"/>
  <c r="S561" i="41"/>
  <c r="S528" i="41"/>
  <c r="S520" i="41"/>
  <c r="S494" i="41"/>
  <c r="S490" i="41"/>
  <c r="S468" i="41"/>
  <c r="S453" i="41"/>
  <c r="S434" i="41"/>
  <c r="S430" i="41"/>
  <c r="S427" i="41"/>
  <c r="S757" i="41"/>
  <c r="S763" i="41"/>
  <c r="S816" i="41"/>
  <c r="S808" i="41"/>
  <c r="S840" i="41"/>
  <c r="S825" i="41"/>
  <c r="S821" i="41"/>
  <c r="S874" i="41"/>
  <c r="S890" i="41"/>
  <c r="S970" i="41"/>
  <c r="S963" i="41"/>
  <c r="S946" i="41"/>
  <c r="S939" i="41"/>
  <c r="S922" i="41"/>
  <c r="S915" i="41"/>
  <c r="S483" i="41"/>
  <c r="S871" i="41"/>
  <c r="S856" i="41"/>
  <c r="S899" i="41"/>
  <c r="S967" i="41"/>
  <c r="S960" i="41"/>
  <c r="S943" i="41"/>
  <c r="S936" i="41"/>
  <c r="S926" i="41"/>
  <c r="S919" i="41"/>
  <c r="S912" i="41"/>
  <c r="S708" i="41"/>
  <c r="S704" i="41"/>
  <c r="S700" i="41"/>
  <c r="S681" i="41"/>
  <c r="S678" i="41"/>
  <c r="S674" i="41"/>
  <c r="S670" i="41"/>
  <c r="S667" i="41"/>
  <c r="S663" i="41"/>
  <c r="S660" i="41"/>
  <c r="S656" i="41"/>
  <c r="S652" i="41"/>
  <c r="S649" i="41"/>
  <c r="S645" i="41"/>
  <c r="S642" i="41"/>
  <c r="S589" i="41"/>
  <c r="S573" i="41"/>
  <c r="S529" i="41"/>
  <c r="S510" i="41"/>
  <c r="S506" i="41"/>
  <c r="S469" i="41"/>
  <c r="S450" i="41"/>
  <c r="S446" i="41"/>
  <c r="S442" i="41"/>
  <c r="S439" i="41"/>
  <c r="S754" i="41"/>
  <c r="S775" i="41"/>
  <c r="S768" i="41"/>
  <c r="S804" i="41"/>
  <c r="S852" i="41"/>
  <c r="S837" i="41"/>
  <c r="S833" i="41"/>
  <c r="S867" i="41"/>
  <c r="S853" i="41"/>
  <c r="S878" i="41"/>
  <c r="S738" i="41"/>
  <c r="S566" i="41"/>
  <c r="S562" i="41"/>
  <c r="S499" i="41"/>
  <c r="S744" i="41"/>
  <c r="S761" i="41"/>
  <c r="S809" i="41"/>
  <c r="S964" i="41"/>
  <c r="S957" i="41"/>
  <c r="S940" i="41"/>
  <c r="S933" i="41"/>
  <c r="S916" i="41"/>
  <c r="S693" i="41"/>
  <c r="S690" i="41"/>
  <c r="S585" i="41"/>
  <c r="S723" i="41"/>
  <c r="S716" i="41"/>
  <c r="S682" i="41"/>
  <c r="S627" i="41"/>
  <c r="S522" i="41"/>
  <c r="S514" i="41"/>
  <c r="S511" i="41"/>
  <c r="S484" i="41"/>
  <c r="S481" i="41"/>
  <c r="S447" i="41"/>
  <c r="S428" i="41"/>
  <c r="S759" i="41"/>
  <c r="S741" i="41"/>
  <c r="S776" i="41"/>
  <c r="S773" i="41"/>
  <c r="S814" i="41"/>
  <c r="S805" i="41"/>
  <c r="S834" i="41"/>
  <c r="S819" i="41"/>
  <c r="S868" i="41"/>
  <c r="S854" i="41"/>
  <c r="S896" i="41"/>
  <c r="S965" i="41"/>
  <c r="S941" i="41"/>
  <c r="S917" i="41"/>
  <c r="S702" i="41"/>
  <c r="AJ26" i="40"/>
  <c r="AJ28" i="40" s="1"/>
  <c r="H21" i="108"/>
  <c r="J28" i="108"/>
  <c r="Q1103" i="41" l="1"/>
  <c r="S1100" i="41"/>
  <c r="X1100" i="41" s="1"/>
  <c r="I22" i="37"/>
  <c r="I20" i="108" l="1"/>
  <c r="I17" i="108"/>
  <c r="I18" i="108"/>
  <c r="J21" i="108"/>
  <c r="K20" i="108" l="1"/>
  <c r="K17" i="108"/>
  <c r="I19" i="108"/>
  <c r="I21" i="108" s="1"/>
  <c r="K19" i="108"/>
  <c r="K18" i="108"/>
  <c r="K22" i="37"/>
  <c r="H16" i="37"/>
  <c r="A3" i="108"/>
  <c r="C5" i="108"/>
  <c r="J38" i="108"/>
  <c r="G39" i="108"/>
  <c r="G40" i="108"/>
  <c r="B42" i="108"/>
  <c r="Z25" i="38"/>
  <c r="D7" i="37" s="1"/>
  <c r="N25" i="39"/>
  <c r="D8" i="37" s="1"/>
  <c r="D9" i="37"/>
  <c r="N1103" i="41"/>
  <c r="D13" i="37" s="1"/>
  <c r="O25" i="42"/>
  <c r="D14" i="37" s="1"/>
  <c r="N25" i="43"/>
  <c r="P28" i="120"/>
  <c r="D10" i="37"/>
  <c r="D16" i="37"/>
  <c r="AB25" i="38"/>
  <c r="F7" i="37" s="1"/>
  <c r="P25" i="39"/>
  <c r="T25" i="39" s="1"/>
  <c r="AM26" i="40"/>
  <c r="AM28" i="40" s="1"/>
  <c r="AQ28" i="40" s="1"/>
  <c r="P1103" i="41"/>
  <c r="F13" i="37" s="1"/>
  <c r="Q25" i="42"/>
  <c r="F14" i="37" s="1"/>
  <c r="L14" i="37" s="1"/>
  <c r="P25" i="43"/>
  <c r="F15" i="37" s="1"/>
  <c r="L15" i="37" s="1"/>
  <c r="R28" i="120"/>
  <c r="F10" i="37"/>
  <c r="F16" i="37"/>
  <c r="L16" i="37" s="1"/>
  <c r="AE8" i="38"/>
  <c r="AE9" i="38"/>
  <c r="AE10" i="38"/>
  <c r="AE11" i="38"/>
  <c r="AE12" i="38"/>
  <c r="AE13" i="38"/>
  <c r="AE14" i="38"/>
  <c r="AE15" i="38"/>
  <c r="AE16" i="38"/>
  <c r="AE17" i="38"/>
  <c r="AE18" i="38"/>
  <c r="AE19" i="38"/>
  <c r="AE20" i="38"/>
  <c r="AE21" i="38"/>
  <c r="AE22" i="38"/>
  <c r="AE23" i="38"/>
  <c r="AE24" i="38"/>
  <c r="S7" i="39"/>
  <c r="S8" i="39"/>
  <c r="S9" i="39"/>
  <c r="S10" i="39"/>
  <c r="S11" i="39"/>
  <c r="S12" i="39"/>
  <c r="S13" i="39"/>
  <c r="S14" i="39"/>
  <c r="S15" i="39"/>
  <c r="S16" i="39"/>
  <c r="S17" i="39"/>
  <c r="S18" i="39"/>
  <c r="S19" i="39"/>
  <c r="S20" i="39"/>
  <c r="S21" i="39"/>
  <c r="S22" i="39"/>
  <c r="S23" i="39"/>
  <c r="S24" i="39"/>
  <c r="AP8" i="40"/>
  <c r="AP9" i="40"/>
  <c r="AP10" i="40"/>
  <c r="AP11" i="40"/>
  <c r="AP12" i="40"/>
  <c r="AP13" i="40"/>
  <c r="AP14" i="40"/>
  <c r="AP15" i="40"/>
  <c r="AP16" i="40"/>
  <c r="AP17" i="40"/>
  <c r="AP18" i="40"/>
  <c r="AP19" i="40"/>
  <c r="AP20" i="40"/>
  <c r="AP21" i="40"/>
  <c r="AP22" i="40"/>
  <c r="AP23" i="40"/>
  <c r="AP24" i="40"/>
  <c r="AP25" i="40"/>
  <c r="T7" i="41"/>
  <c r="S1101" i="41"/>
  <c r="S1102" i="41"/>
  <c r="T7" i="42"/>
  <c r="T8" i="42"/>
  <c r="T9" i="42"/>
  <c r="T10" i="42"/>
  <c r="T11" i="42"/>
  <c r="T12" i="42"/>
  <c r="T13" i="42"/>
  <c r="T14" i="42"/>
  <c r="T15" i="42"/>
  <c r="T16" i="42"/>
  <c r="T17" i="42"/>
  <c r="T18" i="42"/>
  <c r="T19" i="42"/>
  <c r="T20" i="42"/>
  <c r="T21" i="42"/>
  <c r="T22" i="42"/>
  <c r="T23" i="42"/>
  <c r="T24" i="42"/>
  <c r="S7" i="43"/>
  <c r="S8" i="43"/>
  <c r="S9" i="43"/>
  <c r="S10" i="43"/>
  <c r="S11" i="43"/>
  <c r="S12" i="43"/>
  <c r="S13" i="43"/>
  <c r="S14" i="43"/>
  <c r="S15" i="43"/>
  <c r="S16" i="43"/>
  <c r="S17" i="43"/>
  <c r="S18" i="43"/>
  <c r="S19" i="43"/>
  <c r="S20" i="43"/>
  <c r="S21" i="43"/>
  <c r="S22" i="43"/>
  <c r="S23" i="43"/>
  <c r="S24" i="43"/>
  <c r="T28" i="120"/>
  <c r="H10" i="37"/>
  <c r="A3" i="37"/>
  <c r="A4" i="37"/>
  <c r="Y25" i="38"/>
  <c r="C7" i="37" s="1"/>
  <c r="AA25" i="38"/>
  <c r="AA27" i="38" s="1"/>
  <c r="AC25" i="38"/>
  <c r="AC27" i="38" s="1"/>
  <c r="M25" i="39"/>
  <c r="M27" i="39" s="1"/>
  <c r="O25" i="39"/>
  <c r="O27" i="39" s="1"/>
  <c r="Q25" i="39"/>
  <c r="G8" i="37" s="1"/>
  <c r="C9" i="37"/>
  <c r="AL26" i="40"/>
  <c r="AN26" i="40"/>
  <c r="G9" i="37" s="1"/>
  <c r="I10" i="37"/>
  <c r="K10" i="37"/>
  <c r="M1103" i="41"/>
  <c r="M1105" i="41" s="1"/>
  <c r="O1103" i="41"/>
  <c r="E13" i="37" s="1"/>
  <c r="Q1105" i="41"/>
  <c r="N25" i="42"/>
  <c r="C14" i="37" s="1"/>
  <c r="P25" i="42"/>
  <c r="R25" i="42"/>
  <c r="R27" i="42" s="1"/>
  <c r="M25" i="43"/>
  <c r="O25" i="43"/>
  <c r="E15" i="37" s="1"/>
  <c r="K15" i="37" s="1"/>
  <c r="Q25" i="43"/>
  <c r="G15" i="37" s="1"/>
  <c r="I16" i="37"/>
  <c r="K16" i="37"/>
  <c r="O28" i="120"/>
  <c r="C19" i="37" s="1"/>
  <c r="Q28" i="120"/>
  <c r="E19" i="37" s="1"/>
  <c r="K19" i="37" s="1"/>
  <c r="S28" i="120"/>
  <c r="G19" i="37" s="1"/>
  <c r="A3" i="38"/>
  <c r="A4" i="38"/>
  <c r="V7" i="38"/>
  <c r="AF7" i="38"/>
  <c r="AG7" i="38"/>
  <c r="V8" i="38"/>
  <c r="AF8" i="38"/>
  <c r="AG8" i="38"/>
  <c r="V9" i="38"/>
  <c r="AF9" i="38"/>
  <c r="AG9" i="38"/>
  <c r="V10" i="38"/>
  <c r="AF10" i="38"/>
  <c r="AG10" i="38"/>
  <c r="V11" i="38"/>
  <c r="AF11" i="38"/>
  <c r="AG11" i="38"/>
  <c r="V12" i="38"/>
  <c r="AF12" i="38"/>
  <c r="AG12" i="38"/>
  <c r="V13" i="38"/>
  <c r="AF13" i="38"/>
  <c r="AG13" i="38"/>
  <c r="V14" i="38"/>
  <c r="AF14" i="38"/>
  <c r="AG14" i="38"/>
  <c r="V15" i="38"/>
  <c r="AF15" i="38"/>
  <c r="AG15" i="38"/>
  <c r="V16" i="38"/>
  <c r="AF16" i="38"/>
  <c r="AG16" i="38"/>
  <c r="V17" i="38"/>
  <c r="AF17" i="38"/>
  <c r="AG17" i="38"/>
  <c r="V18" i="38"/>
  <c r="AF18" i="38"/>
  <c r="AG18" i="38"/>
  <c r="V19" i="38"/>
  <c r="AF19" i="38"/>
  <c r="AG19" i="38"/>
  <c r="V20" i="38"/>
  <c r="AF20" i="38"/>
  <c r="AG20" i="38"/>
  <c r="V21" i="38"/>
  <c r="AF21" i="38"/>
  <c r="AG21" i="38"/>
  <c r="V22" i="38"/>
  <c r="AF22" i="38"/>
  <c r="AG22" i="38"/>
  <c r="V23" i="38"/>
  <c r="AF23" i="38"/>
  <c r="AG23" i="38"/>
  <c r="V24" i="38"/>
  <c r="AF24" i="38"/>
  <c r="AG24" i="38"/>
  <c r="V25" i="38"/>
  <c r="AF26" i="38"/>
  <c r="A29" i="38"/>
  <c r="A3" i="39"/>
  <c r="A4" i="39"/>
  <c r="T7" i="39"/>
  <c r="U7" i="39"/>
  <c r="T8" i="39"/>
  <c r="U8" i="39"/>
  <c r="T9" i="39"/>
  <c r="U9" i="39"/>
  <c r="T10" i="39"/>
  <c r="U10" i="39"/>
  <c r="T11" i="39"/>
  <c r="U11" i="39"/>
  <c r="T12" i="39"/>
  <c r="U12" i="39"/>
  <c r="T13" i="39"/>
  <c r="U13" i="39"/>
  <c r="T14" i="39"/>
  <c r="U14" i="39"/>
  <c r="T15" i="39"/>
  <c r="U15" i="39"/>
  <c r="T16" i="39"/>
  <c r="U16" i="39"/>
  <c r="T17" i="39"/>
  <c r="U17" i="39"/>
  <c r="T18" i="39"/>
  <c r="U18" i="39"/>
  <c r="T19" i="39"/>
  <c r="U19" i="39"/>
  <c r="T20" i="39"/>
  <c r="U20" i="39"/>
  <c r="T21" i="39"/>
  <c r="U21" i="39"/>
  <c r="T22" i="39"/>
  <c r="U22" i="39"/>
  <c r="T23" i="39"/>
  <c r="U23" i="39"/>
  <c r="T24" i="39"/>
  <c r="U24" i="39"/>
  <c r="T26" i="39"/>
  <c r="A29" i="39"/>
  <c r="A3" i="40"/>
  <c r="A4" i="40"/>
  <c r="AQ8" i="40"/>
  <c r="AQ9" i="40"/>
  <c r="AQ10" i="40"/>
  <c r="AQ11" i="40"/>
  <c r="AQ12" i="40"/>
  <c r="AQ13" i="40"/>
  <c r="AQ14" i="40"/>
  <c r="AQ15" i="40"/>
  <c r="AQ16" i="40"/>
  <c r="AQ17" i="40"/>
  <c r="AQ18" i="40"/>
  <c r="AQ19" i="40"/>
  <c r="AQ20" i="40"/>
  <c r="AQ21" i="40"/>
  <c r="AQ22" i="40"/>
  <c r="AQ23" i="40"/>
  <c r="AQ24" i="40"/>
  <c r="AQ25" i="40"/>
  <c r="AQ27" i="40"/>
  <c r="A30" i="40"/>
  <c r="A3" i="41"/>
  <c r="A4" i="41"/>
  <c r="T584" i="41"/>
  <c r="T585" i="41"/>
  <c r="T964" i="41"/>
  <c r="T965" i="41"/>
  <c r="T966" i="41"/>
  <c r="T967" i="41"/>
  <c r="T968" i="41"/>
  <c r="T969" i="41"/>
  <c r="T970" i="41"/>
  <c r="T971" i="41"/>
  <c r="T972" i="41"/>
  <c r="T973" i="41"/>
  <c r="T974" i="41"/>
  <c r="T1100" i="41"/>
  <c r="T1101" i="41"/>
  <c r="T1102" i="41"/>
  <c r="T1104" i="41"/>
  <c r="A1107" i="41"/>
  <c r="A3" i="42"/>
  <c r="A4" i="42"/>
  <c r="U7" i="42"/>
  <c r="U8" i="42"/>
  <c r="U9" i="42"/>
  <c r="U10" i="42"/>
  <c r="U11" i="42"/>
  <c r="U12" i="42"/>
  <c r="U13" i="42"/>
  <c r="U14" i="42"/>
  <c r="U15" i="42"/>
  <c r="U16" i="42"/>
  <c r="U17" i="42"/>
  <c r="U18" i="42"/>
  <c r="U19" i="42"/>
  <c r="U20" i="42"/>
  <c r="U21" i="42"/>
  <c r="U22" i="42"/>
  <c r="U23" i="42"/>
  <c r="U24" i="42"/>
  <c r="U26" i="42"/>
  <c r="Q27" i="42"/>
  <c r="U27" i="42" s="1"/>
  <c r="A29" i="42"/>
  <c r="A3" i="43"/>
  <c r="A4" i="43"/>
  <c r="T7" i="43"/>
  <c r="T8" i="43"/>
  <c r="T9" i="43"/>
  <c r="T10" i="43"/>
  <c r="T11" i="43"/>
  <c r="T12" i="43"/>
  <c r="T13" i="43"/>
  <c r="T14" i="43"/>
  <c r="T15" i="43"/>
  <c r="T16" i="43"/>
  <c r="T17" i="43"/>
  <c r="T18" i="43"/>
  <c r="T19" i="43"/>
  <c r="T20" i="43"/>
  <c r="T21" i="43"/>
  <c r="T22" i="43"/>
  <c r="T23" i="43"/>
  <c r="T24" i="43"/>
  <c r="T26" i="43"/>
  <c r="A29" i="43"/>
  <c r="A3" i="120"/>
  <c r="A4" i="120"/>
  <c r="U7" i="120"/>
  <c r="U8" i="120"/>
  <c r="U9" i="120"/>
  <c r="U10" i="120"/>
  <c r="U11" i="120"/>
  <c r="U12" i="120"/>
  <c r="U13" i="120"/>
  <c r="U14" i="120"/>
  <c r="U15" i="120"/>
  <c r="U16" i="120"/>
  <c r="U17" i="120"/>
  <c r="U18" i="120"/>
  <c r="U19" i="120"/>
  <c r="U20" i="120"/>
  <c r="U21" i="120"/>
  <c r="U22" i="120"/>
  <c r="U23" i="120"/>
  <c r="U24" i="120"/>
  <c r="U25" i="120"/>
  <c r="U26" i="120"/>
  <c r="U27" i="120"/>
  <c r="A30" i="120"/>
  <c r="H19" i="37" l="1"/>
  <c r="U28" i="120"/>
  <c r="D19" i="37"/>
  <c r="P1105" i="41"/>
  <c r="AB27" i="38"/>
  <c r="P27" i="43"/>
  <c r="T27" i="43" s="1"/>
  <c r="E9" i="37"/>
  <c r="K9" i="37" s="1"/>
  <c r="T25" i="43"/>
  <c r="C13" i="37"/>
  <c r="AQ26" i="40"/>
  <c r="F9" i="37"/>
  <c r="L9" i="37" s="1"/>
  <c r="P27" i="39"/>
  <c r="T27" i="39" s="1"/>
  <c r="E7" i="37"/>
  <c r="K7" i="37" s="1"/>
  <c r="E8" i="37"/>
  <c r="K8" i="37" s="1"/>
  <c r="AN28" i="40"/>
  <c r="O1105" i="41"/>
  <c r="N1105" i="41"/>
  <c r="H22" i="37"/>
  <c r="D22" i="37"/>
  <c r="N27" i="42"/>
  <c r="N27" i="39"/>
  <c r="Y27" i="38"/>
  <c r="Z27" i="38"/>
  <c r="K21" i="108"/>
  <c r="Q27" i="43"/>
  <c r="J16" i="37"/>
  <c r="O27" i="42"/>
  <c r="U25" i="42"/>
  <c r="AL28" i="40"/>
  <c r="C8" i="37"/>
  <c r="F19" i="37"/>
  <c r="G13" i="37"/>
  <c r="I13" i="37" s="1"/>
  <c r="E14" i="37"/>
  <c r="K14" i="37" s="1"/>
  <c r="P27" i="42"/>
  <c r="D15" i="37"/>
  <c r="N27" i="43"/>
  <c r="AP26" i="40"/>
  <c r="AP28" i="40" s="1"/>
  <c r="AE25" i="38"/>
  <c r="AE27" i="38" s="1"/>
  <c r="M27" i="43"/>
  <c r="C15" i="37"/>
  <c r="T25" i="42"/>
  <c r="T27" i="42" s="1"/>
  <c r="S25" i="43"/>
  <c r="H15" i="37" s="1"/>
  <c r="J15" i="37" s="1"/>
  <c r="S25" i="39"/>
  <c r="H8" i="37" s="1"/>
  <c r="I19" i="37"/>
  <c r="O27" i="43"/>
  <c r="I15" i="37"/>
  <c r="G14" i="37"/>
  <c r="K13" i="37"/>
  <c r="F17" i="37"/>
  <c r="J10" i="37"/>
  <c r="L10" i="37" s="1"/>
  <c r="F8" i="37"/>
  <c r="L8" i="37" s="1"/>
  <c r="F22" i="37"/>
  <c r="Q27" i="39"/>
  <c r="D11" i="37"/>
  <c r="G7" i="37"/>
  <c r="D21" i="37" l="1"/>
  <c r="D23" i="37" s="1"/>
  <c r="I9" i="37"/>
  <c r="T1103" i="41"/>
  <c r="AF27" i="38"/>
  <c r="AF25" i="38"/>
  <c r="I8" i="37"/>
  <c r="C21" i="37"/>
  <c r="C23" i="37" s="1"/>
  <c r="C17" i="37"/>
  <c r="E11" i="37"/>
  <c r="K11" i="37" s="1"/>
  <c r="C11" i="37"/>
  <c r="H14" i="37"/>
  <c r="J14" i="37" s="1"/>
  <c r="S27" i="43"/>
  <c r="E21" i="37"/>
  <c r="K21" i="37" s="1"/>
  <c r="D17" i="37"/>
  <c r="F21" i="37"/>
  <c r="I14" i="37"/>
  <c r="E17" i="37"/>
  <c r="K17" i="37" s="1"/>
  <c r="H9" i="37"/>
  <c r="J9" i="37" s="1"/>
  <c r="H7" i="37"/>
  <c r="J7" i="37" s="1"/>
  <c r="L7" i="37" s="1"/>
  <c r="J19" i="37"/>
  <c r="L19" i="37" s="1"/>
  <c r="S27" i="39"/>
  <c r="F11" i="37"/>
  <c r="J8" i="37"/>
  <c r="G17" i="37"/>
  <c r="J22" i="37"/>
  <c r="L22" i="37" s="1"/>
  <c r="G21" i="37"/>
  <c r="G11" i="37"/>
  <c r="I7" i="37"/>
  <c r="E23" i="37" l="1"/>
  <c r="K23" i="37" s="1"/>
  <c r="I11" i="37"/>
  <c r="I21" i="37"/>
  <c r="I23" i="37" s="1"/>
  <c r="H11" i="37"/>
  <c r="F23" i="37"/>
  <c r="I17" i="37"/>
  <c r="G23" i="37"/>
  <c r="J11" i="37" l="1"/>
  <c r="L11" i="37" s="1"/>
  <c r="L21" i="37" l="1"/>
  <c r="R9" i="41"/>
  <c r="R11" i="41"/>
  <c r="R12" i="41"/>
  <c r="R16" i="41"/>
  <c r="R17" i="41"/>
  <c r="R18" i="41"/>
  <c r="R19" i="41"/>
  <c r="R23" i="41"/>
  <c r="R24" i="41"/>
  <c r="R27" i="41"/>
  <c r="R29" i="41"/>
  <c r="R32" i="41"/>
  <c r="R37" i="41"/>
  <c r="R39" i="41"/>
  <c r="R42" i="41"/>
  <c r="R44" i="41"/>
  <c r="R46" i="41"/>
  <c r="R47" i="41"/>
  <c r="R48" i="41"/>
  <c r="R49" i="41"/>
  <c r="R50" i="41"/>
  <c r="R55" i="41"/>
  <c r="R57" i="41"/>
  <c r="R58" i="41"/>
  <c r="R59" i="41"/>
  <c r="R60" i="41"/>
  <c r="R62" i="41"/>
  <c r="R66" i="41"/>
  <c r="R67" i="41"/>
  <c r="R70" i="41"/>
  <c r="R72" i="41"/>
  <c r="R75" i="41"/>
  <c r="R77" i="41"/>
  <c r="R79" i="41"/>
  <c r="R80" i="41"/>
  <c r="R84" i="41"/>
  <c r="R85" i="41"/>
  <c r="R86" i="41"/>
  <c r="R87" i="41"/>
  <c r="R89" i="41"/>
  <c r="R90" i="41"/>
  <c r="R91" i="41"/>
  <c r="R93" i="41"/>
  <c r="R94" i="41"/>
  <c r="R95" i="41"/>
  <c r="R97" i="41"/>
  <c r="R98" i="41"/>
  <c r="R99" i="41"/>
  <c r="R101" i="41"/>
  <c r="R102" i="41"/>
  <c r="R103" i="41"/>
  <c r="R108" i="41"/>
  <c r="R109" i="41"/>
  <c r="R110" i="41"/>
  <c r="R111" i="41"/>
  <c r="R113" i="41"/>
  <c r="R114" i="41"/>
  <c r="R115" i="41"/>
  <c r="R118" i="41"/>
  <c r="R120" i="41"/>
  <c r="R121" i="41"/>
  <c r="R122" i="41"/>
  <c r="R123" i="41"/>
  <c r="R124" i="41"/>
  <c r="R125" i="41"/>
  <c r="R126" i="41"/>
  <c r="R130" i="41"/>
  <c r="R132" i="41"/>
  <c r="R136" i="41"/>
  <c r="R139" i="41"/>
  <c r="R150" i="41"/>
  <c r="R153" i="41"/>
  <c r="R156" i="41"/>
  <c r="R157" i="41"/>
  <c r="R159" i="41"/>
  <c r="R160" i="41"/>
  <c r="R162" i="41"/>
  <c r="R163" i="41"/>
  <c r="R165" i="41"/>
  <c r="R166" i="41"/>
  <c r="R168" i="41"/>
  <c r="R169" i="41"/>
  <c r="R172" i="41"/>
  <c r="R175" i="41"/>
  <c r="R197" i="41"/>
  <c r="R199" i="41"/>
  <c r="R201" i="41"/>
  <c r="R203" i="41"/>
  <c r="R204" i="41"/>
  <c r="R205" i="41"/>
  <c r="R209" i="41"/>
  <c r="R215" i="41"/>
  <c r="R216" i="41"/>
  <c r="R217" i="41"/>
  <c r="R219" i="41"/>
  <c r="R222" i="41"/>
  <c r="R223" i="41"/>
  <c r="R224" i="41"/>
  <c r="R225" i="41"/>
  <c r="R226" i="41"/>
  <c r="R227" i="41"/>
  <c r="R228" i="41"/>
  <c r="R232" i="41"/>
  <c r="R234" i="41"/>
  <c r="R235" i="41"/>
  <c r="R236" i="41"/>
  <c r="R239" i="41"/>
  <c r="R243" i="41"/>
  <c r="R245" i="41"/>
  <c r="R252" i="41"/>
  <c r="R258" i="41"/>
  <c r="R263" i="41"/>
  <c r="R265" i="41"/>
  <c r="R271" i="41"/>
  <c r="R275" i="41"/>
  <c r="R276" i="41"/>
  <c r="R279" i="41"/>
  <c r="R281" i="41"/>
  <c r="R287" i="41"/>
  <c r="R291" i="41"/>
  <c r="R293" i="41"/>
  <c r="R294" i="41"/>
  <c r="R298" i="41"/>
  <c r="R300" i="41"/>
  <c r="R301" i="41"/>
  <c r="R303" i="41"/>
  <c r="R305" i="41"/>
  <c r="R307" i="41"/>
  <c r="R315" i="41"/>
  <c r="R316" i="41"/>
  <c r="R317" i="41"/>
  <c r="R320" i="41"/>
  <c r="R325" i="41"/>
  <c r="R327" i="41"/>
  <c r="R335" i="41"/>
  <c r="R337" i="41"/>
  <c r="R349" i="41"/>
  <c r="R351" i="41"/>
  <c r="R352" i="41"/>
  <c r="R353" i="41"/>
  <c r="R354" i="41"/>
  <c r="R356" i="41"/>
  <c r="R360" i="41"/>
  <c r="R365" i="41"/>
  <c r="R366" i="41"/>
  <c r="R371" i="41"/>
  <c r="R373" i="41"/>
  <c r="R375" i="41"/>
  <c r="R379" i="41"/>
  <c r="R380" i="41"/>
  <c r="R381" i="41"/>
  <c r="R386" i="41"/>
  <c r="R388" i="41"/>
  <c r="R394" i="41"/>
  <c r="R396" i="41"/>
  <c r="R401" i="41"/>
  <c r="R402" i="41"/>
  <c r="R407" i="41"/>
  <c r="R409" i="41"/>
  <c r="R411" i="41"/>
  <c r="R415" i="41"/>
  <c r="R416" i="41"/>
  <c r="R417" i="41"/>
  <c r="R422" i="41"/>
  <c r="S388" i="41" l="1"/>
  <c r="V388" i="41"/>
  <c r="S354" i="41"/>
  <c r="V354" i="41"/>
  <c r="S315" i="41"/>
  <c r="V315" i="41"/>
  <c r="S279" i="41"/>
  <c r="V279" i="41"/>
  <c r="S235" i="41"/>
  <c r="V235" i="41"/>
  <c r="S216" i="41"/>
  <c r="V216" i="41"/>
  <c r="S168" i="41"/>
  <c r="V168" i="41"/>
  <c r="S136" i="41"/>
  <c r="V136" i="41"/>
  <c r="S114" i="41"/>
  <c r="V114" i="41"/>
  <c r="S95" i="41"/>
  <c r="V95" i="41"/>
  <c r="S77" i="41"/>
  <c r="V77" i="41"/>
  <c r="S50" i="41"/>
  <c r="V50" i="41"/>
  <c r="S24" i="41"/>
  <c r="V24" i="41"/>
  <c r="S57" i="41"/>
  <c r="V57" i="41"/>
  <c r="S217" i="41"/>
  <c r="V217" i="41"/>
  <c r="S307" i="41"/>
  <c r="V307" i="41"/>
  <c r="S276" i="41"/>
  <c r="V276" i="41"/>
  <c r="S234" i="41"/>
  <c r="V234" i="41"/>
  <c r="S215" i="41"/>
  <c r="V215" i="41"/>
  <c r="S166" i="41"/>
  <c r="V166" i="41"/>
  <c r="S132" i="41"/>
  <c r="V132" i="41"/>
  <c r="S113" i="41"/>
  <c r="V113" i="41"/>
  <c r="S94" i="41"/>
  <c r="V94" i="41"/>
  <c r="S75" i="41"/>
  <c r="V75" i="41"/>
  <c r="S49" i="41"/>
  <c r="V49" i="41"/>
  <c r="S23" i="41"/>
  <c r="V23" i="41"/>
  <c r="S360" i="41"/>
  <c r="V360" i="41"/>
  <c r="S29" i="41"/>
  <c r="V29" i="41"/>
  <c r="S236" i="41"/>
  <c r="V236" i="41"/>
  <c r="S275" i="41"/>
  <c r="V275" i="41"/>
  <c r="S232" i="41"/>
  <c r="V232" i="41"/>
  <c r="S209" i="41"/>
  <c r="V209" i="41"/>
  <c r="S165" i="41"/>
  <c r="V165" i="41"/>
  <c r="S130" i="41"/>
  <c r="V130" i="41"/>
  <c r="S111" i="41"/>
  <c r="V111" i="41"/>
  <c r="S93" i="41"/>
  <c r="V93" i="41"/>
  <c r="S72" i="41"/>
  <c r="V72" i="41"/>
  <c r="S48" i="41"/>
  <c r="V48" i="41"/>
  <c r="S19" i="41"/>
  <c r="V19" i="41"/>
  <c r="S150" i="41"/>
  <c r="V150" i="41"/>
  <c r="S394" i="41"/>
  <c r="V394" i="41"/>
  <c r="S169" i="41"/>
  <c r="V169" i="41"/>
  <c r="S303" i="41"/>
  <c r="V303" i="41"/>
  <c r="S91" i="41"/>
  <c r="V91" i="41"/>
  <c r="S18" i="41"/>
  <c r="V18" i="41"/>
  <c r="S287" i="41"/>
  <c r="V287" i="41"/>
  <c r="S80" i="41"/>
  <c r="V80" i="41"/>
  <c r="S139" i="41"/>
  <c r="V139" i="41"/>
  <c r="S422" i="41"/>
  <c r="V422" i="41"/>
  <c r="S381" i="41"/>
  <c r="V381" i="41"/>
  <c r="S271" i="41"/>
  <c r="V271" i="41"/>
  <c r="S47" i="41"/>
  <c r="V47" i="41"/>
  <c r="S349" i="41"/>
  <c r="V349" i="41"/>
  <c r="S301" i="41"/>
  <c r="V301" i="41"/>
  <c r="S265" i="41"/>
  <c r="V265" i="41"/>
  <c r="S227" i="41"/>
  <c r="V227" i="41"/>
  <c r="S204" i="41"/>
  <c r="V204" i="41"/>
  <c r="S162" i="41"/>
  <c r="V162" i="41"/>
  <c r="S125" i="41"/>
  <c r="V125" i="41"/>
  <c r="S109" i="41"/>
  <c r="V109" i="41"/>
  <c r="S90" i="41"/>
  <c r="V90" i="41"/>
  <c r="S67" i="41"/>
  <c r="V67" i="41"/>
  <c r="S46" i="41"/>
  <c r="V46" i="41"/>
  <c r="S17" i="41"/>
  <c r="V17" i="41"/>
  <c r="S317" i="41"/>
  <c r="V317" i="41"/>
  <c r="S98" i="41"/>
  <c r="V98" i="41"/>
  <c r="S281" i="41"/>
  <c r="V281" i="41"/>
  <c r="S115" i="41"/>
  <c r="V115" i="41"/>
  <c r="S305" i="41"/>
  <c r="V305" i="41"/>
  <c r="S228" i="41"/>
  <c r="V228" i="41"/>
  <c r="S70" i="41"/>
  <c r="V70" i="41"/>
  <c r="S415" i="41"/>
  <c r="V415" i="41"/>
  <c r="S379" i="41"/>
  <c r="V379" i="41"/>
  <c r="S411" i="41"/>
  <c r="V411" i="41"/>
  <c r="S375" i="41"/>
  <c r="V375" i="41"/>
  <c r="S337" i="41"/>
  <c r="V337" i="41"/>
  <c r="S300" i="41"/>
  <c r="V300" i="41"/>
  <c r="S263" i="41"/>
  <c r="V263" i="41"/>
  <c r="S226" i="41"/>
  <c r="V226" i="41"/>
  <c r="S203" i="41"/>
  <c r="V203" i="41"/>
  <c r="S160" i="41"/>
  <c r="V160" i="41"/>
  <c r="S124" i="41"/>
  <c r="V124" i="41"/>
  <c r="S108" i="41"/>
  <c r="V108" i="41"/>
  <c r="S89" i="41"/>
  <c r="V89" i="41"/>
  <c r="S66" i="41"/>
  <c r="V66" i="41"/>
  <c r="S44" i="41"/>
  <c r="V44" i="41"/>
  <c r="S16" i="41"/>
  <c r="V16" i="41"/>
  <c r="S219" i="41"/>
  <c r="V219" i="41"/>
  <c r="S27" i="41"/>
  <c r="V27" i="41"/>
  <c r="S352" i="41"/>
  <c r="V352" i="41"/>
  <c r="S380" i="41"/>
  <c r="V380" i="41"/>
  <c r="S205" i="41"/>
  <c r="V205" i="41"/>
  <c r="S335" i="41"/>
  <c r="V335" i="41"/>
  <c r="S225" i="41"/>
  <c r="V225" i="41"/>
  <c r="S201" i="41"/>
  <c r="V201" i="41"/>
  <c r="S159" i="41"/>
  <c r="V159" i="41"/>
  <c r="S123" i="41"/>
  <c r="V123" i="41"/>
  <c r="S103" i="41"/>
  <c r="V103" i="41"/>
  <c r="S87" i="41"/>
  <c r="V87" i="41"/>
  <c r="S62" i="41"/>
  <c r="V62" i="41"/>
  <c r="S42" i="41"/>
  <c r="V42" i="41"/>
  <c r="S12" i="41"/>
  <c r="V12" i="41"/>
  <c r="S118" i="41"/>
  <c r="V118" i="41"/>
  <c r="S97" i="41"/>
  <c r="V97" i="41"/>
  <c r="S386" i="41"/>
  <c r="V386" i="41"/>
  <c r="S110" i="41"/>
  <c r="V110" i="41"/>
  <c r="S373" i="41"/>
  <c r="V373" i="41"/>
  <c r="S298" i="41"/>
  <c r="V298" i="41"/>
  <c r="S407" i="41"/>
  <c r="V407" i="41"/>
  <c r="S371" i="41"/>
  <c r="V371" i="41"/>
  <c r="S327" i="41"/>
  <c r="V327" i="41"/>
  <c r="S294" i="41"/>
  <c r="V294" i="41"/>
  <c r="S252" i="41"/>
  <c r="V252" i="41"/>
  <c r="S224" i="41"/>
  <c r="V224" i="41"/>
  <c r="S199" i="41"/>
  <c r="V199" i="41"/>
  <c r="S157" i="41"/>
  <c r="V157" i="41"/>
  <c r="S122" i="41"/>
  <c r="V122" i="41"/>
  <c r="S102" i="41"/>
  <c r="V102" i="41"/>
  <c r="S86" i="41"/>
  <c r="V86" i="41"/>
  <c r="S60" i="41"/>
  <c r="V60" i="41"/>
  <c r="S39" i="41"/>
  <c r="V39" i="41"/>
  <c r="S11" i="41"/>
  <c r="V11" i="41"/>
  <c r="S396" i="41"/>
  <c r="V396" i="41"/>
  <c r="S239" i="41"/>
  <c r="V239" i="41"/>
  <c r="S356" i="41"/>
  <c r="V356" i="41"/>
  <c r="S55" i="41"/>
  <c r="V55" i="41"/>
  <c r="S417" i="41"/>
  <c r="V417" i="41"/>
  <c r="S416" i="41"/>
  <c r="V416" i="41"/>
  <c r="S126" i="41"/>
  <c r="V126" i="41"/>
  <c r="S409" i="41"/>
  <c r="V409" i="41"/>
  <c r="S258" i="41"/>
  <c r="V258" i="41"/>
  <c r="S402" i="41"/>
  <c r="V402" i="41"/>
  <c r="S366" i="41"/>
  <c r="V366" i="41"/>
  <c r="S325" i="41"/>
  <c r="V325" i="41"/>
  <c r="S293" i="41"/>
  <c r="V293" i="41"/>
  <c r="S245" i="41"/>
  <c r="V245" i="41"/>
  <c r="S223" i="41"/>
  <c r="V223" i="41"/>
  <c r="S197" i="41"/>
  <c r="V197" i="41"/>
  <c r="S156" i="41"/>
  <c r="V156" i="41"/>
  <c r="S121" i="41"/>
  <c r="V121" i="41"/>
  <c r="S101" i="41"/>
  <c r="V101" i="41"/>
  <c r="S85" i="41"/>
  <c r="V85" i="41"/>
  <c r="S59" i="41"/>
  <c r="V59" i="41"/>
  <c r="S37" i="41"/>
  <c r="V37" i="41"/>
  <c r="S9" i="41"/>
  <c r="V9" i="41"/>
  <c r="S172" i="41"/>
  <c r="V172" i="41"/>
  <c r="S316" i="41"/>
  <c r="V316" i="41"/>
  <c r="S79" i="41"/>
  <c r="V79" i="41"/>
  <c r="S353" i="41"/>
  <c r="V353" i="41"/>
  <c r="S351" i="41"/>
  <c r="V351" i="41"/>
  <c r="S163" i="41"/>
  <c r="V163" i="41"/>
  <c r="S401" i="41"/>
  <c r="V401" i="41"/>
  <c r="S365" i="41"/>
  <c r="V365" i="41"/>
  <c r="S320" i="41"/>
  <c r="V320" i="41"/>
  <c r="S291" i="41"/>
  <c r="V291" i="41"/>
  <c r="S243" i="41"/>
  <c r="V243" i="41"/>
  <c r="S222" i="41"/>
  <c r="V222" i="41"/>
  <c r="S175" i="41"/>
  <c r="V175" i="41"/>
  <c r="S153" i="41"/>
  <c r="V153" i="41"/>
  <c r="S120" i="41"/>
  <c r="V120" i="41"/>
  <c r="S99" i="41"/>
  <c r="V99" i="41"/>
  <c r="S84" i="41"/>
  <c r="V84" i="41"/>
  <c r="S58" i="41"/>
  <c r="V58" i="41"/>
  <c r="S32" i="41"/>
  <c r="V32" i="41"/>
  <c r="R71" i="41"/>
  <c r="R35" i="41"/>
  <c r="R418" i="41"/>
  <c r="R387" i="41"/>
  <c r="R309" i="41"/>
  <c r="R296" i="41"/>
  <c r="R289" i="41"/>
  <c r="R410" i="41"/>
  <c r="R372" i="41"/>
  <c r="R364" i="41"/>
  <c r="R363" i="41"/>
  <c r="R355" i="41"/>
  <c r="R334" i="41"/>
  <c r="R295" i="41"/>
  <c r="R288" i="41"/>
  <c r="R270" i="41"/>
  <c r="R269" i="41"/>
  <c r="R262" i="41"/>
  <c r="R238" i="41"/>
  <c r="R237" i="41"/>
  <c r="R230" i="41"/>
  <c r="R202" i="41"/>
  <c r="R138" i="41"/>
  <c r="R116" i="41"/>
  <c r="R63" i="41"/>
  <c r="R26" i="41"/>
  <c r="R20" i="41"/>
  <c r="R361" i="41"/>
  <c r="R333" i="41"/>
  <c r="R332" i="41"/>
  <c r="R306" i="41"/>
  <c r="R286" i="41"/>
  <c r="R283" i="41"/>
  <c r="R282" i="41"/>
  <c r="R244" i="41"/>
  <c r="R221" i="41"/>
  <c r="R200" i="41"/>
  <c r="R167" i="41"/>
  <c r="R61" i="41"/>
  <c r="R43" i="41"/>
  <c r="R34" i="41"/>
  <c r="R25" i="41"/>
  <c r="R362" i="41"/>
  <c r="R340" i="41"/>
  <c r="R423" i="41"/>
  <c r="R392" i="41"/>
  <c r="R385" i="41"/>
  <c r="R378" i="41"/>
  <c r="R377" i="41"/>
  <c r="R376" i="41"/>
  <c r="R370" i="41"/>
  <c r="R369" i="41"/>
  <c r="R339" i="41"/>
  <c r="R338" i="41"/>
  <c r="R324" i="41"/>
  <c r="R285" i="41"/>
  <c r="R284" i="41"/>
  <c r="R267" i="41"/>
  <c r="R260" i="41"/>
  <c r="R259" i="41"/>
  <c r="R220" i="41"/>
  <c r="R206" i="41"/>
  <c r="R134" i="41"/>
  <c r="R133" i="41"/>
  <c r="R96" i="41"/>
  <c r="R391" i="41"/>
  <c r="R384" i="41"/>
  <c r="R368" i="41"/>
  <c r="R348" i="41"/>
  <c r="R331" i="41"/>
  <c r="R323" i="41"/>
  <c r="R251" i="41"/>
  <c r="R198" i="41"/>
  <c r="R185" i="41"/>
  <c r="R184" i="41"/>
  <c r="R183" i="41"/>
  <c r="R155" i="41"/>
  <c r="R154" i="41"/>
  <c r="R78" i="41"/>
  <c r="R76" i="41"/>
  <c r="R69" i="41"/>
  <c r="R33" i="41"/>
  <c r="R261" i="41"/>
  <c r="R253" i="41"/>
  <c r="R158" i="41"/>
  <c r="R400" i="41"/>
  <c r="R382" i="41"/>
  <c r="R347" i="41"/>
  <c r="R321" i="41"/>
  <c r="R266" i="41"/>
  <c r="R182" i="41"/>
  <c r="R181" i="41"/>
  <c r="R180" i="41"/>
  <c r="R164" i="41"/>
  <c r="R107" i="41"/>
  <c r="R207" i="41"/>
  <c r="R398" i="41"/>
  <c r="R390" i="41"/>
  <c r="R367" i="41"/>
  <c r="R359" i="41"/>
  <c r="R314" i="41"/>
  <c r="R313" i="41"/>
  <c r="R304" i="41"/>
  <c r="R299" i="41"/>
  <c r="R292" i="41"/>
  <c r="R274" i="41"/>
  <c r="R257" i="41"/>
  <c r="R250" i="41"/>
  <c r="R242" i="41"/>
  <c r="R241" i="41"/>
  <c r="R179" i="41"/>
  <c r="R178" i="41"/>
  <c r="R177" i="41"/>
  <c r="R152" i="41"/>
  <c r="R151" i="41"/>
  <c r="R131" i="41"/>
  <c r="R129" i="41"/>
  <c r="R106" i="41"/>
  <c r="R83" i="41"/>
  <c r="R74" i="41"/>
  <c r="R68" i="41"/>
  <c r="R54" i="41"/>
  <c r="R41" i="41"/>
  <c r="R31" i="41"/>
  <c r="R10" i="41"/>
  <c r="R393" i="41"/>
  <c r="R341" i="41"/>
  <c r="R268" i="41"/>
  <c r="R137" i="41"/>
  <c r="R56" i="41"/>
  <c r="R322" i="41"/>
  <c r="R397" i="41"/>
  <c r="R389" i="41"/>
  <c r="R374" i="41"/>
  <c r="R358" i="41"/>
  <c r="R357" i="41"/>
  <c r="R346" i="41"/>
  <c r="R336" i="41"/>
  <c r="R329" i="41"/>
  <c r="R312" i="41"/>
  <c r="R311" i="41"/>
  <c r="R280" i="41"/>
  <c r="R249" i="41"/>
  <c r="R233" i="41"/>
  <c r="R196" i="41"/>
  <c r="R176" i="41"/>
  <c r="R100" i="41"/>
  <c r="R88" i="41"/>
  <c r="R82" i="41"/>
  <c r="R40" i="41"/>
  <c r="R38" i="41"/>
  <c r="R30" i="41"/>
  <c r="R15" i="41"/>
  <c r="R208" i="41"/>
  <c r="R421" i="41"/>
  <c r="R414" i="41"/>
  <c r="R413" i="41"/>
  <c r="R412" i="41"/>
  <c r="R406" i="41"/>
  <c r="R405" i="41"/>
  <c r="R345" i="41"/>
  <c r="R328" i="41"/>
  <c r="R319" i="41"/>
  <c r="R318" i="41"/>
  <c r="R310" i="41"/>
  <c r="R273" i="41"/>
  <c r="R264" i="41"/>
  <c r="R256" i="41"/>
  <c r="R248" i="41"/>
  <c r="R240" i="41"/>
  <c r="R214" i="41"/>
  <c r="R174" i="41"/>
  <c r="R149" i="41"/>
  <c r="R148" i="41"/>
  <c r="R147" i="41"/>
  <c r="R128" i="41"/>
  <c r="R127" i="41"/>
  <c r="R119" i="41"/>
  <c r="R105" i="41"/>
  <c r="R73" i="41"/>
  <c r="R53" i="41"/>
  <c r="R14" i="41"/>
  <c r="R8" i="41"/>
  <c r="R229" i="41"/>
  <c r="R135" i="41"/>
  <c r="R45" i="41"/>
  <c r="R408" i="41"/>
  <c r="R399" i="41"/>
  <c r="R383" i="41"/>
  <c r="R330" i="41"/>
  <c r="R420" i="41"/>
  <c r="R404" i="41"/>
  <c r="R344" i="41"/>
  <c r="R297" i="41"/>
  <c r="R290" i="41"/>
  <c r="R272" i="41"/>
  <c r="R255" i="41"/>
  <c r="R247" i="41"/>
  <c r="R246" i="41"/>
  <c r="R218" i="41"/>
  <c r="R213" i="41"/>
  <c r="R212" i="41"/>
  <c r="R173" i="41"/>
  <c r="R171" i="41"/>
  <c r="R161" i="41"/>
  <c r="R146" i="41"/>
  <c r="R145" i="41"/>
  <c r="R144" i="41"/>
  <c r="R81" i="41"/>
  <c r="R13" i="41"/>
  <c r="R343" i="41"/>
  <c r="R231" i="41"/>
  <c r="R170" i="41"/>
  <c r="R143" i="41"/>
  <c r="R142" i="41"/>
  <c r="R141" i="41"/>
  <c r="R117" i="41"/>
  <c r="R112" i="41"/>
  <c r="R104" i="41"/>
  <c r="R65" i="41"/>
  <c r="R52" i="41"/>
  <c r="R22" i="41"/>
  <c r="R350" i="41"/>
  <c r="R419" i="41"/>
  <c r="R395" i="41"/>
  <c r="R403" i="41"/>
  <c r="R342" i="41"/>
  <c r="R326" i="41"/>
  <c r="R308" i="41"/>
  <c r="R302" i="41"/>
  <c r="R278" i="41"/>
  <c r="R277" i="41"/>
  <c r="R254" i="41"/>
  <c r="R211" i="41"/>
  <c r="R210" i="41"/>
  <c r="R140" i="41"/>
  <c r="R92" i="41"/>
  <c r="R64" i="41"/>
  <c r="R51" i="41"/>
  <c r="R36" i="41"/>
  <c r="R28" i="41"/>
  <c r="R21" i="41"/>
  <c r="S210" i="41" l="1"/>
  <c r="V210" i="41"/>
  <c r="S341" i="41"/>
  <c r="V341" i="41"/>
  <c r="S362" i="41"/>
  <c r="V362" i="41"/>
  <c r="S247" i="41"/>
  <c r="V247" i="41"/>
  <c r="S254" i="41"/>
  <c r="V254" i="41"/>
  <c r="S346" i="41"/>
  <c r="V346" i="41"/>
  <c r="S145" i="41"/>
  <c r="V145" i="41"/>
  <c r="S100" i="41"/>
  <c r="V100" i="41"/>
  <c r="S382" i="41"/>
  <c r="V382" i="41"/>
  <c r="S20" i="41"/>
  <c r="V20" i="41"/>
  <c r="S117" i="41"/>
  <c r="V117" i="41"/>
  <c r="S142" i="41"/>
  <c r="V142" i="41"/>
  <c r="S420" i="41"/>
  <c r="V420" i="41"/>
  <c r="S421" i="41"/>
  <c r="V421" i="41"/>
  <c r="S249" i="41"/>
  <c r="V249" i="41"/>
  <c r="S83" i="41"/>
  <c r="V83" i="41"/>
  <c r="S107" i="41"/>
  <c r="V107" i="41"/>
  <c r="S323" i="41"/>
  <c r="V323" i="41"/>
  <c r="S244" i="41"/>
  <c r="V244" i="41"/>
  <c r="S143" i="41"/>
  <c r="V143" i="41"/>
  <c r="S92" i="41"/>
  <c r="V92" i="41"/>
  <c r="S140" i="41"/>
  <c r="V140" i="41"/>
  <c r="S419" i="41"/>
  <c r="V419" i="41"/>
  <c r="S231" i="41"/>
  <c r="V231" i="41"/>
  <c r="S218" i="41"/>
  <c r="V218" i="41"/>
  <c r="S399" i="41"/>
  <c r="V399" i="41"/>
  <c r="S128" i="41"/>
  <c r="V128" i="41"/>
  <c r="S318" i="41"/>
  <c r="V318" i="41"/>
  <c r="S30" i="41"/>
  <c r="V30" i="41"/>
  <c r="S312" i="41"/>
  <c r="V312" i="41"/>
  <c r="S268" i="41"/>
  <c r="V268" i="41"/>
  <c r="S131" i="41"/>
  <c r="V131" i="41"/>
  <c r="S299" i="41"/>
  <c r="V299" i="41"/>
  <c r="S181" i="41"/>
  <c r="V181" i="41"/>
  <c r="S76" i="41"/>
  <c r="V76" i="41"/>
  <c r="S368" i="41"/>
  <c r="V368" i="41"/>
  <c r="S285" i="41"/>
  <c r="V285" i="41"/>
  <c r="S340" i="41"/>
  <c r="V340" i="41"/>
  <c r="S286" i="41"/>
  <c r="V286" i="41"/>
  <c r="S237" i="41"/>
  <c r="V237" i="41"/>
  <c r="S410" i="41"/>
  <c r="V410" i="41"/>
  <c r="S38" i="41"/>
  <c r="V38" i="41"/>
  <c r="S238" i="41"/>
  <c r="V238" i="41"/>
  <c r="S13" i="41"/>
  <c r="V13" i="41"/>
  <c r="S393" i="41"/>
  <c r="V393" i="41"/>
  <c r="S152" i="41"/>
  <c r="V152" i="41"/>
  <c r="S313" i="41"/>
  <c r="V313" i="41"/>
  <c r="S266" i="41"/>
  <c r="V266" i="41"/>
  <c r="S154" i="41"/>
  <c r="V154" i="41"/>
  <c r="S391" i="41"/>
  <c r="V391" i="41"/>
  <c r="S338" i="41"/>
  <c r="V338" i="41"/>
  <c r="S25" i="41"/>
  <c r="V25" i="41"/>
  <c r="S332" i="41"/>
  <c r="V332" i="41"/>
  <c r="S262" i="41"/>
  <c r="V262" i="41"/>
  <c r="S296" i="41"/>
  <c r="V296" i="41"/>
  <c r="S343" i="41"/>
  <c r="V343" i="41"/>
  <c r="S151" i="41"/>
  <c r="V151" i="41"/>
  <c r="S306" i="41"/>
  <c r="V306" i="41"/>
  <c r="S149" i="41"/>
  <c r="V149" i="41"/>
  <c r="S147" i="41"/>
  <c r="V147" i="41"/>
  <c r="S78" i="41"/>
  <c r="V78" i="41"/>
  <c r="S328" i="41"/>
  <c r="V328" i="41"/>
  <c r="S255" i="41"/>
  <c r="V255" i="41"/>
  <c r="S10" i="41"/>
  <c r="V10" i="41"/>
  <c r="S177" i="41"/>
  <c r="V177" i="41"/>
  <c r="S314" i="41"/>
  <c r="V314" i="41"/>
  <c r="S321" i="41"/>
  <c r="V321" i="41"/>
  <c r="S155" i="41"/>
  <c r="V155" i="41"/>
  <c r="S96" i="41"/>
  <c r="V96" i="41"/>
  <c r="S339" i="41"/>
  <c r="V339" i="41"/>
  <c r="S34" i="41"/>
  <c r="V34" i="41"/>
  <c r="S333" i="41"/>
  <c r="V333" i="41"/>
  <c r="S269" i="41"/>
  <c r="V269" i="41"/>
  <c r="S309" i="41"/>
  <c r="V309" i="41"/>
  <c r="S277" i="41"/>
  <c r="V277" i="41"/>
  <c r="S65" i="41"/>
  <c r="V65" i="41"/>
  <c r="S144" i="41"/>
  <c r="V144" i="41"/>
  <c r="S272" i="41"/>
  <c r="V272" i="41"/>
  <c r="S229" i="41"/>
  <c r="V229" i="41"/>
  <c r="S174" i="41"/>
  <c r="V174" i="41"/>
  <c r="S405" i="41"/>
  <c r="V405" i="41"/>
  <c r="S88" i="41"/>
  <c r="V88" i="41"/>
  <c r="S357" i="41"/>
  <c r="V357" i="41"/>
  <c r="S31" i="41"/>
  <c r="V31" i="41"/>
  <c r="S178" i="41"/>
  <c r="V178" i="41"/>
  <c r="S359" i="41"/>
  <c r="V359" i="41"/>
  <c r="S347" i="41"/>
  <c r="V347" i="41"/>
  <c r="S183" i="41"/>
  <c r="V183" i="41"/>
  <c r="S133" i="41"/>
  <c r="V133" i="41"/>
  <c r="S369" i="41"/>
  <c r="V369" i="41"/>
  <c r="S43" i="41"/>
  <c r="V43" i="41"/>
  <c r="S361" i="41"/>
  <c r="V361" i="41"/>
  <c r="S270" i="41"/>
  <c r="V270" i="41"/>
  <c r="S387" i="41"/>
  <c r="V387" i="41"/>
  <c r="S246" i="41"/>
  <c r="V246" i="41"/>
  <c r="S304" i="41"/>
  <c r="V304" i="41"/>
  <c r="S45" i="41"/>
  <c r="V45" i="41"/>
  <c r="S81" i="41"/>
  <c r="V81" i="41"/>
  <c r="S82" i="41"/>
  <c r="V82" i="41"/>
  <c r="S278" i="41"/>
  <c r="V278" i="41"/>
  <c r="S214" i="41"/>
  <c r="V214" i="41"/>
  <c r="S179" i="41"/>
  <c r="V179" i="41"/>
  <c r="S370" i="41"/>
  <c r="V370" i="41"/>
  <c r="S288" i="41"/>
  <c r="V288" i="41"/>
  <c r="S21" i="41"/>
  <c r="V21" i="41"/>
  <c r="S302" i="41"/>
  <c r="V302" i="41"/>
  <c r="S112" i="41"/>
  <c r="V112" i="41"/>
  <c r="S146" i="41"/>
  <c r="V146" i="41"/>
  <c r="S297" i="41"/>
  <c r="V297" i="41"/>
  <c r="S14" i="41"/>
  <c r="V14" i="41"/>
  <c r="S240" i="41"/>
  <c r="V240" i="41"/>
  <c r="S412" i="41"/>
  <c r="V412" i="41"/>
  <c r="S176" i="41"/>
  <c r="V176" i="41"/>
  <c r="S374" i="41"/>
  <c r="V374" i="41"/>
  <c r="S54" i="41"/>
  <c r="V54" i="41"/>
  <c r="S241" i="41"/>
  <c r="V241" i="41"/>
  <c r="S390" i="41"/>
  <c r="V390" i="41"/>
  <c r="S400" i="41"/>
  <c r="V400" i="41"/>
  <c r="S185" i="41"/>
  <c r="V185" i="41"/>
  <c r="S206" i="41"/>
  <c r="V206" i="41"/>
  <c r="S376" i="41"/>
  <c r="V376" i="41"/>
  <c r="S167" i="41"/>
  <c r="V167" i="41"/>
  <c r="S26" i="41"/>
  <c r="V26" i="41"/>
  <c r="S295" i="41"/>
  <c r="V295" i="41"/>
  <c r="S35" i="41"/>
  <c r="V35" i="41"/>
  <c r="S319" i="41"/>
  <c r="V319" i="41"/>
  <c r="S384" i="41"/>
  <c r="V384" i="41"/>
  <c r="S40" i="41"/>
  <c r="V40" i="41"/>
  <c r="S135" i="41"/>
  <c r="V135" i="41"/>
  <c r="S104" i="41"/>
  <c r="V104" i="41"/>
  <c r="S406" i="41"/>
  <c r="V406" i="41"/>
  <c r="S367" i="41"/>
  <c r="V367" i="41"/>
  <c r="S61" i="41"/>
  <c r="V61" i="41"/>
  <c r="S344" i="41"/>
  <c r="V344" i="41"/>
  <c r="S413" i="41"/>
  <c r="V413" i="41"/>
  <c r="S68" i="41"/>
  <c r="V68" i="41"/>
  <c r="S398" i="41"/>
  <c r="V398" i="41"/>
  <c r="S158" i="41"/>
  <c r="V158" i="41"/>
  <c r="S198" i="41"/>
  <c r="V198" i="41"/>
  <c r="S377" i="41"/>
  <c r="V377" i="41"/>
  <c r="S200" i="41"/>
  <c r="V200" i="41"/>
  <c r="S63" i="41"/>
  <c r="V63" i="41"/>
  <c r="S334" i="41"/>
  <c r="V334" i="41"/>
  <c r="S71" i="41"/>
  <c r="V71" i="41"/>
  <c r="S350" i="41"/>
  <c r="V350" i="41"/>
  <c r="S211" i="41"/>
  <c r="V211" i="41"/>
  <c r="S336" i="41"/>
  <c r="V336" i="41"/>
  <c r="S41" i="41"/>
  <c r="V41" i="41"/>
  <c r="S28" i="41"/>
  <c r="V28" i="41"/>
  <c r="S161" i="41"/>
  <c r="V161" i="41"/>
  <c r="S53" i="41"/>
  <c r="V53" i="41"/>
  <c r="S248" i="41"/>
  <c r="V248" i="41"/>
  <c r="S196" i="41"/>
  <c r="V196" i="41"/>
  <c r="S389" i="41"/>
  <c r="V389" i="41"/>
  <c r="S242" i="41"/>
  <c r="V242" i="41"/>
  <c r="S220" i="41"/>
  <c r="V220" i="41"/>
  <c r="S36" i="41"/>
  <c r="V36" i="41"/>
  <c r="S326" i="41"/>
  <c r="V326" i="41"/>
  <c r="S141" i="41"/>
  <c r="V141" i="41"/>
  <c r="S171" i="41"/>
  <c r="V171" i="41"/>
  <c r="S404" i="41"/>
  <c r="V404" i="41"/>
  <c r="S73" i="41"/>
  <c r="V73" i="41"/>
  <c r="S256" i="41"/>
  <c r="V256" i="41"/>
  <c r="S414" i="41"/>
  <c r="V414" i="41"/>
  <c r="S233" i="41"/>
  <c r="V233" i="41"/>
  <c r="S397" i="41"/>
  <c r="V397" i="41"/>
  <c r="S74" i="41"/>
  <c r="V74" i="41"/>
  <c r="S250" i="41"/>
  <c r="V250" i="41"/>
  <c r="S207" i="41"/>
  <c r="V207" i="41"/>
  <c r="S253" i="41"/>
  <c r="V253" i="41"/>
  <c r="S251" i="41"/>
  <c r="V251" i="41"/>
  <c r="S259" i="41"/>
  <c r="V259" i="41"/>
  <c r="S378" i="41"/>
  <c r="V378" i="41"/>
  <c r="S221" i="41"/>
  <c r="V221" i="41"/>
  <c r="S116" i="41"/>
  <c r="V116" i="41"/>
  <c r="S355" i="41"/>
  <c r="V355" i="41"/>
  <c r="S138" i="41"/>
  <c r="V138" i="41"/>
  <c r="S363" i="41"/>
  <c r="V363" i="41"/>
  <c r="S408" i="41"/>
  <c r="V408" i="41"/>
  <c r="S182" i="41"/>
  <c r="V182" i="41"/>
  <c r="S289" i="41"/>
  <c r="V289" i="41"/>
  <c r="S290" i="41"/>
  <c r="V290" i="41"/>
  <c r="S51" i="41"/>
  <c r="V51" i="41"/>
  <c r="S105" i="41"/>
  <c r="V105" i="41"/>
  <c r="S260" i="41"/>
  <c r="V260" i="41"/>
  <c r="S403" i="41"/>
  <c r="V403" i="41"/>
  <c r="S330" i="41"/>
  <c r="V330" i="41"/>
  <c r="S119" i="41"/>
  <c r="V119" i="41"/>
  <c r="S273" i="41"/>
  <c r="V273" i="41"/>
  <c r="S208" i="41"/>
  <c r="V208" i="41"/>
  <c r="S280" i="41"/>
  <c r="V280" i="41"/>
  <c r="S56" i="41"/>
  <c r="V56" i="41"/>
  <c r="S106" i="41"/>
  <c r="V106" i="41"/>
  <c r="S274" i="41"/>
  <c r="V274" i="41"/>
  <c r="S164" i="41"/>
  <c r="V164" i="41"/>
  <c r="S33" i="41"/>
  <c r="V33" i="41"/>
  <c r="S331" i="41"/>
  <c r="V331" i="41"/>
  <c r="S267" i="41"/>
  <c r="V267" i="41"/>
  <c r="S392" i="41"/>
  <c r="V392" i="41"/>
  <c r="S282" i="41"/>
  <c r="V282" i="41"/>
  <c r="S202" i="41"/>
  <c r="V202" i="41"/>
  <c r="S364" i="41"/>
  <c r="V364" i="41"/>
  <c r="S329" i="41"/>
  <c r="V329" i="41"/>
  <c r="S324" i="41"/>
  <c r="V324" i="41"/>
  <c r="S22" i="41"/>
  <c r="V22" i="41"/>
  <c r="S148" i="41"/>
  <c r="V148" i="41"/>
  <c r="S52" i="41"/>
  <c r="V52" i="41"/>
  <c r="S345" i="41"/>
  <c r="V345" i="41"/>
  <c r="S8" i="41"/>
  <c r="V8" i="41"/>
  <c r="S358" i="41"/>
  <c r="V358" i="41"/>
  <c r="S184" i="41"/>
  <c r="V184" i="41"/>
  <c r="S134" i="41"/>
  <c r="V134" i="41"/>
  <c r="S418" i="41"/>
  <c r="V418" i="41"/>
  <c r="S308" i="41"/>
  <c r="V308" i="41"/>
  <c r="S342" i="41"/>
  <c r="V342" i="41"/>
  <c r="S173" i="41"/>
  <c r="V173" i="41"/>
  <c r="S264" i="41"/>
  <c r="V264" i="41"/>
  <c r="S322" i="41"/>
  <c r="V322" i="41"/>
  <c r="S257" i="41"/>
  <c r="V257" i="41"/>
  <c r="S261" i="41"/>
  <c r="V261" i="41"/>
  <c r="S385" i="41"/>
  <c r="V385" i="41"/>
  <c r="S64" i="41"/>
  <c r="V64" i="41"/>
  <c r="S212" i="41"/>
  <c r="V212" i="41"/>
  <c r="S395" i="41"/>
  <c r="V395" i="41"/>
  <c r="S170" i="41"/>
  <c r="V170" i="41"/>
  <c r="S213" i="41"/>
  <c r="V213" i="41"/>
  <c r="S383" i="41"/>
  <c r="V383" i="41"/>
  <c r="S127" i="41"/>
  <c r="V127" i="41"/>
  <c r="S310" i="41"/>
  <c r="V310" i="41"/>
  <c r="S15" i="41"/>
  <c r="V15" i="41"/>
  <c r="S311" i="41"/>
  <c r="V311" i="41"/>
  <c r="S137" i="41"/>
  <c r="V137" i="41"/>
  <c r="S129" i="41"/>
  <c r="V129" i="41"/>
  <c r="S292" i="41"/>
  <c r="V292" i="41"/>
  <c r="S180" i="41"/>
  <c r="V180" i="41"/>
  <c r="S69" i="41"/>
  <c r="V69" i="41"/>
  <c r="S348" i="41"/>
  <c r="V348" i="41"/>
  <c r="S284" i="41"/>
  <c r="V284" i="41"/>
  <c r="S423" i="41"/>
  <c r="V423" i="41"/>
  <c r="S283" i="41"/>
  <c r="V283" i="41"/>
  <c r="S230" i="41"/>
  <c r="V230" i="41"/>
  <c r="S372" i="41"/>
  <c r="V372" i="41"/>
  <c r="S424" i="41" l="1"/>
  <c r="S1103" i="41" s="1"/>
  <c r="H13" i="37" s="1"/>
  <c r="S1105" i="41" l="1"/>
  <c r="T1105" i="41"/>
  <c r="J13" i="37"/>
  <c r="L13" i="37" s="1"/>
  <c r="H21" i="37"/>
  <c r="H17" i="37"/>
  <c r="J17" i="37" s="1"/>
  <c r="L17" i="37" s="1"/>
  <c r="H23" i="37" l="1"/>
  <c r="J21" i="37"/>
  <c r="J23" i="37" s="1"/>
  <c r="L23" i="37" s="1"/>
</calcChain>
</file>

<file path=xl/comments1.xml><?xml version="1.0" encoding="utf-8"?>
<comments xmlns="http://schemas.openxmlformats.org/spreadsheetml/2006/main">
  <authors>
    <author>chenjie</author>
  </authors>
  <commentList>
    <comment ref="B7" authorId="0">
      <text>
        <r>
          <rPr>
            <sz val="9"/>
            <rFont val="宋体"/>
            <family val="3"/>
            <charset val="134"/>
          </rPr>
          <t>chenjie:
填写房产证编号,无证不填</t>
        </r>
      </text>
    </comment>
    <comment ref="F7" authorId="0">
      <text>
        <r>
          <rPr>
            <sz val="9"/>
            <rFont val="宋体"/>
            <family val="3"/>
            <charset val="134"/>
          </rPr>
          <t>chenjie:
如：“砖混、钢混、框架、砖木、简易”等，各类型结构的定义参见填表说明。</t>
        </r>
      </text>
    </comment>
    <comment ref="S7" authorId="0">
      <text>
        <r>
          <rPr>
            <sz val="9"/>
            <color rgb="FF000000"/>
            <rFont val="宋体"/>
            <family val="3"/>
            <charset val="134"/>
          </rPr>
          <t xml:space="preserve">chenjie:
</t>
        </r>
        <r>
          <rPr>
            <sz val="9"/>
            <color rgb="FF000000"/>
            <rFont val="宋体"/>
            <family val="3"/>
            <charset val="134"/>
          </rPr>
          <t>指竣工日期</t>
        </r>
      </text>
    </comment>
    <comment ref="T7" authorId="0">
      <text>
        <r>
          <rPr>
            <sz val="9"/>
            <rFont val="宋体"/>
            <family val="3"/>
            <charset val="134"/>
          </rPr>
          <t>chenjie:
m2或m3</t>
        </r>
      </text>
    </comment>
    <comment ref="U7" authorId="0">
      <text>
        <r>
          <rPr>
            <sz val="9"/>
            <rFont val="宋体"/>
            <family val="3"/>
            <charset val="134"/>
          </rPr>
          <t>chenjie:
(1)一般应填写房产证所填写的建筑面积值，如无房屋证，应填写工程概预算书上的面积值，否则就需要重新丈量；(2)对因改扩建已改变了原有建筑面积的，应以基准日实际建筑面积填报，但必须在备注中加以说明。注意：在增加面积的同时，应增加帐面原值及净值，如果增加面积的相应价值未入帐，应同时在备注中注明未入帐部分的建筑面积。</t>
        </r>
      </text>
    </comment>
    <comment ref="AH7" authorId="0">
      <text>
        <r>
          <rPr>
            <sz val="9"/>
            <rFont val="宋体"/>
            <family val="3"/>
            <charset val="134"/>
          </rPr>
          <t>chenjie:
备注中须说明的事项：(1)对因改扩建已改变了原有建筑面积的；(2)在增加面积的同时，其相应价值未入帐的，注明未入帐部分的建筑面积。(3)盘盈资产及非正常状态下的房屋，如：“危房、已拆除、待报废”等(4)负数余额；(5)房屋管理部门确定为“违章建筑”的。</t>
        </r>
      </text>
    </comment>
  </commentList>
</comments>
</file>

<file path=xl/comments2.xml><?xml version="1.0" encoding="utf-8"?>
<comments xmlns="http://schemas.openxmlformats.org/spreadsheetml/2006/main">
  <authors>
    <author>chenjie</author>
  </authors>
  <commentList>
    <comment ref="B7" authorId="0">
      <text>
        <r>
          <rPr>
            <sz val="9"/>
            <rFont val="宋体"/>
            <family val="3"/>
            <charset val="134"/>
          </rPr>
          <t>chenjie:
填写构筑物或其他辅助设施的全称</t>
        </r>
      </text>
    </comment>
    <comment ref="C7" authorId="0">
      <text>
        <r>
          <rPr>
            <sz val="9"/>
            <rFont val="宋体"/>
            <family val="3"/>
            <charset val="134"/>
          </rPr>
          <t>chenjie:
如“砖、钢筋砼、钢结构、砖铁栏杆、砼面、沥青面、砖面”等，详见填表说明</t>
        </r>
      </text>
    </comment>
    <comment ref="E7" authorId="0">
      <text>
        <r>
          <rPr>
            <sz val="9"/>
            <rFont val="宋体"/>
            <family val="3"/>
            <charset val="134"/>
          </rPr>
          <t>chenjie:
指竣工验收日</t>
        </r>
      </text>
    </comment>
    <comment ref="G7" authorId="0">
      <text>
        <r>
          <rPr>
            <sz val="9"/>
            <rFont val="宋体"/>
            <family val="3"/>
            <charset val="134"/>
          </rPr>
          <t>chenjie:
座、口（井）、m、个等，详见填表说明</t>
        </r>
      </text>
    </comment>
    <comment ref="J7" authorId="0">
      <text>
        <r>
          <rPr>
            <sz val="9"/>
            <rFont val="宋体"/>
            <family val="3"/>
            <charset val="134"/>
          </rPr>
          <t>chenjie:
长度、宽度和建筑面积应按图纸准确填写</t>
        </r>
      </text>
    </comment>
    <comment ref="V7" authorId="0">
      <text>
        <r>
          <rPr>
            <sz val="9"/>
            <rFont val="宋体"/>
            <family val="3"/>
            <charset val="134"/>
          </rPr>
          <t>chenjie:
备注中须说明的事项：(1)对因改扩建已改变了原有建筑面积的；(2)改扩建增加的相应价值未入帐的，注明未入帐部分的建筑面积。(3)盘盈资产及非正常状态下的资产，如：“已拆除、待报废”等(5)负数余额</t>
        </r>
      </text>
    </comment>
  </commentList>
</comments>
</file>

<file path=xl/comments3.xml><?xml version="1.0" encoding="utf-8"?>
<comments xmlns="http://schemas.openxmlformats.org/spreadsheetml/2006/main">
  <authors>
    <author>chenjie</author>
  </authors>
  <commentList>
    <comment ref="B8" authorId="0">
      <text>
        <r>
          <rPr>
            <sz val="9"/>
            <rFont val="宋体"/>
            <family val="3"/>
            <charset val="134"/>
          </rPr>
          <t>chenjie:
填写管道和沟槽的全称</t>
        </r>
      </text>
    </comment>
    <comment ref="F8" authorId="0">
      <text>
        <r>
          <rPr>
            <sz val="9"/>
            <rFont val="宋体"/>
            <family val="3"/>
            <charset val="134"/>
          </rPr>
          <t>chenjie:
长度、槽深、沟宽*沟厚管径*壁厚、材质、绝缘方式等应按图纸准确填写</t>
        </r>
      </text>
    </comment>
    <comment ref="G8" authorId="0">
      <text>
        <r>
          <rPr>
            <sz val="9"/>
            <rFont val="宋体"/>
            <family val="3"/>
            <charset val="134"/>
          </rPr>
          <t>chenjie:
如”砖、砼、钢管、砼管”等</t>
        </r>
      </text>
    </comment>
    <comment ref="I8" authorId="0">
      <text>
        <r>
          <rPr>
            <sz val="9"/>
            <rFont val="宋体"/>
            <family val="3"/>
            <charset val="134"/>
          </rPr>
          <t>chenjie:
指竣工日期</t>
        </r>
      </text>
    </comment>
    <comment ref="AR8" authorId="0">
      <text>
        <r>
          <rPr>
            <sz val="9"/>
            <rFont val="宋体"/>
            <family val="3"/>
            <charset val="134"/>
          </rPr>
          <t>chenjie:
备注中须说明的事项：(1)对因改扩建已改变了原有记录的；(2)改扩建增加的相应价值未入帐的，注明未入帐部分的尺寸规格等。(3)盘盈资产及非正常状态下的资产，如：“已拆除、待报废”等(5)负数余额</t>
        </r>
      </text>
    </comment>
  </commentList>
</comments>
</file>

<file path=xl/comments4.xml><?xml version="1.0" encoding="utf-8"?>
<comments xmlns="http://schemas.openxmlformats.org/spreadsheetml/2006/main">
  <authors>
    <author>sucheng</author>
    <author>chenjie</author>
  </authors>
  <commentList>
    <comment ref="B7" authorId="0">
      <text>
        <r>
          <rPr>
            <sz val="9"/>
            <rFont val="宋体"/>
            <family val="3"/>
            <charset val="134"/>
          </rPr>
          <t>sucheng:
企业资产管理所使用的编号</t>
        </r>
      </text>
    </comment>
    <comment ref="C7" authorId="1">
      <text>
        <r>
          <rPr>
            <sz val="9"/>
            <rFont val="宋体"/>
            <family val="3"/>
            <charset val="134"/>
          </rPr>
          <t>chenjie:
设备按单台（套）填列</t>
        </r>
      </text>
    </comment>
    <comment ref="D7" authorId="1">
      <text>
        <r>
          <rPr>
            <sz val="9"/>
            <rFont val="宋体"/>
            <family val="3"/>
            <charset val="134"/>
          </rPr>
          <t>chenjie:
按设备铭牌填写</t>
        </r>
      </text>
    </comment>
    <comment ref="F7" authorId="1">
      <text>
        <r>
          <rPr>
            <sz val="9"/>
            <rFont val="宋体"/>
            <family val="3"/>
            <charset val="134"/>
          </rPr>
          <t>chenjie:
按设备铭牌填写，不得以地名或经销商名称替代</t>
        </r>
      </text>
    </comment>
    <comment ref="G7" authorId="1">
      <text>
        <r>
          <rPr>
            <sz val="9"/>
            <rFont val="宋体"/>
            <family val="3"/>
            <charset val="134"/>
          </rPr>
          <t>chenjie:
台、件、套、个等</t>
        </r>
      </text>
    </comment>
    <comment ref="I7" authorId="1">
      <text>
        <r>
          <rPr>
            <sz val="9"/>
            <rFont val="宋体"/>
            <family val="3"/>
            <charset val="134"/>
          </rPr>
          <t>chenjie:
指购买设备日期，如为二手设备须填写原始购置日。日期填写形式(半角状态下)如：2002.6又如2001.11</t>
        </r>
      </text>
    </comment>
    <comment ref="J7" authorId="1">
      <text>
        <r>
          <rPr>
            <sz val="9"/>
            <rFont val="宋体"/>
            <family val="3"/>
            <charset val="134"/>
          </rPr>
          <t>chenjie:
设备投入使用的日期</t>
        </r>
      </text>
    </comment>
    <comment ref="U7" authorId="1">
      <text>
        <r>
          <rPr>
            <sz val="9"/>
            <rFont val="宋体"/>
            <family val="3"/>
            <charset val="134"/>
          </rPr>
          <t>chenjie:
应注明的事项：(1)盘盈(2)非正常资产，如“停用、不需用、待报废、淘汰、盘亏”等(3)仪器仪表、电梯、锅炉、压力容器等规定由有关部门定期鉴定的设备应注明“达标”或“未达标”(4)因折旧提超等原因造成负数余额的项目，应简述原因(5)其他</t>
        </r>
      </text>
    </comment>
  </commentList>
</comments>
</file>

<file path=xl/comments5.xml><?xml version="1.0" encoding="utf-8"?>
<comments xmlns="http://schemas.openxmlformats.org/spreadsheetml/2006/main">
  <authors>
    <author>chenjie</author>
  </authors>
  <commentList>
    <comment ref="B7" authorId="0">
      <text>
        <r>
          <rPr>
            <sz val="9"/>
            <rFont val="宋体"/>
            <family val="3"/>
            <charset val="134"/>
          </rPr>
          <t>chenjie:
指当地交管部门颁发的车辆牌照号</t>
        </r>
      </text>
    </comment>
    <comment ref="C7" authorId="0">
      <text>
        <r>
          <rPr>
            <sz val="9"/>
            <rFont val="宋体"/>
            <family val="3"/>
            <charset val="134"/>
          </rPr>
          <t>chenjie:
按车辆行驶证表述的名称和型号填写</t>
        </r>
      </text>
    </comment>
    <comment ref="E7" authorId="0">
      <text>
        <r>
          <rPr>
            <sz val="9"/>
            <color rgb="FF000000"/>
            <rFont val="宋体"/>
            <family val="3"/>
            <charset val="134"/>
          </rPr>
          <t xml:space="preserve">chenjie:
</t>
        </r>
        <r>
          <rPr>
            <sz val="9"/>
            <color rgb="FF000000"/>
            <rFont val="宋体"/>
            <family val="3"/>
            <charset val="134"/>
          </rPr>
          <t>按车辆铭牌填写，不得以地名或经销商名称替代</t>
        </r>
      </text>
    </comment>
    <comment ref="F7" authorId="0">
      <text>
        <r>
          <rPr>
            <sz val="9"/>
            <rFont val="宋体"/>
            <family val="3"/>
            <charset val="134"/>
          </rPr>
          <t>chenjie:
辆</t>
        </r>
      </text>
    </comment>
    <comment ref="H7" authorId="0">
      <text>
        <r>
          <rPr>
            <sz val="9"/>
            <rFont val="宋体"/>
            <family val="3"/>
            <charset val="134"/>
          </rPr>
          <t>chenjie:
指购买日期，如为二手车须填写原始购置日。</t>
        </r>
      </text>
    </comment>
    <comment ref="I7" authorId="0">
      <text>
        <r>
          <rPr>
            <sz val="9"/>
            <rFont val="宋体"/>
            <family val="3"/>
            <charset val="134"/>
          </rPr>
          <t>chenjie:
投入使用的日期</t>
        </r>
      </text>
    </comment>
    <comment ref="J7" authorId="0">
      <text>
        <r>
          <rPr>
            <sz val="9"/>
            <rFont val="宋体"/>
            <family val="3"/>
            <charset val="134"/>
          </rPr>
          <t>chenjie:
最后一次年检有效期，见车辆行驶证</t>
        </r>
      </text>
    </comment>
    <comment ref="K7" authorId="0">
      <text>
        <r>
          <rPr>
            <sz val="9"/>
            <rFont val="宋体"/>
            <family val="3"/>
            <charset val="134"/>
          </rPr>
          <t>chenjie:
按里程表显示数填列，若里程表已损坏或不准确，则无需填写</t>
        </r>
      </text>
    </comment>
    <comment ref="V7" authorId="0">
      <text>
        <r>
          <rPr>
            <sz val="9"/>
            <rFont val="宋体"/>
            <family val="3"/>
            <charset val="134"/>
          </rPr>
          <t>chenjie:
(1)对待报废、盘亏、帐外等运输车辆应在备注栏标明；(2)因折旧提超等原因造成负数余额的项目，应简述原因（3）其他</t>
        </r>
      </text>
    </comment>
  </commentList>
</comments>
</file>

<file path=xl/comments6.xml><?xml version="1.0" encoding="utf-8"?>
<comments xmlns="http://schemas.openxmlformats.org/spreadsheetml/2006/main">
  <authors>
    <author>sucheng</author>
    <author>chenjie</author>
  </authors>
  <commentList>
    <comment ref="B7" authorId="0">
      <text>
        <r>
          <rPr>
            <sz val="9"/>
            <rFont val="宋体"/>
            <family val="3"/>
            <charset val="134"/>
          </rPr>
          <t>sucheng:
企业资产管理所使用的编号</t>
        </r>
      </text>
    </comment>
    <comment ref="C7" authorId="1">
      <text>
        <r>
          <rPr>
            <sz val="9"/>
            <rFont val="宋体"/>
            <family val="3"/>
            <charset val="134"/>
          </rPr>
          <t>chenjie:
设备按单台（套）填列</t>
        </r>
      </text>
    </comment>
    <comment ref="D7" authorId="1">
      <text>
        <r>
          <rPr>
            <sz val="9"/>
            <rFont val="宋体"/>
            <family val="3"/>
            <charset val="134"/>
          </rPr>
          <t>chenjie:
按设备铭牌填写</t>
        </r>
      </text>
    </comment>
    <comment ref="F7" authorId="1">
      <text>
        <r>
          <rPr>
            <sz val="9"/>
            <rFont val="宋体"/>
            <family val="3"/>
            <charset val="134"/>
          </rPr>
          <t>chenjie:
按设备铭牌填写，不得以地名或经销商名称替代</t>
        </r>
      </text>
    </comment>
    <comment ref="G7" authorId="1">
      <text>
        <r>
          <rPr>
            <sz val="9"/>
            <rFont val="宋体"/>
            <family val="3"/>
            <charset val="134"/>
          </rPr>
          <t>chenjie:
台、件、套、个等</t>
        </r>
      </text>
    </comment>
    <comment ref="I7" authorId="1">
      <text>
        <r>
          <rPr>
            <sz val="9"/>
            <rFont val="宋体"/>
            <family val="3"/>
            <charset val="134"/>
          </rPr>
          <t>chenjie:
指购买设备日期，如为二手设备须填写原始购置日。日期填写形式(半角状态下)如：2002.6又如2001.11</t>
        </r>
      </text>
    </comment>
    <comment ref="J7" authorId="1">
      <text>
        <r>
          <rPr>
            <sz val="9"/>
            <rFont val="宋体"/>
            <family val="3"/>
            <charset val="134"/>
          </rPr>
          <t>chenjie:
设备投入使用的日期</t>
        </r>
      </text>
    </comment>
    <comment ref="U7" authorId="1">
      <text>
        <r>
          <rPr>
            <sz val="9"/>
            <rFont val="宋体"/>
            <family val="3"/>
            <charset val="134"/>
          </rPr>
          <t>chenjie:
(1)对停用、不需用、待报废、淘汰、盘亏、盘盈等电子设备应在备注栏标明(2)因折旧提超等原因造成负数余额的项目，应简述原因(3)其他</t>
        </r>
      </text>
    </comment>
  </commentList>
</comments>
</file>

<file path=xl/comments7.xml><?xml version="1.0" encoding="utf-8"?>
<comments xmlns="http://schemas.openxmlformats.org/spreadsheetml/2006/main">
  <authors>
    <author>chenjie</author>
  </authors>
  <commentList>
    <comment ref="B7" authorId="0">
      <text>
        <r>
          <rPr>
            <sz val="9"/>
            <rFont val="宋体"/>
            <family val="3"/>
            <charset val="134"/>
          </rPr>
          <t>chenjie:
土地使用权证书的编号</t>
        </r>
      </text>
    </comment>
    <comment ref="D7" authorId="0">
      <text>
        <r>
          <rPr>
            <sz val="9"/>
            <rFont val="宋体"/>
            <family val="3"/>
            <charset val="134"/>
          </rPr>
          <t>chenjie:
所填内容应与土地证记录相符</t>
        </r>
      </text>
    </comment>
    <comment ref="E7" authorId="0">
      <text>
        <r>
          <rPr>
            <sz val="9"/>
            <rFont val="宋体"/>
            <family val="3"/>
            <charset val="134"/>
          </rPr>
          <t>chenjie:
所填内容应与土地证记录相符</t>
        </r>
      </text>
    </comment>
    <comment ref="F7" authorId="0">
      <text>
        <r>
          <rPr>
            <sz val="9"/>
            <rFont val="宋体"/>
            <family val="3"/>
            <charset val="134"/>
          </rPr>
          <t>chenjie:
所填内容应与土地证记录相符</t>
        </r>
      </text>
    </comment>
    <comment ref="H7" authorId="0">
      <text>
        <r>
          <rPr>
            <sz val="9"/>
            <rFont val="宋体"/>
            <family val="3"/>
            <charset val="134"/>
          </rPr>
          <t>chenjie:
所填内容应与土地证记录相符</t>
        </r>
      </text>
    </comment>
  </commentList>
</comments>
</file>

<file path=xl/sharedStrings.xml><?xml version="1.0" encoding="utf-8"?>
<sst xmlns="http://schemas.openxmlformats.org/spreadsheetml/2006/main" count="5308" uniqueCount="1738">
  <si>
    <t>索引页</t>
  </si>
  <si>
    <t>企业填写以下内容</t>
  </si>
  <si>
    <t>年</t>
  </si>
  <si>
    <t>月</t>
  </si>
  <si>
    <t>日</t>
  </si>
  <si>
    <t>项目负责人：</t>
  </si>
  <si>
    <t>评估申报表填表说明</t>
  </si>
  <si>
    <t>返回索引页</t>
  </si>
  <si>
    <t>序号</t>
  </si>
  <si>
    <t>备注</t>
  </si>
  <si>
    <t>审计前账面值</t>
  </si>
  <si>
    <t>账面价值</t>
  </si>
  <si>
    <t>评估价值</t>
  </si>
  <si>
    <t>返回</t>
  </si>
  <si>
    <t>科目名称</t>
  </si>
  <si>
    <r>
      <t>增值率</t>
    </r>
    <r>
      <rPr>
        <sz val="10"/>
        <rFont val="Times New Roman"/>
        <family val="1"/>
      </rPr>
      <t>%</t>
    </r>
  </si>
  <si>
    <t>增值额</t>
  </si>
  <si>
    <t>编号</t>
  </si>
  <si>
    <r>
      <t>合</t>
    </r>
    <r>
      <rPr>
        <sz val="10"/>
        <rFont val="Times New Roman"/>
        <family val="1"/>
      </rPr>
      <t xml:space="preserve">         </t>
    </r>
    <r>
      <rPr>
        <sz val="10"/>
        <rFont val="宋体"/>
        <family val="3"/>
        <charset val="134"/>
      </rPr>
      <t>计</t>
    </r>
  </si>
  <si>
    <r>
      <t>合</t>
    </r>
    <r>
      <rPr>
        <sz val="10"/>
        <rFont val="Times New Roman"/>
        <family val="1"/>
      </rPr>
      <t xml:space="preserve">            </t>
    </r>
    <r>
      <rPr>
        <sz val="10"/>
        <rFont val="宋体"/>
        <family val="3"/>
        <charset val="134"/>
      </rPr>
      <t>计</t>
    </r>
  </si>
  <si>
    <t>计量单位</t>
  </si>
  <si>
    <t>数量</t>
  </si>
  <si>
    <t>规格型号</t>
  </si>
  <si>
    <t>启用日期</t>
  </si>
  <si>
    <t>原始入账价值</t>
  </si>
  <si>
    <r>
      <t>成新率</t>
    </r>
    <r>
      <rPr>
        <sz val="10"/>
        <rFont val="Times New Roman"/>
        <family val="1"/>
      </rPr>
      <t>%</t>
    </r>
  </si>
  <si>
    <t>权证编号</t>
  </si>
  <si>
    <t>位置</t>
  </si>
  <si>
    <t>对应土地证号</t>
  </si>
  <si>
    <t>结构</t>
  </si>
  <si>
    <r>
      <t>檐高</t>
    </r>
    <r>
      <rPr>
        <sz val="10"/>
        <rFont val="Times New Roman"/>
        <family val="1"/>
      </rPr>
      <t>(m)</t>
    </r>
  </si>
  <si>
    <r>
      <t>层高</t>
    </r>
    <r>
      <rPr>
        <sz val="10"/>
        <rFont val="Times New Roman"/>
        <family val="1"/>
      </rPr>
      <t>(m)</t>
    </r>
  </si>
  <si>
    <t>总层数</t>
  </si>
  <si>
    <t>朝向</t>
  </si>
  <si>
    <t>吊车吨位</t>
  </si>
  <si>
    <r>
      <t>跨度</t>
    </r>
    <r>
      <rPr>
        <sz val="10"/>
        <rFont val="Times New Roman"/>
        <family val="1"/>
      </rPr>
      <t>(m)</t>
    </r>
  </si>
  <si>
    <r>
      <t>柱距</t>
    </r>
    <r>
      <rPr>
        <sz val="10"/>
        <rFont val="Times New Roman"/>
        <family val="1"/>
      </rPr>
      <t>(m)</t>
    </r>
  </si>
  <si>
    <t>使用单位</t>
  </si>
  <si>
    <t>开工年月</t>
  </si>
  <si>
    <t>建成
年月</t>
  </si>
  <si>
    <r>
      <t>成本单价</t>
    </r>
    <r>
      <rPr>
        <sz val="10"/>
        <rFont val="Times New Roman"/>
        <family val="1"/>
      </rPr>
      <t>(</t>
    </r>
    <r>
      <rPr>
        <sz val="10"/>
        <rFont val="宋体"/>
        <family val="3"/>
        <charset val="134"/>
      </rPr>
      <t>元</t>
    </r>
    <r>
      <rPr>
        <sz val="10"/>
        <rFont val="Times New Roman"/>
        <family val="1"/>
      </rPr>
      <t>/m</t>
    </r>
    <r>
      <rPr>
        <vertAlign val="superscript"/>
        <sz val="10"/>
        <rFont val="Times New Roman"/>
        <family val="1"/>
      </rPr>
      <t>2</t>
    </r>
    <r>
      <rPr>
        <sz val="10"/>
        <rFont val="Times New Roman"/>
        <family val="1"/>
      </rPr>
      <t>)</t>
    </r>
  </si>
  <si>
    <t>现场勘察简单记录</t>
  </si>
  <si>
    <t>证载权利人</t>
  </si>
  <si>
    <t>原值</t>
  </si>
  <si>
    <t>净值</t>
  </si>
  <si>
    <t>土地权证编号</t>
  </si>
  <si>
    <t>宗地名称</t>
  </si>
  <si>
    <t>土地位置</t>
  </si>
  <si>
    <t>取得日期</t>
  </si>
  <si>
    <t>用地性质</t>
  </si>
  <si>
    <t>土地用途</t>
  </si>
  <si>
    <t>准用年限</t>
  </si>
  <si>
    <t>开发程度</t>
  </si>
  <si>
    <r>
      <t>面积</t>
    </r>
    <r>
      <rPr>
        <sz val="10"/>
        <rFont val="Times New Roman"/>
        <family val="1"/>
      </rPr>
      <t>(m</t>
    </r>
    <r>
      <rPr>
        <vertAlign val="superscript"/>
        <sz val="10"/>
        <rFont val="Times New Roman"/>
        <family val="1"/>
      </rPr>
      <t>2</t>
    </r>
    <r>
      <rPr>
        <sz val="10"/>
        <rFont val="Times New Roman"/>
        <family val="1"/>
      </rPr>
      <t>)</t>
    </r>
  </si>
  <si>
    <t>固定资产-房屋建筑物</t>
  </si>
  <si>
    <t>固定资产-构筑物及其他辅助设施</t>
  </si>
  <si>
    <t>固定资产-管道及沟槽</t>
  </si>
  <si>
    <t>房屋建筑物类减值准备</t>
  </si>
  <si>
    <t>房屋建筑物类合计</t>
  </si>
  <si>
    <t>固定资产-机器设备</t>
  </si>
  <si>
    <t>固定资产-车辆</t>
  </si>
  <si>
    <t>固定资产-电子设备</t>
  </si>
  <si>
    <t>设备类减值准备</t>
  </si>
  <si>
    <t>设备类合计</t>
  </si>
  <si>
    <t>固定资产-土地</t>
  </si>
  <si>
    <t>固定资产合计</t>
  </si>
  <si>
    <t>减：固定资产减值准备</t>
  </si>
  <si>
    <r>
      <t>固定资产</t>
    </r>
    <r>
      <rPr>
        <sz val="18"/>
        <rFont val="Times New Roman"/>
        <family val="1"/>
      </rPr>
      <t>—</t>
    </r>
    <r>
      <rPr>
        <sz val="18"/>
        <rFont val="黑体"/>
        <family val="3"/>
        <charset val="134"/>
      </rPr>
      <t>房屋建筑物评估明细表</t>
    </r>
  </si>
  <si>
    <t>建筑物名称</t>
  </si>
  <si>
    <r>
      <t>长度</t>
    </r>
    <r>
      <rPr>
        <sz val="10"/>
        <rFont val="Times New Roman"/>
        <family val="1"/>
      </rPr>
      <t>(m)</t>
    </r>
  </si>
  <si>
    <r>
      <t>宽度</t>
    </r>
    <r>
      <rPr>
        <sz val="10"/>
        <rFont val="Times New Roman"/>
        <family val="1"/>
      </rPr>
      <t>(m)</t>
    </r>
  </si>
  <si>
    <t>所在层数</t>
  </si>
  <si>
    <r>
      <t>建筑面积体积</t>
    </r>
    <r>
      <rPr>
        <sz val="10"/>
        <rFont val="Times New Roman"/>
        <family val="1"/>
      </rPr>
      <t xml:space="preserve">           m</t>
    </r>
    <r>
      <rPr>
        <vertAlign val="superscript"/>
        <sz val="10"/>
        <rFont val="Times New Roman"/>
        <family val="1"/>
      </rPr>
      <t>2</t>
    </r>
    <r>
      <rPr>
        <sz val="10"/>
        <rFont val="宋体"/>
        <family val="3"/>
        <charset val="134"/>
      </rPr>
      <t>或</t>
    </r>
    <r>
      <rPr>
        <sz val="10"/>
        <rFont val="Times New Roman"/>
        <family val="1"/>
      </rPr>
      <t>m</t>
    </r>
    <r>
      <rPr>
        <vertAlign val="superscript"/>
        <sz val="10"/>
        <rFont val="Times New Roman"/>
        <family val="1"/>
      </rPr>
      <t>3</t>
    </r>
  </si>
  <si>
    <t>折旧年限</t>
  </si>
  <si>
    <r>
      <t>评估单价</t>
    </r>
    <r>
      <rPr>
        <sz val="10"/>
        <rFont val="Times New Roman"/>
        <family val="1"/>
      </rPr>
      <t>(</t>
    </r>
    <r>
      <rPr>
        <sz val="10"/>
        <rFont val="宋体"/>
        <family val="3"/>
        <charset val="134"/>
      </rPr>
      <t>元</t>
    </r>
    <r>
      <rPr>
        <sz val="10"/>
        <rFont val="Times New Roman"/>
        <family val="1"/>
      </rPr>
      <t>/m</t>
    </r>
    <r>
      <rPr>
        <vertAlign val="superscript"/>
        <sz val="10"/>
        <rFont val="Times New Roman"/>
        <family val="1"/>
      </rPr>
      <t>2</t>
    </r>
    <r>
      <rPr>
        <sz val="10"/>
        <rFont val="Times New Roman"/>
        <family val="1"/>
      </rPr>
      <t>)</t>
    </r>
  </si>
  <si>
    <t>合     计</t>
  </si>
  <si>
    <t>减：房屋建筑物减值准备</t>
  </si>
  <si>
    <r>
      <t>固定资产</t>
    </r>
    <r>
      <rPr>
        <sz val="18"/>
        <rFont val="Times New Roman"/>
        <family val="1"/>
      </rPr>
      <t>—</t>
    </r>
    <r>
      <rPr>
        <sz val="18"/>
        <rFont val="黑体"/>
        <family val="3"/>
        <charset val="134"/>
      </rPr>
      <t>构筑物及其他辅助设施评估明细表</t>
    </r>
  </si>
  <si>
    <r>
      <t xml:space="preserve"> </t>
    </r>
    <r>
      <rPr>
        <sz val="10"/>
        <rFont val="宋体"/>
        <family val="3"/>
        <charset val="134"/>
      </rPr>
      <t>名称</t>
    </r>
  </si>
  <si>
    <r>
      <t xml:space="preserve">长度
</t>
    </r>
    <r>
      <rPr>
        <sz val="10"/>
        <rFont val="Times New Roman"/>
        <family val="1"/>
      </rPr>
      <t>(m)</t>
    </r>
  </si>
  <si>
    <r>
      <t xml:space="preserve">宽度
</t>
    </r>
    <r>
      <rPr>
        <sz val="10"/>
        <rFont val="Times New Roman"/>
        <family val="1"/>
      </rPr>
      <t>(m)</t>
    </r>
  </si>
  <si>
    <r>
      <t xml:space="preserve">高度
</t>
    </r>
    <r>
      <rPr>
        <sz val="10"/>
        <rFont val="Times New Roman"/>
        <family val="1"/>
      </rPr>
      <t>(m)</t>
    </r>
  </si>
  <si>
    <r>
      <t>面积体积</t>
    </r>
    <r>
      <rPr>
        <sz val="10"/>
        <rFont val="Times New Roman"/>
        <family val="1"/>
      </rPr>
      <t>m</t>
    </r>
    <r>
      <rPr>
        <vertAlign val="superscript"/>
        <sz val="10"/>
        <rFont val="Times New Roman"/>
        <family val="1"/>
      </rPr>
      <t>2</t>
    </r>
    <r>
      <rPr>
        <sz val="10"/>
        <rFont val="宋体"/>
        <family val="3"/>
        <charset val="134"/>
      </rPr>
      <t>或</t>
    </r>
    <r>
      <rPr>
        <sz val="10"/>
        <rFont val="Times New Roman"/>
        <family val="1"/>
      </rPr>
      <t>m</t>
    </r>
    <r>
      <rPr>
        <vertAlign val="superscript"/>
        <sz val="10"/>
        <rFont val="Times New Roman"/>
        <family val="1"/>
      </rPr>
      <t>3</t>
    </r>
  </si>
  <si>
    <t>减：构筑物及其他辅助设施减值准备</t>
  </si>
  <si>
    <r>
      <t>固定资产</t>
    </r>
    <r>
      <rPr>
        <sz val="18"/>
        <rFont val="Times New Roman"/>
        <family val="1"/>
      </rPr>
      <t>—</t>
    </r>
    <r>
      <rPr>
        <sz val="18"/>
        <rFont val="黑体"/>
        <family val="3"/>
        <charset val="134"/>
      </rPr>
      <t>管道和沟槽评估明细表</t>
    </r>
  </si>
  <si>
    <t>减：管道和沟槽减值准备</t>
  </si>
  <si>
    <r>
      <t>固定资产</t>
    </r>
    <r>
      <rPr>
        <sz val="18"/>
        <rFont val="Times New Roman"/>
        <family val="1"/>
      </rPr>
      <t>—</t>
    </r>
    <r>
      <rPr>
        <sz val="18"/>
        <rFont val="黑体"/>
        <family val="3"/>
        <charset val="134"/>
      </rPr>
      <t>机器设备评估明细表</t>
    </r>
  </si>
  <si>
    <t>设备编号</t>
  </si>
  <si>
    <t>设备名称</t>
  </si>
  <si>
    <t>生产厂家</t>
  </si>
  <si>
    <t>购置日期</t>
  </si>
  <si>
    <t>减：机器设备减值准备</t>
  </si>
  <si>
    <r>
      <t>固定资产</t>
    </r>
    <r>
      <rPr>
        <sz val="18"/>
        <rFont val="Times New Roman"/>
        <family val="1"/>
      </rPr>
      <t>—</t>
    </r>
    <r>
      <rPr>
        <sz val="18"/>
        <rFont val="黑体"/>
        <family val="3"/>
        <charset val="134"/>
      </rPr>
      <t>车辆评估明细表</t>
    </r>
  </si>
  <si>
    <t>车辆牌号</t>
  </si>
  <si>
    <r>
      <t>已行驶里程</t>
    </r>
    <r>
      <rPr>
        <sz val="10"/>
        <rFont val="Times New Roman"/>
        <family val="1"/>
      </rPr>
      <t>(</t>
    </r>
    <r>
      <rPr>
        <sz val="10"/>
        <rFont val="宋体"/>
        <family val="3"/>
        <charset val="134"/>
      </rPr>
      <t>公里</t>
    </r>
    <r>
      <rPr>
        <sz val="10"/>
        <rFont val="Times New Roman"/>
        <family val="1"/>
      </rPr>
      <t>)</t>
    </r>
  </si>
  <si>
    <t>减：车辆减值准备</t>
  </si>
  <si>
    <r>
      <t>固定资产</t>
    </r>
    <r>
      <rPr>
        <sz val="18"/>
        <rFont val="Times New Roman"/>
        <family val="1"/>
      </rPr>
      <t>—</t>
    </r>
    <r>
      <rPr>
        <sz val="18"/>
        <rFont val="黑体"/>
        <family val="3"/>
        <charset val="134"/>
      </rPr>
      <t>电子设备评估明细表</t>
    </r>
  </si>
  <si>
    <t>减：电子设备减值准备</t>
  </si>
  <si>
    <r>
      <t>固定资产</t>
    </r>
    <r>
      <rPr>
        <sz val="18"/>
        <rFont val="Times New Roman"/>
        <family val="1"/>
      </rPr>
      <t>—</t>
    </r>
    <r>
      <rPr>
        <sz val="18"/>
        <rFont val="黑体"/>
        <family val="3"/>
        <charset val="134"/>
      </rPr>
      <t>土地评估明细表</t>
    </r>
  </si>
  <si>
    <t>摊销年限</t>
  </si>
  <si>
    <t>年摊销额</t>
  </si>
  <si>
    <t>…</t>
    <phoneticPr fontId="10" type="noConversion"/>
  </si>
  <si>
    <t>终止日期</t>
    <phoneticPr fontId="10" type="noConversion"/>
  </si>
  <si>
    <t>明细表中如有日期档，除各明细表中有具体要求外，其格式应为“20**/**”；</t>
    <phoneticPr fontId="10" type="noConversion"/>
  </si>
  <si>
    <t>核心提示：不适用的工作表可以隐藏，但不可删除！工作表标签不能更改！</t>
    <phoneticPr fontId="10" type="noConversion"/>
  </si>
  <si>
    <t>注：除以上要求企业填写的或按具体情况评估人员另作要求填写的栏目或项外，企业不应对此套表的其它部分作任何修改变动，谢谢合作！</t>
    <phoneticPr fontId="10" type="noConversion"/>
  </si>
  <si>
    <t>固定资产评估汇总表</t>
    <phoneticPr fontId="10" type="noConversion"/>
  </si>
  <si>
    <t>签字资产评估师：</t>
    <phoneticPr fontId="10" type="noConversion"/>
  </si>
  <si>
    <t>设备类评估人员：</t>
    <phoneticPr fontId="10" type="noConversion"/>
  </si>
  <si>
    <t>设备编号</t>
    <phoneticPr fontId="10" type="noConversion"/>
  </si>
  <si>
    <t>4-8-1</t>
    <phoneticPr fontId="10" type="noConversion"/>
  </si>
  <si>
    <r>
      <rPr>
        <sz val="10"/>
        <rFont val="宋体"/>
        <family val="3"/>
        <charset val="134"/>
      </rPr>
      <t>序号</t>
    </r>
  </si>
  <si>
    <r>
      <rPr>
        <sz val="10"/>
        <rFont val="宋体"/>
        <family val="3"/>
        <charset val="134"/>
      </rPr>
      <t xml:space="preserve">长度
</t>
    </r>
    <r>
      <rPr>
        <sz val="10"/>
        <rFont val="Times New Roman"/>
        <family val="1"/>
      </rPr>
      <t>(m)</t>
    </r>
  </si>
  <si>
    <r>
      <rPr>
        <sz val="10"/>
        <rFont val="宋体"/>
        <family val="3"/>
        <charset val="134"/>
      </rPr>
      <t>施工方式</t>
    </r>
    <r>
      <rPr>
        <sz val="10"/>
        <rFont val="Times New Roman"/>
        <family val="1"/>
      </rPr>
      <t>(m)</t>
    </r>
    <phoneticPr fontId="10" type="noConversion"/>
  </si>
  <si>
    <r>
      <rPr>
        <sz val="10"/>
        <rFont val="宋体"/>
        <family val="3"/>
        <charset val="134"/>
      </rPr>
      <t>压力</t>
    </r>
    <r>
      <rPr>
        <sz val="10"/>
        <rFont val="Times New Roman"/>
        <family val="1"/>
      </rPr>
      <t>(Mpa)</t>
    </r>
    <phoneticPr fontId="10" type="noConversion"/>
  </si>
  <si>
    <r>
      <rPr>
        <sz val="10"/>
        <rFont val="宋体"/>
        <family val="3"/>
        <charset val="134"/>
      </rPr>
      <t>材质</t>
    </r>
  </si>
  <si>
    <r>
      <rPr>
        <sz val="10"/>
        <rFont val="宋体"/>
        <family val="3"/>
        <charset val="134"/>
      </rPr>
      <t>管径</t>
    </r>
    <r>
      <rPr>
        <sz val="10"/>
        <rFont val="Times New Roman"/>
        <family val="1"/>
      </rPr>
      <t>(mm)</t>
    </r>
    <phoneticPr fontId="10" type="noConversion"/>
  </si>
  <si>
    <r>
      <rPr>
        <sz val="10"/>
        <rFont val="宋体"/>
        <family val="3"/>
        <charset val="134"/>
      </rPr>
      <t>壁厚</t>
    </r>
    <r>
      <rPr>
        <sz val="10"/>
        <rFont val="Times New Roman"/>
        <family val="1"/>
      </rPr>
      <t>(mm)</t>
    </r>
    <phoneticPr fontId="10" type="noConversion"/>
  </si>
  <si>
    <r>
      <rPr>
        <sz val="10"/>
        <rFont val="宋体"/>
        <family val="3"/>
        <charset val="134"/>
      </rPr>
      <t>阀井个数</t>
    </r>
    <phoneticPr fontId="10" type="noConversion"/>
  </si>
  <si>
    <r>
      <rPr>
        <sz val="10"/>
        <rFont val="宋体"/>
        <family val="3"/>
        <charset val="134"/>
      </rPr>
      <t>阀井面积</t>
    </r>
    <r>
      <rPr>
        <sz val="10"/>
        <rFont val="Times New Roman"/>
        <family val="1"/>
      </rPr>
      <t>(</t>
    </r>
    <r>
      <rPr>
        <sz val="10"/>
        <rFont val="宋体"/>
        <family val="3"/>
        <charset val="134"/>
      </rPr>
      <t>㎡</t>
    </r>
    <r>
      <rPr>
        <sz val="10"/>
        <rFont val="Times New Roman"/>
        <family val="1"/>
      </rPr>
      <t>)</t>
    </r>
    <phoneticPr fontId="10" type="noConversion"/>
  </si>
  <si>
    <r>
      <rPr>
        <sz val="10"/>
        <rFont val="宋体"/>
        <family val="3"/>
        <charset val="134"/>
      </rPr>
      <t>阀井规格</t>
    </r>
    <r>
      <rPr>
        <sz val="10"/>
        <rFont val="Times New Roman"/>
        <family val="1"/>
      </rPr>
      <t>(</t>
    </r>
    <r>
      <rPr>
        <sz val="10"/>
        <rFont val="宋体"/>
        <family val="3"/>
        <charset val="134"/>
      </rPr>
      <t>普通</t>
    </r>
    <r>
      <rPr>
        <sz val="10"/>
        <rFont val="Times New Roman"/>
        <family val="1"/>
      </rPr>
      <t>/</t>
    </r>
    <r>
      <rPr>
        <sz val="10"/>
        <rFont val="宋体"/>
        <family val="3"/>
        <charset val="134"/>
      </rPr>
      <t>电磁</t>
    </r>
    <r>
      <rPr>
        <sz val="10"/>
        <rFont val="Times New Roman"/>
        <family val="1"/>
      </rPr>
      <t>)</t>
    </r>
    <phoneticPr fontId="10" type="noConversion"/>
  </si>
  <si>
    <r>
      <rPr>
        <sz val="10"/>
        <rFont val="宋体"/>
        <family val="3"/>
        <charset val="134"/>
      </rPr>
      <t>井内主球阀规格</t>
    </r>
    <phoneticPr fontId="10" type="noConversion"/>
  </si>
  <si>
    <r>
      <rPr>
        <sz val="10"/>
        <rFont val="宋体"/>
        <family val="3"/>
        <charset val="134"/>
      </rPr>
      <t>阳极保护个数</t>
    </r>
    <phoneticPr fontId="10" type="noConversion"/>
  </si>
  <si>
    <r>
      <rPr>
        <sz val="10"/>
        <rFont val="宋体"/>
        <family val="3"/>
        <charset val="134"/>
      </rPr>
      <t>绝缘</t>
    </r>
    <r>
      <rPr>
        <sz val="10"/>
        <rFont val="Times New Roman"/>
        <family val="1"/>
      </rPr>
      <t>/</t>
    </r>
    <r>
      <rPr>
        <sz val="10"/>
        <rFont val="宋体"/>
        <family val="3"/>
        <charset val="134"/>
      </rPr>
      <t>防腐方式</t>
    </r>
    <phoneticPr fontId="10" type="noConversion"/>
  </si>
  <si>
    <r>
      <rPr>
        <sz val="10"/>
        <rFont val="宋体"/>
        <family val="3"/>
        <charset val="134"/>
      </rPr>
      <t>开工日期</t>
    </r>
    <phoneticPr fontId="10" type="noConversion"/>
  </si>
  <si>
    <r>
      <rPr>
        <sz val="10"/>
        <rFont val="宋体"/>
        <family val="3"/>
        <charset val="134"/>
      </rPr>
      <t>建成年月</t>
    </r>
  </si>
  <si>
    <r>
      <rPr>
        <sz val="10"/>
        <rFont val="宋体"/>
        <family val="3"/>
        <charset val="134"/>
      </rPr>
      <t>直埋长度</t>
    </r>
    <phoneticPr fontId="10" type="noConversion"/>
  </si>
  <si>
    <r>
      <rPr>
        <sz val="10"/>
        <rFont val="宋体"/>
        <family val="3"/>
        <charset val="134"/>
      </rPr>
      <t>直埋深度</t>
    </r>
    <phoneticPr fontId="10" type="noConversion"/>
  </si>
  <si>
    <r>
      <rPr>
        <sz val="10"/>
        <rFont val="宋体"/>
        <family val="3"/>
        <charset val="134"/>
      </rPr>
      <t>穿越工程</t>
    </r>
    <phoneticPr fontId="59" type="noConversion"/>
  </si>
  <si>
    <r>
      <rPr>
        <sz val="10"/>
        <rFont val="宋体"/>
        <family val="3"/>
        <charset val="134"/>
      </rPr>
      <t>岩石地况</t>
    </r>
    <r>
      <rPr>
        <sz val="10"/>
        <rFont val="Times New Roman"/>
        <family val="1"/>
      </rPr>
      <t>%</t>
    </r>
    <phoneticPr fontId="10" type="noConversion"/>
  </si>
  <si>
    <r>
      <rPr>
        <sz val="10"/>
        <rFont val="宋体"/>
        <family val="3"/>
        <charset val="134"/>
      </rPr>
      <t>土壤地况</t>
    </r>
    <r>
      <rPr>
        <sz val="10"/>
        <rFont val="Times New Roman"/>
        <family val="1"/>
      </rPr>
      <t>%</t>
    </r>
    <phoneticPr fontId="10" type="noConversion"/>
  </si>
  <si>
    <r>
      <rPr>
        <sz val="8"/>
        <rFont val="SimSun"/>
        <family val="3"/>
        <charset val="134"/>
      </rPr>
      <t>穿越河流长度</t>
    </r>
    <phoneticPr fontId="10" type="noConversion"/>
  </si>
  <si>
    <t>穿越河流深度</t>
    <phoneticPr fontId="10" type="noConversion"/>
  </si>
  <si>
    <t>穿越公路长度</t>
    <phoneticPr fontId="10" type="noConversion"/>
  </si>
  <si>
    <t>穿越公路深度</t>
    <phoneticPr fontId="10" type="noConversion"/>
  </si>
  <si>
    <t>穿越铁路长度</t>
    <phoneticPr fontId="10" type="noConversion"/>
  </si>
  <si>
    <t>穿越铁路深度</t>
    <phoneticPr fontId="10" type="noConversion"/>
  </si>
  <si>
    <r>
      <rPr>
        <sz val="8"/>
        <rFont val="SimSun"/>
        <family val="3"/>
        <charset val="134"/>
      </rPr>
      <t>其他地况穿越长度</t>
    </r>
    <phoneticPr fontId="10" type="noConversion"/>
  </si>
  <si>
    <r>
      <rPr>
        <sz val="8"/>
        <rFont val="SimSun"/>
        <family val="3"/>
        <charset val="134"/>
      </rPr>
      <t>其他地况穿越深度</t>
    </r>
    <phoneticPr fontId="10" type="noConversion"/>
  </si>
  <si>
    <r>
      <rPr>
        <sz val="8"/>
        <rFont val="SimSun"/>
        <family val="3"/>
        <charset val="134"/>
      </rPr>
      <t>穿越次数</t>
    </r>
    <phoneticPr fontId="10" type="noConversion"/>
  </si>
  <si>
    <r>
      <rPr>
        <sz val="8"/>
        <rFont val="SimSun"/>
        <family val="3"/>
        <charset val="134"/>
      </rPr>
      <t>定向钻井口数</t>
    </r>
    <r>
      <rPr>
        <sz val="8"/>
        <rFont val="宋体"/>
        <family val="3"/>
        <charset val="134"/>
      </rPr>
      <t>量</t>
    </r>
    <phoneticPr fontId="10" type="noConversion"/>
  </si>
  <si>
    <r>
      <rPr>
        <sz val="10"/>
        <rFont val="宋体"/>
        <family val="3"/>
        <charset val="134"/>
      </rPr>
      <t>原值</t>
    </r>
  </si>
  <si>
    <t>建安工程费用</t>
    <phoneticPr fontId="10" type="noConversion"/>
  </si>
  <si>
    <t>补偿费用</t>
    <phoneticPr fontId="10" type="noConversion"/>
  </si>
  <si>
    <t>利息费用</t>
    <phoneticPr fontId="10" type="noConversion"/>
  </si>
  <si>
    <t>其他费用</t>
    <phoneticPr fontId="10" type="noConversion"/>
  </si>
  <si>
    <t>小计</t>
    <phoneticPr fontId="10" type="noConversion"/>
  </si>
  <si>
    <t>4-8-3</t>
  </si>
  <si>
    <t>返回</t>
    <phoneticPr fontId="10" type="noConversion"/>
  </si>
  <si>
    <t>资 产 评 估 申 报 表</t>
    <phoneticPr fontId="10" type="noConversion"/>
  </si>
  <si>
    <t>评估机构填写以下内容</t>
    <phoneticPr fontId="10" type="noConversion"/>
  </si>
  <si>
    <t>评估基准日：</t>
    <phoneticPr fontId="10" type="noConversion"/>
  </si>
  <si>
    <t>检验有效期至</t>
    <phoneticPr fontId="10" type="noConversion"/>
  </si>
  <si>
    <r>
      <t>如明细表的行数不够时，请填表人员在</t>
    </r>
    <r>
      <rPr>
        <b/>
        <sz val="12"/>
        <color indexed="10"/>
        <rFont val="楷体_GB2312"/>
        <family val="3"/>
        <charset val="134"/>
      </rPr>
      <t>“合计”的上两行</t>
    </r>
    <r>
      <rPr>
        <sz val="12"/>
        <rFont val="楷体_GB2312"/>
        <family val="3"/>
        <charset val="134"/>
      </rPr>
      <t>进行插入行；</t>
    </r>
    <phoneticPr fontId="10" type="noConversion"/>
  </si>
  <si>
    <r>
      <t>本表格单元格均已设置格式，填写本表格时数据粘贴请</t>
    </r>
    <r>
      <rPr>
        <sz val="12"/>
        <color rgb="FFFF0000"/>
        <rFont val="楷体_GB2312"/>
        <family val="3"/>
        <charset val="134"/>
      </rPr>
      <t>数值化粘贴</t>
    </r>
    <r>
      <rPr>
        <sz val="12"/>
        <rFont val="楷体_GB2312"/>
        <family val="3"/>
        <charset val="134"/>
      </rPr>
      <t>；</t>
    </r>
    <phoneticPr fontId="10" type="noConversion"/>
  </si>
  <si>
    <t>折旧年限</t>
    <phoneticPr fontId="10" type="noConversion"/>
  </si>
  <si>
    <t>残值率</t>
    <phoneticPr fontId="10" type="noConversion"/>
  </si>
  <si>
    <t>车辆名称及规格型号</t>
    <phoneticPr fontId="10" type="noConversion"/>
  </si>
  <si>
    <t>例：“2019年9月10日”应填为“2019/09”</t>
    <phoneticPr fontId="10" type="noConversion"/>
  </si>
  <si>
    <t>例：“2019年”应填为“2019/01”</t>
    <phoneticPr fontId="10" type="noConversion"/>
  </si>
  <si>
    <t>金额单位：人民币元</t>
  </si>
  <si>
    <t>填表日期：</t>
    <phoneticPr fontId="10" type="noConversion"/>
  </si>
  <si>
    <t>联系方式：</t>
    <phoneticPr fontId="10" type="noConversion"/>
  </si>
  <si>
    <t>4-8-2</t>
  </si>
  <si>
    <t>4-8-4</t>
  </si>
  <si>
    <t>4-8-5</t>
  </si>
  <si>
    <t>4-8-6</t>
  </si>
  <si>
    <t>4-8-7</t>
  </si>
  <si>
    <t>4-8</t>
    <phoneticPr fontId="10" type="noConversion"/>
  </si>
  <si>
    <t>如有疑问请与我公司项目组负责人或现场负责人联系，谢谢！</t>
    <phoneticPr fontId="10" type="noConversion"/>
  </si>
  <si>
    <r>
      <rPr>
        <b/>
        <sz val="10"/>
        <color indexed="10"/>
        <rFont val="宋体"/>
        <family val="3"/>
        <charset val="134"/>
      </rPr>
      <t>企业填写以下内容</t>
    </r>
    <r>
      <rPr>
        <b/>
        <sz val="10"/>
        <color indexed="10"/>
        <rFont val="Times New Roman"/>
        <family val="1"/>
      </rPr>
      <t>:</t>
    </r>
  </si>
  <si>
    <r>
      <rPr>
        <sz val="10"/>
        <rFont val="宋体"/>
        <family val="3"/>
        <charset val="134"/>
      </rPr>
      <t>金额单位：人民币元</t>
    </r>
  </si>
  <si>
    <r>
      <rPr>
        <b/>
        <sz val="10"/>
        <rFont val="宋体"/>
        <family val="3"/>
        <charset val="134"/>
      </rPr>
      <t>被评估单位名称</t>
    </r>
    <r>
      <rPr>
        <b/>
        <sz val="10"/>
        <rFont val="Times New Roman"/>
        <family val="1"/>
      </rPr>
      <t>:</t>
    </r>
    <phoneticPr fontId="10" type="noConversion"/>
  </si>
  <si>
    <r>
      <rPr>
        <b/>
        <sz val="10"/>
        <rFont val="宋体"/>
        <family val="3"/>
        <charset val="134"/>
      </rPr>
      <t>中文</t>
    </r>
  </si>
  <si>
    <r>
      <rPr>
        <b/>
        <sz val="10"/>
        <rFont val="宋体"/>
        <family val="3"/>
        <charset val="134"/>
      </rPr>
      <t>法定代表人</t>
    </r>
  </si>
  <si>
    <r>
      <rPr>
        <b/>
        <sz val="10"/>
        <rFont val="宋体"/>
        <family val="3"/>
        <charset val="134"/>
      </rPr>
      <t>联系方式</t>
    </r>
    <phoneticPr fontId="10" type="noConversion"/>
  </si>
  <si>
    <r>
      <rPr>
        <b/>
        <sz val="10"/>
        <rFont val="宋体"/>
        <family val="3"/>
        <charset val="134"/>
      </rPr>
      <t>英文</t>
    </r>
  </si>
  <si>
    <r>
      <rPr>
        <b/>
        <sz val="10"/>
        <rFont val="宋体"/>
        <family val="3"/>
        <charset val="134"/>
      </rPr>
      <t>总经理</t>
    </r>
  </si>
  <si>
    <r>
      <rPr>
        <b/>
        <sz val="10"/>
        <rFont val="宋体"/>
        <family val="3"/>
        <charset val="134"/>
      </rPr>
      <t>联系方式</t>
    </r>
  </si>
  <si>
    <r>
      <rPr>
        <b/>
        <sz val="10"/>
        <rFont val="宋体"/>
        <family val="3"/>
        <charset val="134"/>
      </rPr>
      <t>统一社会信用代码</t>
    </r>
    <phoneticPr fontId="10" type="noConversion"/>
  </si>
  <si>
    <r>
      <rPr>
        <b/>
        <sz val="10"/>
        <rFont val="宋体"/>
        <family val="3"/>
        <charset val="134"/>
      </rPr>
      <t>财务负责人</t>
    </r>
  </si>
  <si>
    <r>
      <rPr>
        <b/>
        <sz val="10"/>
        <rFont val="宋体"/>
        <family val="3"/>
        <charset val="134"/>
      </rPr>
      <t>法定地址</t>
    </r>
  </si>
  <si>
    <r>
      <rPr>
        <b/>
        <sz val="10"/>
        <rFont val="宋体"/>
        <family val="3"/>
        <charset val="134"/>
      </rPr>
      <t>邮政编码</t>
    </r>
  </si>
  <si>
    <r>
      <rPr>
        <b/>
        <sz val="10"/>
        <rFont val="宋体"/>
        <family val="3"/>
        <charset val="134"/>
      </rPr>
      <t>项目联系人</t>
    </r>
  </si>
  <si>
    <r>
      <rPr>
        <b/>
        <sz val="10"/>
        <rFont val="宋体"/>
        <family val="3"/>
        <charset val="134"/>
      </rPr>
      <t>办公地址</t>
    </r>
  </si>
  <si>
    <r>
      <rPr>
        <b/>
        <sz val="10"/>
        <rFont val="宋体"/>
        <family val="3"/>
        <charset val="134"/>
      </rPr>
      <t>主管工商机关</t>
    </r>
  </si>
  <si>
    <r>
      <rPr>
        <b/>
        <sz val="10"/>
        <rFont val="宋体"/>
        <family val="3"/>
        <charset val="134"/>
      </rPr>
      <t>办公电话</t>
    </r>
  </si>
  <si>
    <r>
      <rPr>
        <b/>
        <sz val="10"/>
        <rFont val="宋体"/>
        <family val="3"/>
        <charset val="134"/>
      </rPr>
      <t>注册日期</t>
    </r>
    <phoneticPr fontId="10" type="noConversion"/>
  </si>
  <si>
    <r>
      <rPr>
        <b/>
        <sz val="10"/>
        <rFont val="宋体"/>
        <family val="3"/>
        <charset val="134"/>
      </rPr>
      <t>主管税务机关</t>
    </r>
  </si>
  <si>
    <r>
      <rPr>
        <b/>
        <sz val="10"/>
        <rFont val="宋体"/>
        <family val="3"/>
        <charset val="134"/>
      </rPr>
      <t>传真</t>
    </r>
  </si>
  <si>
    <r>
      <rPr>
        <b/>
        <sz val="10"/>
        <rFont val="宋体"/>
        <family val="3"/>
        <charset val="134"/>
      </rPr>
      <t>经营期限</t>
    </r>
  </si>
  <si>
    <r>
      <rPr>
        <b/>
        <sz val="10"/>
        <rFont val="宋体"/>
        <family val="3"/>
        <charset val="134"/>
      </rPr>
      <t>执行会计制度</t>
    </r>
  </si>
  <si>
    <r>
      <rPr>
        <b/>
        <sz val="10"/>
        <rFont val="宋体"/>
        <family val="3"/>
        <charset val="134"/>
      </rPr>
      <t>经营范围</t>
    </r>
  </si>
  <si>
    <r>
      <rPr>
        <b/>
        <sz val="10"/>
        <rFont val="宋体"/>
        <family val="3"/>
        <charset val="134"/>
      </rPr>
      <t>开业日期</t>
    </r>
  </si>
  <si>
    <r>
      <rPr>
        <b/>
        <sz val="10"/>
        <rFont val="宋体"/>
        <family val="3"/>
        <charset val="134"/>
      </rPr>
      <t>经济性质</t>
    </r>
  </si>
  <si>
    <r>
      <rPr>
        <b/>
        <sz val="10"/>
        <rFont val="宋体"/>
        <family val="3"/>
        <charset val="134"/>
      </rPr>
      <t>总资产额</t>
    </r>
  </si>
  <si>
    <r>
      <rPr>
        <b/>
        <sz val="10"/>
        <rFont val="宋体"/>
        <family val="3"/>
        <charset val="134"/>
      </rPr>
      <t>营业收入</t>
    </r>
  </si>
  <si>
    <r>
      <rPr>
        <b/>
        <sz val="10"/>
        <rFont val="宋体"/>
        <family val="3"/>
        <charset val="134"/>
      </rPr>
      <t>财务结账日</t>
    </r>
  </si>
  <si>
    <r>
      <rPr>
        <b/>
        <sz val="10"/>
        <rFont val="宋体"/>
        <family val="3"/>
        <charset val="134"/>
      </rPr>
      <t>所属行业</t>
    </r>
  </si>
  <si>
    <r>
      <rPr>
        <b/>
        <sz val="10"/>
        <rFont val="宋体"/>
        <family val="3"/>
        <charset val="134"/>
      </rPr>
      <t>净资产额</t>
    </r>
  </si>
  <si>
    <r>
      <rPr>
        <b/>
        <sz val="10"/>
        <rFont val="宋体"/>
        <family val="3"/>
        <charset val="134"/>
      </rPr>
      <t>税后利润</t>
    </r>
  </si>
  <si>
    <r>
      <rPr>
        <b/>
        <sz val="10"/>
        <rFont val="宋体"/>
        <family val="3"/>
        <charset val="134"/>
      </rPr>
      <t>序号</t>
    </r>
    <phoneticPr fontId="10" type="noConversion"/>
  </si>
  <si>
    <r>
      <rPr>
        <b/>
        <sz val="10"/>
        <rFont val="宋体"/>
        <family val="3"/>
        <charset val="134"/>
      </rPr>
      <t>投资者（股东）名称</t>
    </r>
    <phoneticPr fontId="10" type="noConversion"/>
  </si>
  <si>
    <r>
      <rPr>
        <b/>
        <sz val="10"/>
        <rFont val="宋体"/>
        <family val="3"/>
        <charset val="134"/>
      </rPr>
      <t>认缴注册资本</t>
    </r>
    <phoneticPr fontId="10" type="noConversion"/>
  </si>
  <si>
    <r>
      <rPr>
        <b/>
        <sz val="10"/>
        <rFont val="宋体"/>
        <family val="3"/>
        <charset val="134"/>
      </rPr>
      <t>实收资本</t>
    </r>
    <phoneticPr fontId="10" type="noConversion"/>
  </si>
  <si>
    <r>
      <rPr>
        <b/>
        <sz val="10"/>
        <rFont val="宋体"/>
        <family val="3"/>
        <charset val="134"/>
      </rPr>
      <t>金额</t>
    </r>
  </si>
  <si>
    <r>
      <rPr>
        <b/>
        <sz val="10"/>
        <rFont val="宋体"/>
        <family val="3"/>
        <charset val="134"/>
      </rPr>
      <t>出资比例</t>
    </r>
  </si>
  <si>
    <r>
      <rPr>
        <b/>
        <sz val="10"/>
        <rFont val="宋体"/>
        <family val="3"/>
        <charset val="134"/>
      </rPr>
      <t>合</t>
    </r>
    <r>
      <rPr>
        <b/>
        <sz val="10"/>
        <rFont val="Times New Roman"/>
        <family val="1"/>
      </rPr>
      <t xml:space="preserve">   </t>
    </r>
    <r>
      <rPr>
        <b/>
        <sz val="10"/>
        <rFont val="宋体"/>
        <family val="3"/>
        <charset val="134"/>
      </rPr>
      <t>计</t>
    </r>
    <phoneticPr fontId="10" type="noConversion"/>
  </si>
  <si>
    <r>
      <rPr>
        <b/>
        <sz val="10"/>
        <rFont val="宋体"/>
        <family val="3"/>
        <charset val="134"/>
      </rPr>
      <t>长期投资单位名称</t>
    </r>
    <phoneticPr fontId="10" type="noConversion"/>
  </si>
  <si>
    <r>
      <rPr>
        <b/>
        <sz val="10"/>
        <rFont val="宋体"/>
        <family val="3"/>
        <charset val="134"/>
      </rPr>
      <t>地址</t>
    </r>
    <phoneticPr fontId="10" type="noConversion"/>
  </si>
  <si>
    <r>
      <rPr>
        <b/>
        <sz val="10"/>
        <rFont val="宋体"/>
        <family val="3"/>
        <charset val="134"/>
      </rPr>
      <t>认缴出资额</t>
    </r>
    <phoneticPr fontId="10" type="noConversion"/>
  </si>
  <si>
    <r>
      <rPr>
        <b/>
        <sz val="10"/>
        <rFont val="宋体"/>
        <family val="3"/>
        <charset val="134"/>
      </rPr>
      <t>实缴出资额</t>
    </r>
    <phoneticPr fontId="10" type="noConversion"/>
  </si>
  <si>
    <r>
      <rPr>
        <b/>
        <sz val="10"/>
        <rFont val="宋体"/>
        <family val="3"/>
        <charset val="134"/>
      </rPr>
      <t>分支机构名称</t>
    </r>
    <phoneticPr fontId="10" type="noConversion"/>
  </si>
  <si>
    <r>
      <rPr>
        <b/>
        <sz val="10"/>
        <rFont val="宋体"/>
        <family val="3"/>
        <charset val="134"/>
      </rPr>
      <t>地址</t>
    </r>
  </si>
  <si>
    <r>
      <rPr>
        <b/>
        <sz val="10"/>
        <rFont val="宋体"/>
        <family val="3"/>
        <charset val="134"/>
      </rPr>
      <t>设立时间</t>
    </r>
    <phoneticPr fontId="10" type="noConversion"/>
  </si>
  <si>
    <r>
      <rPr>
        <b/>
        <sz val="10"/>
        <rFont val="宋体"/>
        <family val="3"/>
        <charset val="134"/>
      </rPr>
      <t>核算方式</t>
    </r>
    <phoneticPr fontId="10" type="noConversion"/>
  </si>
  <si>
    <r>
      <rPr>
        <b/>
        <sz val="10"/>
        <rFont val="宋体"/>
        <family val="3"/>
        <charset val="134"/>
      </rPr>
      <t>主要职责及经营内容</t>
    </r>
    <phoneticPr fontId="10" type="noConversion"/>
  </si>
  <si>
    <r>
      <rPr>
        <b/>
        <sz val="10"/>
        <rFont val="宋体"/>
        <family val="3"/>
        <charset val="134"/>
      </rPr>
      <t>前注册会计师审计结论</t>
    </r>
    <phoneticPr fontId="10" type="noConversion"/>
  </si>
  <si>
    <r>
      <rPr>
        <b/>
        <sz val="10"/>
        <rFont val="宋体"/>
        <family val="3"/>
        <charset val="134"/>
      </rPr>
      <t>前评估情况</t>
    </r>
  </si>
  <si>
    <r>
      <rPr>
        <b/>
        <sz val="18"/>
        <rFont val="宋体"/>
        <family val="3"/>
        <charset val="134"/>
      </rPr>
      <t>基本情况表</t>
    </r>
  </si>
  <si>
    <r>
      <rPr>
        <b/>
        <sz val="10"/>
        <color indexed="10"/>
        <rFont val="宋体"/>
        <family val="3"/>
        <charset val="134"/>
      </rPr>
      <t>评估机构填写以下内容</t>
    </r>
    <r>
      <rPr>
        <b/>
        <sz val="10"/>
        <color indexed="10"/>
        <rFont val="Times New Roman"/>
        <family val="1"/>
      </rPr>
      <t>:</t>
    </r>
  </si>
  <si>
    <r>
      <rPr>
        <b/>
        <sz val="10"/>
        <rFont val="宋体"/>
        <family val="3"/>
        <charset val="134"/>
      </rPr>
      <t>委托项目</t>
    </r>
  </si>
  <si>
    <r>
      <rPr>
        <b/>
        <sz val="10"/>
        <rFont val="宋体"/>
        <family val="3"/>
        <charset val="134"/>
      </rPr>
      <t>类别</t>
    </r>
  </si>
  <si>
    <r>
      <rPr>
        <b/>
        <sz val="10"/>
        <rFont val="宋体"/>
        <family val="3"/>
        <charset val="134"/>
      </rPr>
      <t>项目编号</t>
    </r>
  </si>
  <si>
    <r>
      <rPr>
        <b/>
        <sz val="10"/>
        <rFont val="宋体"/>
        <family val="3"/>
        <charset val="134"/>
      </rPr>
      <t>作业日期</t>
    </r>
  </si>
  <si>
    <r>
      <rPr>
        <b/>
        <sz val="10"/>
        <rFont val="宋体"/>
        <family val="3"/>
        <charset val="134"/>
      </rPr>
      <t>目的</t>
    </r>
  </si>
  <si>
    <r>
      <rPr>
        <b/>
        <sz val="10"/>
        <rFont val="宋体"/>
        <family val="3"/>
        <charset val="134"/>
      </rPr>
      <t>报告编号</t>
    </r>
  </si>
  <si>
    <r>
      <rPr>
        <b/>
        <sz val="10"/>
        <rFont val="宋体"/>
        <family val="3"/>
        <charset val="134"/>
      </rPr>
      <t>填表日期</t>
    </r>
  </si>
  <si>
    <r>
      <rPr>
        <b/>
        <sz val="10"/>
        <rFont val="宋体"/>
        <family val="3"/>
        <charset val="134"/>
      </rPr>
      <t>范围</t>
    </r>
  </si>
  <si>
    <r>
      <rPr>
        <b/>
        <sz val="10"/>
        <rFont val="宋体"/>
        <family val="3"/>
        <charset val="134"/>
      </rPr>
      <t>项目负责人：</t>
    </r>
  </si>
  <si>
    <r>
      <rPr>
        <b/>
        <sz val="10"/>
        <rFont val="宋体"/>
        <family val="3"/>
        <charset val="134"/>
      </rPr>
      <t>法定代表人：</t>
    </r>
  </si>
  <si>
    <r>
      <rPr>
        <b/>
        <sz val="10"/>
        <rFont val="宋体"/>
        <family val="3"/>
        <charset val="134"/>
      </rPr>
      <t>王绍明</t>
    </r>
    <phoneticPr fontId="10" type="noConversion"/>
  </si>
  <si>
    <r>
      <rPr>
        <b/>
        <sz val="10"/>
        <rFont val="宋体"/>
        <family val="3"/>
        <charset val="134"/>
      </rPr>
      <t>评估机构：</t>
    </r>
  </si>
  <si>
    <r>
      <rPr>
        <b/>
        <sz val="10"/>
        <rFont val="宋体"/>
        <family val="3"/>
        <charset val="134"/>
      </rPr>
      <t>北京天圆开资产评估有限公司</t>
    </r>
  </si>
  <si>
    <r>
      <rPr>
        <b/>
        <sz val="10"/>
        <rFont val="宋体"/>
        <family val="3"/>
        <charset val="134"/>
      </rPr>
      <t>签字资产评估师：</t>
    </r>
  </si>
  <si>
    <r>
      <rPr>
        <sz val="10"/>
        <rFont val="宋体"/>
        <family val="3"/>
        <charset val="134"/>
      </rPr>
      <t>流动资产</t>
    </r>
  </si>
  <si>
    <r>
      <rPr>
        <sz val="10"/>
        <rFont val="宋体"/>
        <family val="3"/>
        <charset val="134"/>
      </rPr>
      <t>设备</t>
    </r>
  </si>
  <si>
    <r>
      <rPr>
        <sz val="10"/>
        <rFont val="宋体"/>
        <family val="3"/>
        <charset val="134"/>
      </rPr>
      <t>房屋</t>
    </r>
  </si>
  <si>
    <r>
      <rPr>
        <sz val="10"/>
        <rFont val="宋体"/>
        <family val="3"/>
        <charset val="134"/>
      </rPr>
      <t>土地</t>
    </r>
  </si>
  <si>
    <r>
      <rPr>
        <sz val="10"/>
        <rFont val="宋体"/>
        <family val="3"/>
        <charset val="134"/>
      </rPr>
      <t>无形资产</t>
    </r>
  </si>
  <si>
    <r>
      <rPr>
        <b/>
        <sz val="10"/>
        <rFont val="宋体"/>
        <family val="3"/>
        <charset val="134"/>
      </rPr>
      <t>被评估单位填表人</t>
    </r>
    <r>
      <rPr>
        <b/>
        <sz val="10"/>
        <rFont val="Times New Roman"/>
        <family val="1"/>
      </rPr>
      <t>:</t>
    </r>
    <phoneticPr fontId="10" type="noConversion"/>
  </si>
  <si>
    <r>
      <rPr>
        <b/>
        <sz val="10"/>
        <rFont val="宋体"/>
        <family val="3"/>
        <charset val="134"/>
      </rPr>
      <t>评估人员</t>
    </r>
    <r>
      <rPr>
        <b/>
        <sz val="10"/>
        <rFont val="Times New Roman"/>
        <family val="1"/>
      </rPr>
      <t>:</t>
    </r>
    <phoneticPr fontId="10" type="noConversion"/>
  </si>
  <si>
    <t>土地评估人员：</t>
    <phoneticPr fontId="10" type="noConversion"/>
  </si>
  <si>
    <t>产权持有人：</t>
    <phoneticPr fontId="10" type="noConversion"/>
  </si>
  <si>
    <t>产权持有人填表人：</t>
    <phoneticPr fontId="10" type="noConversion"/>
  </si>
  <si>
    <t>本工作薄用于资产评估委托人、产权持有人对评估基准日下的委估资产的账面价值的申报；请贵单位填表人员按要求对工作表中审计前账面价值及其以左各栏次或项目据实填写</t>
    <phoneticPr fontId="10" type="noConversion"/>
  </si>
  <si>
    <t>如无法确定具体月份，请将月份填为01月；</t>
    <phoneticPr fontId="10" type="noConversion"/>
  </si>
  <si>
    <t>填表人可通过点击各汇总表中的“科目名称”进入各明细表，再通过点击各工作表左上角的“返回”来返回上一级汇总表。</t>
    <phoneticPr fontId="10" type="noConversion"/>
  </si>
  <si>
    <t>此表各科目明细的合计数，应与本次资产评估范围内的资产评估基准日的资产表的数据相符；</t>
    <phoneticPr fontId="10" type="noConversion"/>
  </si>
  <si>
    <t>如有实物性资产的毁损、报废等的项目应在其备注中说明；</t>
    <phoneticPr fontId="10" type="noConversion"/>
  </si>
  <si>
    <t>房屋类评估人员：</t>
    <phoneticPr fontId="10" type="noConversion"/>
  </si>
  <si>
    <r>
      <rPr>
        <sz val="10"/>
        <rFont val="宋体"/>
        <family val="3"/>
        <charset val="134"/>
      </rPr>
      <t>评估机构</t>
    </r>
    <r>
      <rPr>
        <sz val="10"/>
        <rFont val="Times New Roman"/>
        <family val="1"/>
      </rPr>
      <t>:</t>
    </r>
    <r>
      <rPr>
        <sz val="10"/>
        <rFont val="宋体"/>
        <family val="3"/>
        <charset val="134"/>
      </rPr>
      <t>辽宁中华信资产评估有限公司</t>
    </r>
    <phoneticPr fontId="10" type="noConversion"/>
  </si>
  <si>
    <t>辽宁中华信资产评估有限公司</t>
    <phoneticPr fontId="10" type="noConversion"/>
  </si>
  <si>
    <t>小  计</t>
    <phoneticPr fontId="10" type="noConversion"/>
  </si>
  <si>
    <t>小   计</t>
    <phoneticPr fontId="10" type="noConversion"/>
  </si>
  <si>
    <t>一、</t>
    <phoneticPr fontId="10" type="noConversion"/>
  </si>
  <si>
    <t>机器设备</t>
    <phoneticPr fontId="10" type="noConversion"/>
  </si>
  <si>
    <t>二、</t>
    <phoneticPr fontId="10" type="noConversion"/>
  </si>
  <si>
    <t>模具、木型及砂箱</t>
    <phoneticPr fontId="10" type="noConversion"/>
  </si>
  <si>
    <t>抚顺经济开发区诚达融资担保有限公司</t>
    <phoneticPr fontId="10" type="noConversion"/>
  </si>
  <si>
    <t>无实物</t>
    <phoneticPr fontId="10" type="noConversion"/>
  </si>
  <si>
    <t>产权持有人：抚顺经济开发区诚达融资担保有限公司</t>
  </si>
  <si>
    <t>卧式加工中心</t>
  </si>
  <si>
    <t>电动攻丝机</t>
  </si>
  <si>
    <t>S40-16-800</t>
  </si>
  <si>
    <t>日本森精机制作所</t>
  </si>
  <si>
    <t>台</t>
  </si>
  <si>
    <t>扬州德科机电制造有限公司</t>
  </si>
  <si>
    <t>B1</t>
  </si>
  <si>
    <t>数控铣床/立式加工中心</t>
  </si>
  <si>
    <t>DTC1580</t>
  </si>
  <si>
    <t>数控车床</t>
  </si>
  <si>
    <t>CKA6180A</t>
  </si>
  <si>
    <t>数控卧式铣镗床</t>
  </si>
  <si>
    <t>对刀仪</t>
  </si>
  <si>
    <t>P280050X5Z5NLAK11TM</t>
  </si>
  <si>
    <t>TKP6513</t>
  </si>
  <si>
    <t>云南鼎泰数控机床厂</t>
  </si>
  <si>
    <t>沈阳机床股份公司中捷机床厂</t>
  </si>
  <si>
    <t>瑞士PWB</t>
  </si>
  <si>
    <t>变频螺杆压缩机</t>
  </si>
  <si>
    <t>GAE.30VSD</t>
  </si>
  <si>
    <t>冷干机PX14</t>
  </si>
  <si>
    <t>PX14</t>
  </si>
  <si>
    <t>储气罐 C-3/1.0  1台</t>
  </si>
  <si>
    <t>C-3/1.0 --2立</t>
  </si>
  <si>
    <t>无锡阿特拉斯科普柯压缩机有限公司</t>
  </si>
  <si>
    <t>无锡阿特拉斯</t>
  </si>
  <si>
    <t>青岛海空压力容器有限公司</t>
  </si>
  <si>
    <t>数控卧式车床</t>
  </si>
  <si>
    <t>CKD6163</t>
  </si>
  <si>
    <t xml:space="preserve">立式加工中心 </t>
  </si>
  <si>
    <t>VMC1600B-1700*800mm</t>
  </si>
  <si>
    <t>山东普利森</t>
  </si>
  <si>
    <t>沈阳机床股份公司中捷钻镗床厂</t>
  </si>
  <si>
    <t xml:space="preserve">卧式加工中心 </t>
  </si>
  <si>
    <t xml:space="preserve"> HMC63e -NEW</t>
  </si>
  <si>
    <t xml:space="preserve">卧式加工中心  </t>
  </si>
  <si>
    <t>HMC80e-NEW</t>
  </si>
  <si>
    <t>摇臂钻床</t>
  </si>
  <si>
    <t>Z3050*16/1</t>
  </si>
  <si>
    <t>中捷机床厂</t>
  </si>
  <si>
    <t>抛丸机</t>
  </si>
  <si>
    <t>大连鑫桥铸造机械有限公司</t>
  </si>
  <si>
    <t>万能升降台铣床</t>
  </si>
  <si>
    <t>FX6145</t>
  </si>
  <si>
    <t>四川长征</t>
  </si>
  <si>
    <t>镗床</t>
  </si>
  <si>
    <t>TPX6111B(两轴)</t>
  </si>
  <si>
    <t>镗床TPX6111B/3</t>
  </si>
  <si>
    <t>TPX6111B/3（三坐标）</t>
  </si>
  <si>
    <t>沈阳机床厂</t>
  </si>
  <si>
    <t>手动搬运车</t>
  </si>
  <si>
    <t>3T BF685</t>
  </si>
  <si>
    <t>天津伦迪叉车有限公司</t>
  </si>
  <si>
    <t>数控高速单柱立式车床</t>
  </si>
  <si>
    <t>SVT160X14/8A-NC、1600mm</t>
  </si>
  <si>
    <t>齐齐哈尔重型数控装备股份有限公司</t>
  </si>
  <si>
    <t>喷砂机</t>
  </si>
  <si>
    <t>上海申江压力容器有限公司</t>
  </si>
  <si>
    <t>气动攻丝机</t>
  </si>
  <si>
    <t>HL1924</t>
  </si>
  <si>
    <t>台钻</t>
  </si>
  <si>
    <t>西湖牌钻攻两用机ZS4120</t>
  </si>
  <si>
    <t>沈阳亨利斯机电设备有限公司</t>
  </si>
  <si>
    <t>杭州永盛机电设备有限公司</t>
  </si>
  <si>
    <t>沈阳机床股份限公司中捷机床厂</t>
  </si>
  <si>
    <t>机加车间用平台</t>
  </si>
  <si>
    <t>3M*1.5M</t>
  </si>
  <si>
    <t>ROF-90-1</t>
  </si>
  <si>
    <t>电阻加热炉</t>
  </si>
  <si>
    <t>DX-2</t>
  </si>
  <si>
    <t>泊头器具</t>
  </si>
  <si>
    <t>沈阳兴科炉业</t>
  </si>
  <si>
    <t>沈阳兴科炉业公司</t>
  </si>
  <si>
    <t>逆变式直流弧焊机</t>
  </si>
  <si>
    <t>ZXT-400S</t>
  </si>
  <si>
    <t>河北松下产业机器有限公司</t>
  </si>
  <si>
    <t>机加车间购入IGBT控制交、直流氩弧焊机</t>
  </si>
  <si>
    <t>IGBT--YC500WX</t>
  </si>
  <si>
    <t>攻丝机平台1台</t>
  </si>
  <si>
    <t>1.2*1.2*0.12m</t>
  </si>
  <si>
    <t>天津松下电焊机</t>
  </si>
  <si>
    <t>单柱立式车床</t>
  </si>
  <si>
    <t>CA5116E*10/5、1600mm</t>
  </si>
  <si>
    <t>单柱立式车床2000mm</t>
  </si>
  <si>
    <t>CA5120E*12/8(单柱）</t>
  </si>
  <si>
    <t>齐齐哈尔重型</t>
  </si>
  <si>
    <t>齐重数控装备设备股份有公司</t>
  </si>
  <si>
    <t>空气压缩机</t>
  </si>
  <si>
    <t>GAE30</t>
  </si>
  <si>
    <t>机加车间用空调</t>
  </si>
  <si>
    <t>MHF-GE75VCH</t>
  </si>
  <si>
    <t xml:space="preserve">三菱电机 </t>
  </si>
  <si>
    <t>摇臂钻床Z3050*16/1</t>
  </si>
  <si>
    <t>沈阳机床中捷机床厂</t>
  </si>
  <si>
    <t>数控车床CKA5085NJ</t>
  </si>
  <si>
    <t>CKA5085NJ</t>
  </si>
  <si>
    <t>沈阳机床</t>
  </si>
  <si>
    <t>TKB6511B</t>
  </si>
  <si>
    <t>套</t>
  </si>
  <si>
    <t>散热风机</t>
  </si>
  <si>
    <t>∮800</t>
  </si>
  <si>
    <t>自制组合</t>
  </si>
  <si>
    <t>卧式铣镗床</t>
  </si>
  <si>
    <t>TBX6111B</t>
  </si>
  <si>
    <t>卧式车床</t>
  </si>
  <si>
    <t>CW6263E*1000mm</t>
  </si>
  <si>
    <t>大连机床集团</t>
  </si>
  <si>
    <t>万能回转头铣床</t>
  </si>
  <si>
    <t>X716回转头</t>
  </si>
  <si>
    <t>山东威达重工</t>
  </si>
  <si>
    <t>3T16.5m*9m</t>
  </si>
  <si>
    <t>10T--16.5*12</t>
  </si>
  <si>
    <t>抚顺金梁起重机</t>
  </si>
  <si>
    <t>牛头刨床</t>
  </si>
  <si>
    <t>BC6063</t>
  </si>
  <si>
    <t>马鞍车床</t>
  </si>
  <si>
    <t>Z3032*10/1</t>
  </si>
  <si>
    <t>立式钻床</t>
  </si>
  <si>
    <t>Z5150A</t>
  </si>
  <si>
    <t>台式攻丝机</t>
  </si>
  <si>
    <t xml:space="preserve"> SWJ-20</t>
  </si>
  <si>
    <t>HS4016</t>
  </si>
  <si>
    <t>立式铣床</t>
  </si>
  <si>
    <t>X7150A</t>
  </si>
  <si>
    <t>XA7140</t>
  </si>
  <si>
    <t>抚顺机床制造有限公司</t>
  </si>
  <si>
    <t>中捷钻床</t>
  </si>
  <si>
    <t>丹东机床</t>
  </si>
  <si>
    <t>杭州西湖台钻有限公司</t>
  </si>
  <si>
    <t>安徽黄山台钻有限公司</t>
  </si>
  <si>
    <t>山东华强精密机床有限公司</t>
  </si>
  <si>
    <t>2011-9.30</t>
  </si>
  <si>
    <t>铸铁平台</t>
  </si>
  <si>
    <t>1*1M</t>
  </si>
  <si>
    <t>砂轮机</t>
  </si>
  <si>
    <t>M3025</t>
  </si>
  <si>
    <t>SIS-300</t>
  </si>
  <si>
    <t>S3ST-300</t>
  </si>
  <si>
    <t>M3335</t>
  </si>
  <si>
    <t>块</t>
  </si>
  <si>
    <t>常熟市古利特电机厂</t>
  </si>
  <si>
    <t>上海鹏帮机械厂</t>
  </si>
  <si>
    <t>浙江波鹰机械公司</t>
  </si>
  <si>
    <t>上海砂轮机厂</t>
  </si>
  <si>
    <t>万能铣床调整平台①②</t>
  </si>
  <si>
    <t>万能铣床调整平台③</t>
  </si>
  <si>
    <t>真空箱氦气检漏回收系统</t>
  </si>
  <si>
    <t>SFZ-344</t>
  </si>
  <si>
    <t>安徽皖仪科技股份有限公司</t>
  </si>
  <si>
    <t>2*1.8*0.15</t>
  </si>
  <si>
    <t>泊头洪城量具机械设备有限公司</t>
  </si>
  <si>
    <t>三坐标测量机</t>
  </si>
  <si>
    <t>NHL-17/20　</t>
  </si>
  <si>
    <t>单臂三维测量划线机</t>
  </si>
  <si>
    <t>CHXY-34.17.20CT2W</t>
  </si>
  <si>
    <t>六氟化硫充气装置SF6</t>
  </si>
  <si>
    <t>SGD/W20Y-15/600</t>
  </si>
  <si>
    <t>检测平台1.5*3米</t>
  </si>
  <si>
    <t>1.5*3米</t>
  </si>
  <si>
    <t>北京南航立科</t>
  </si>
  <si>
    <t>2015.-2-8</t>
  </si>
  <si>
    <t>爱佩仪中测(成都)精密仪器有限公司</t>
  </si>
  <si>
    <t>上海通用检测技术</t>
  </si>
  <si>
    <t>不详</t>
  </si>
  <si>
    <t>干式变压器</t>
  </si>
  <si>
    <t>SCB10-1000kva</t>
  </si>
  <si>
    <t>低压柜</t>
  </si>
  <si>
    <t>GGD1</t>
  </si>
  <si>
    <t>高压柜</t>
  </si>
  <si>
    <t>KYN28-12</t>
  </si>
  <si>
    <t>动力箱</t>
  </si>
  <si>
    <t>XL-21-02小型</t>
  </si>
  <si>
    <t>开关柜</t>
  </si>
  <si>
    <t>动力柜</t>
  </si>
  <si>
    <t>XL-21</t>
  </si>
  <si>
    <t>沈阳春兴成套电器有限公司</t>
  </si>
  <si>
    <t>米</t>
  </si>
  <si>
    <t>CW61125M</t>
  </si>
  <si>
    <t>大连机床厂</t>
  </si>
  <si>
    <t>金属型模具330</t>
  </si>
  <si>
    <t>金属型模具331</t>
  </si>
  <si>
    <t>木型模具118</t>
  </si>
  <si>
    <t>木型模具119</t>
  </si>
  <si>
    <t xml:space="preserve"> </t>
    <phoneticPr fontId="9" type="noConversion"/>
  </si>
  <si>
    <t>电子汽车衡（两个合在一起了）</t>
  </si>
  <si>
    <t>180T</t>
  </si>
  <si>
    <t xml:space="preserve">沈阳中瑞衡器有限公司
</t>
  </si>
  <si>
    <t>B1东侧外</t>
  </si>
  <si>
    <t>Q3750抛丸机</t>
  </si>
  <si>
    <t>Q3750</t>
  </si>
  <si>
    <t>浙江大丰鑫桥铸造公司</t>
  </si>
  <si>
    <t>B2</t>
  </si>
  <si>
    <t>铝合金保温炉</t>
  </si>
  <si>
    <t>高3m∮2.5m</t>
  </si>
  <si>
    <t>沈阳通用电炉制造有限公司</t>
  </si>
  <si>
    <t>逆变式交直流脉冲氩弧焊机</t>
  </si>
  <si>
    <t>沈阳东华电力电子设备有限公司</t>
  </si>
  <si>
    <t xml:space="preserve">C-4/8储气罐 </t>
  </si>
  <si>
    <t>C-4/8</t>
  </si>
  <si>
    <t>青岛海空压力容器厂</t>
  </si>
  <si>
    <t>射芯机</t>
  </si>
  <si>
    <t>XS-700</t>
  </si>
  <si>
    <t>储气罐</t>
  </si>
  <si>
    <t>1.5立</t>
  </si>
  <si>
    <t>过滤器PD9</t>
  </si>
  <si>
    <t>PD9</t>
  </si>
  <si>
    <t>铝液旋转除气机</t>
  </si>
  <si>
    <t>XC210A</t>
  </si>
  <si>
    <t>浇包预热器HBQ-320</t>
  </si>
  <si>
    <t>HBQ-320</t>
  </si>
  <si>
    <t>悬吊式铝水中转包</t>
  </si>
  <si>
    <t>CXLB-50--0.5吨</t>
  </si>
  <si>
    <t>800KG砂型铸造机</t>
  </si>
  <si>
    <t>800KG</t>
  </si>
  <si>
    <t>400KG砂型铸造机</t>
  </si>
  <si>
    <t>400KG</t>
  </si>
  <si>
    <t>大连长兴岛伟业机械厂</t>
  </si>
  <si>
    <t>济南海德热工有限公司</t>
  </si>
  <si>
    <t>济南海德热工公司</t>
  </si>
  <si>
    <t>阜新德祥机械制造有限公司</t>
  </si>
  <si>
    <t>坩埚熔化炉</t>
  </si>
  <si>
    <t>RR-120-8</t>
  </si>
  <si>
    <t>中频炉</t>
  </si>
  <si>
    <t>KGPS750型</t>
  </si>
  <si>
    <t>KGPS250型</t>
  </si>
  <si>
    <t>GB系列金属带锯床</t>
  </si>
  <si>
    <t>GB4260</t>
  </si>
  <si>
    <t>本溪高中频电源设备总厂电子器件厂</t>
  </si>
  <si>
    <t>对</t>
  </si>
  <si>
    <t>浙江奥林发机床有限公司</t>
  </si>
  <si>
    <t>Q3730</t>
  </si>
  <si>
    <t>金属型低压铸造炉</t>
  </si>
  <si>
    <t>1吨</t>
  </si>
  <si>
    <t>HL2100B</t>
  </si>
  <si>
    <t>金属型低压铸造机</t>
  </si>
  <si>
    <t>J4510</t>
  </si>
  <si>
    <t>砂型低压铸造机</t>
  </si>
  <si>
    <t>J4525</t>
  </si>
  <si>
    <t>台车式时效炉</t>
  </si>
  <si>
    <t>RHL-300-3</t>
  </si>
  <si>
    <t>井式淬火炉</t>
  </si>
  <si>
    <t>RDJ-280-6</t>
  </si>
  <si>
    <t>重庆福德铸造机械有限公司</t>
  </si>
  <si>
    <t>江苏威尔炉业公司</t>
  </si>
  <si>
    <t>三开模（工位）倾转式重力铸造机</t>
  </si>
  <si>
    <t>ZJQ-760S</t>
  </si>
  <si>
    <t>喷砂罐</t>
  </si>
  <si>
    <t>DN1000*2500</t>
  </si>
  <si>
    <t>无锡市亚威机械制造有限公司</t>
  </si>
  <si>
    <t>铝业精炼机</t>
  </si>
  <si>
    <t>SG-III</t>
  </si>
  <si>
    <t>RR-130-8</t>
  </si>
  <si>
    <t>金属模低压铸造机</t>
  </si>
  <si>
    <t>J4516</t>
  </si>
  <si>
    <t>铝合金淬火炉</t>
  </si>
  <si>
    <t>RZ-270-5</t>
  </si>
  <si>
    <t>智能数显高温鼓风干燥箱</t>
  </si>
  <si>
    <t>XCT-2</t>
  </si>
  <si>
    <t>等离子切割机</t>
  </si>
  <si>
    <t>CUT-400</t>
  </si>
  <si>
    <t>BX1-500A焊机</t>
  </si>
  <si>
    <t xml:space="preserve">逆转式多用途焊机   </t>
  </si>
  <si>
    <t>WSME-500奥泰牌</t>
  </si>
  <si>
    <t>电焊机</t>
  </si>
  <si>
    <t>沈阳工大铸造研究所</t>
  </si>
  <si>
    <t>沈阳兴科炉业有限公司</t>
  </si>
  <si>
    <t>上海锦屏仪器仪表有限公司</t>
  </si>
  <si>
    <t>常州森淼焊割设备有限公司</t>
  </si>
  <si>
    <t>上海众升电焊设备公司</t>
  </si>
  <si>
    <t>山大奥太电气有限公司</t>
  </si>
  <si>
    <t>堆高车（液压升降台）</t>
  </si>
  <si>
    <t>诺力公司</t>
  </si>
  <si>
    <t>奥太焊机</t>
  </si>
  <si>
    <t>WSME-400</t>
  </si>
  <si>
    <t>上海沪工电焊机有限公司</t>
  </si>
  <si>
    <t>坩锅熔化炉</t>
  </si>
  <si>
    <t>RR-135-8</t>
  </si>
  <si>
    <t>混砂机</t>
  </si>
  <si>
    <t>S1410A</t>
  </si>
  <si>
    <t>悬吊式铝水浇包CXLB-100</t>
  </si>
  <si>
    <t>CXLB-100(1吨)</t>
  </si>
  <si>
    <t>木工刨床</t>
  </si>
  <si>
    <t>MLQ342</t>
  </si>
  <si>
    <t>青岛天铸机械有限公司</t>
  </si>
  <si>
    <t>山东亚洲工友</t>
  </si>
  <si>
    <t>单螺杆空气压缩机</t>
  </si>
  <si>
    <t>OGFD-9.6/8</t>
  </si>
  <si>
    <t>单螺杆空气压缩机冷干机</t>
  </si>
  <si>
    <t>HAD-10SNF</t>
  </si>
  <si>
    <t>广东美的正力精密机械公司</t>
  </si>
  <si>
    <t>汉粤净化科技</t>
  </si>
  <si>
    <t>ZJQ-970S</t>
  </si>
  <si>
    <t>热风循环加热炉、低压铸造机一套</t>
  </si>
  <si>
    <t>ZJ455D</t>
  </si>
  <si>
    <t>无锡方力达</t>
  </si>
  <si>
    <t>轴流式通风机</t>
  </si>
  <si>
    <t>平车</t>
  </si>
  <si>
    <t>有轨道，直流低压电动机驱动10t</t>
  </si>
  <si>
    <t>冶金电动单梁起重机</t>
  </si>
  <si>
    <t>5T-22.5*9</t>
  </si>
  <si>
    <t>转子式混砂机</t>
  </si>
  <si>
    <t>固定式双臂混砂机（组合设备）</t>
  </si>
  <si>
    <t>DS12</t>
  </si>
  <si>
    <t>固定式双臂混砂机</t>
  </si>
  <si>
    <t>DS25</t>
  </si>
  <si>
    <t>离心通风机</t>
  </si>
  <si>
    <t>4-68-10D</t>
  </si>
  <si>
    <t>除尘设备</t>
  </si>
  <si>
    <t>布袋</t>
  </si>
  <si>
    <t>玻璃钢冷却塔</t>
  </si>
  <si>
    <t>DDN3-80</t>
  </si>
  <si>
    <t>振动落砂机</t>
  </si>
  <si>
    <t>振动破碎机</t>
  </si>
  <si>
    <t>呋喃树脂砂再生线系统设备</t>
  </si>
  <si>
    <t>4个罐</t>
  </si>
  <si>
    <t>济南第二机床有限公司成套设备</t>
  </si>
  <si>
    <t>组</t>
  </si>
  <si>
    <t>B2东外</t>
  </si>
  <si>
    <t>16T/5T</t>
  </si>
  <si>
    <t>河南大方起重机</t>
  </si>
  <si>
    <t>5T16.5m*12m</t>
  </si>
  <si>
    <t>5T-16.5*12</t>
  </si>
  <si>
    <t>5T-22.5*12</t>
  </si>
  <si>
    <t>10T--16.5*9</t>
  </si>
  <si>
    <t>五工位倾转式重力铸造机</t>
  </si>
  <si>
    <t>ZJQ960D5</t>
  </si>
  <si>
    <t>RGL-130-8</t>
  </si>
  <si>
    <t>翻转铝水包</t>
  </si>
  <si>
    <t>2012.1.1</t>
  </si>
  <si>
    <t>砂型铸造机（低压浇注机）</t>
  </si>
  <si>
    <t>金属带锯床</t>
  </si>
  <si>
    <t>GW4250</t>
  </si>
  <si>
    <t>法兰翻转浇注机</t>
  </si>
  <si>
    <t>NZT900Q</t>
  </si>
  <si>
    <t>浙江威力士机械有限公司</t>
  </si>
  <si>
    <t>无锡市方达力机具模具制造有限公司</t>
  </si>
  <si>
    <t>S3S-t250</t>
  </si>
  <si>
    <t>浙江金牛机械有限公司</t>
  </si>
  <si>
    <t>4立</t>
  </si>
  <si>
    <t>上海奉贤设备容器厂</t>
  </si>
  <si>
    <t>个</t>
  </si>
  <si>
    <t>冷冻式压缩空气干燥机</t>
  </si>
  <si>
    <t>SRCD-10F规格13.5m3/min</t>
  </si>
  <si>
    <t>杭州临安盛润机械设备有限公司</t>
  </si>
  <si>
    <t>2000*4000检验平台</t>
  </si>
  <si>
    <t>2000*4000</t>
  </si>
  <si>
    <t>微机控制电子万能试验机</t>
  </si>
  <si>
    <t>CMT5105</t>
  </si>
  <si>
    <t>上海中辰数字技术有限公司</t>
  </si>
  <si>
    <t>电子天平一台</t>
  </si>
  <si>
    <t>FA</t>
  </si>
  <si>
    <t>上海上平仪器有限公司</t>
  </si>
  <si>
    <t>智能型砂强度机一套</t>
  </si>
  <si>
    <t>XQY-II</t>
  </si>
  <si>
    <t>智能透气性测定仪一套</t>
  </si>
  <si>
    <t>ZTY</t>
  </si>
  <si>
    <t>微控双盘红外线烘干器</t>
  </si>
  <si>
    <t>SGH</t>
  </si>
  <si>
    <t>微控涡式洗砂机</t>
  </si>
  <si>
    <t>SXW</t>
  </si>
  <si>
    <t>微机控制电磁微震筛砂机</t>
  </si>
  <si>
    <t>SDZ</t>
  </si>
  <si>
    <t>无锡斯派特分析仪器有限公司</t>
  </si>
  <si>
    <t>铝液测氢仪</t>
  </si>
  <si>
    <t>CQY-01</t>
  </si>
  <si>
    <t>x射线实时成像检测系统</t>
  </si>
  <si>
    <t>XYD-22503</t>
  </si>
  <si>
    <t>丹东奥龙射线仪器有限公司</t>
  </si>
  <si>
    <t>数量硬度计</t>
  </si>
  <si>
    <t>KB-3000E</t>
  </si>
  <si>
    <t>数量洛代硬度计</t>
  </si>
  <si>
    <t>HRS-150</t>
  </si>
  <si>
    <t>手持硬度计</t>
  </si>
  <si>
    <t>MH520</t>
  </si>
  <si>
    <t>检测平台2*3米</t>
  </si>
  <si>
    <t>2*3米</t>
  </si>
  <si>
    <t>上海联尔实验设备有限公司</t>
  </si>
  <si>
    <t>SCB10-1600kva</t>
  </si>
  <si>
    <t>XL-21（中型）</t>
  </si>
  <si>
    <t>金属型模具1</t>
  </si>
  <si>
    <t>金属型模具2</t>
  </si>
  <si>
    <t>金属型模具3</t>
  </si>
  <si>
    <t>金属型模具4</t>
  </si>
  <si>
    <t>金属型模具5</t>
  </si>
  <si>
    <t>金属型模具6</t>
  </si>
  <si>
    <t>金属型模具7</t>
  </si>
  <si>
    <t>金属型模具8</t>
  </si>
  <si>
    <t>金属型模具9</t>
  </si>
  <si>
    <t>金属型模具10</t>
  </si>
  <si>
    <t>金属型模具11</t>
  </si>
  <si>
    <t>金属型模具12</t>
  </si>
  <si>
    <t>金属型模具13</t>
  </si>
  <si>
    <t>金属型模具14</t>
  </si>
  <si>
    <t>金属型模具15</t>
  </si>
  <si>
    <t>金属型模具16</t>
  </si>
  <si>
    <t>金属型模具17</t>
  </si>
  <si>
    <t>金属型模具18</t>
  </si>
  <si>
    <t>金属型模具19</t>
  </si>
  <si>
    <t>金属型模具20</t>
  </si>
  <si>
    <t>金属型模具21</t>
  </si>
  <si>
    <t>金属型模具22</t>
  </si>
  <si>
    <t>金属型模具23</t>
  </si>
  <si>
    <t>金属型模具24</t>
  </si>
  <si>
    <t>金属型模具25</t>
  </si>
  <si>
    <t>金属型模具26</t>
  </si>
  <si>
    <t>金属型模具27</t>
  </si>
  <si>
    <t>金属型模具28</t>
  </si>
  <si>
    <t>金属型模具29</t>
  </si>
  <si>
    <t>金属型模具30</t>
  </si>
  <si>
    <t>金属型模具31</t>
  </si>
  <si>
    <t>金属型模具32</t>
  </si>
  <si>
    <t>金属型模具33</t>
  </si>
  <si>
    <t>金属型模具34</t>
  </si>
  <si>
    <t>金属型模具35</t>
  </si>
  <si>
    <t>金属型模具36</t>
  </si>
  <si>
    <t>金属型模具37</t>
  </si>
  <si>
    <t>金属型模具38</t>
  </si>
  <si>
    <t>金属型模具39</t>
  </si>
  <si>
    <t>金属型模具40</t>
  </si>
  <si>
    <t>金属型模具41</t>
  </si>
  <si>
    <t>金属型模具42</t>
  </si>
  <si>
    <t>金属型模具43</t>
  </si>
  <si>
    <t>金属型模具44</t>
  </si>
  <si>
    <t>金属型模具45</t>
  </si>
  <si>
    <t>金属型模具46</t>
  </si>
  <si>
    <t>金属型模具47</t>
  </si>
  <si>
    <t>金属型模具48</t>
  </si>
  <si>
    <t>金属型模具49</t>
  </si>
  <si>
    <t>金属型模具50</t>
  </si>
  <si>
    <t>金属型模具51</t>
  </si>
  <si>
    <t>金属型模具52</t>
  </si>
  <si>
    <t>金属型模具53</t>
  </si>
  <si>
    <t>金属型模具54</t>
  </si>
  <si>
    <t>金属型模具55</t>
  </si>
  <si>
    <t>金属型模具56</t>
  </si>
  <si>
    <t>金属型模具57</t>
  </si>
  <si>
    <t>金属型模具58</t>
  </si>
  <si>
    <t>金属型模具59</t>
  </si>
  <si>
    <t>金属型模具60</t>
  </si>
  <si>
    <t>金属型模具61</t>
  </si>
  <si>
    <t>金属型模具62</t>
  </si>
  <si>
    <t>金属型模具63</t>
  </si>
  <si>
    <t>金属型模具64</t>
  </si>
  <si>
    <t>金属型模具65</t>
  </si>
  <si>
    <t>金属型模具66</t>
  </si>
  <si>
    <t>金属型模具67</t>
  </si>
  <si>
    <t>金属型模具68</t>
  </si>
  <si>
    <t>金属型模具69</t>
  </si>
  <si>
    <t>金属型模具70</t>
  </si>
  <si>
    <t>金属型模具71</t>
  </si>
  <si>
    <t>金属型模具72</t>
  </si>
  <si>
    <t>金属型模具73</t>
  </si>
  <si>
    <t>金属型模具74</t>
  </si>
  <si>
    <t>金属型模具75</t>
  </si>
  <si>
    <t>金属型模具76</t>
  </si>
  <si>
    <t>金属型模具77</t>
  </si>
  <si>
    <t>金属型模具78</t>
  </si>
  <si>
    <t>金属型模具79</t>
  </si>
  <si>
    <t>金属型模具80</t>
  </si>
  <si>
    <t>金属型模具81</t>
  </si>
  <si>
    <t>金属型模具82</t>
  </si>
  <si>
    <t>金属型模具83</t>
  </si>
  <si>
    <t>金属型模具84</t>
  </si>
  <si>
    <t>金属型模具85</t>
  </si>
  <si>
    <t>金属型模具86</t>
  </si>
  <si>
    <t>金属型模具87</t>
  </si>
  <si>
    <t>金属型模具88</t>
  </si>
  <si>
    <t>金属型模具89</t>
  </si>
  <si>
    <t>金属型模具90</t>
  </si>
  <si>
    <t>金属型模具91</t>
  </si>
  <si>
    <t>金属型模具92</t>
  </si>
  <si>
    <t>金属型模具93</t>
  </si>
  <si>
    <t>金属型模具94</t>
  </si>
  <si>
    <t>金属型模具95</t>
  </si>
  <si>
    <t>金属型模具96</t>
  </si>
  <si>
    <t>金属型模具97</t>
  </si>
  <si>
    <t>金属型模具98</t>
  </si>
  <si>
    <t>金属型模具99</t>
  </si>
  <si>
    <t>金属型模具100</t>
  </si>
  <si>
    <t>金属型模具101</t>
  </si>
  <si>
    <t>金属型模具102</t>
  </si>
  <si>
    <t>金属型模具103</t>
  </si>
  <si>
    <t>金属型模具104</t>
  </si>
  <si>
    <t>金属型模具105</t>
  </si>
  <si>
    <t>金属型模具106</t>
  </si>
  <si>
    <t>金属型模具107</t>
  </si>
  <si>
    <t>金属型模具108</t>
  </si>
  <si>
    <t>金属型模具109</t>
  </si>
  <si>
    <t>金属型模具110</t>
  </si>
  <si>
    <t>金属型模具111</t>
  </si>
  <si>
    <t>金属型模具112</t>
  </si>
  <si>
    <t>金属型模具113</t>
  </si>
  <si>
    <t>金属型模具114</t>
  </si>
  <si>
    <t>金属型模具115</t>
  </si>
  <si>
    <t>金属型模具116</t>
  </si>
  <si>
    <t>金属型模具117</t>
  </si>
  <si>
    <t>金属型模具118</t>
  </si>
  <si>
    <t>金属型模具119</t>
  </si>
  <si>
    <t>金属型模具120</t>
  </si>
  <si>
    <t>金属型模具121</t>
  </si>
  <si>
    <t>金属型模具122</t>
  </si>
  <si>
    <t>金属型模具123</t>
  </si>
  <si>
    <t>金属型模具124</t>
  </si>
  <si>
    <t>金属型模具125</t>
  </si>
  <si>
    <t>金属型模具126</t>
  </si>
  <si>
    <t>金属型模具127</t>
  </si>
  <si>
    <t>金属型模具128</t>
  </si>
  <si>
    <t>金属型模具129</t>
  </si>
  <si>
    <t>金属型模具130</t>
  </si>
  <si>
    <t>金属型模具131</t>
  </si>
  <si>
    <t>金属型模具132</t>
  </si>
  <si>
    <t>金属型模具133</t>
  </si>
  <si>
    <t>金属型模具134</t>
  </si>
  <si>
    <t>金属型模具135</t>
  </si>
  <si>
    <t>金属型模具136</t>
  </si>
  <si>
    <t>金属型模具137</t>
  </si>
  <si>
    <t>金属型模具138</t>
  </si>
  <si>
    <t>金属型模具139</t>
  </si>
  <si>
    <t>金属型模具140</t>
  </si>
  <si>
    <t>金属型模具141</t>
  </si>
  <si>
    <t>金属型模具142</t>
  </si>
  <si>
    <t>金属型模具143</t>
  </si>
  <si>
    <t>金属型模具144</t>
  </si>
  <si>
    <t>金属型模具145</t>
  </si>
  <si>
    <t>金属型模具146</t>
  </si>
  <si>
    <t>金属型模具147</t>
  </si>
  <si>
    <t>金属型模具148</t>
  </si>
  <si>
    <t>金属型模具149</t>
  </si>
  <si>
    <t>金属型模具150</t>
  </si>
  <si>
    <t>金属型模具151</t>
  </si>
  <si>
    <t>金属型模具152</t>
  </si>
  <si>
    <t>金属型模具153</t>
  </si>
  <si>
    <t>金属型模具154</t>
  </si>
  <si>
    <t>金属型模具155</t>
  </si>
  <si>
    <t>金属型模具156</t>
  </si>
  <si>
    <t>金属型模具157</t>
  </si>
  <si>
    <t>金属型模具158</t>
  </si>
  <si>
    <t>金属型模具159</t>
  </si>
  <si>
    <t>金属型模具160</t>
  </si>
  <si>
    <t>金属型模具161</t>
  </si>
  <si>
    <t>金属型模具162</t>
  </si>
  <si>
    <t>金属型模具163</t>
  </si>
  <si>
    <t>金属型模具164</t>
  </si>
  <si>
    <t>金属型模具165</t>
  </si>
  <si>
    <t>金属型模具166</t>
  </si>
  <si>
    <t>金属型模具167</t>
  </si>
  <si>
    <t>金属型模具168</t>
  </si>
  <si>
    <t>金属型模具169</t>
  </si>
  <si>
    <t>金属型模具170</t>
  </si>
  <si>
    <t>金属型模具171</t>
  </si>
  <si>
    <t>金属型模具172</t>
  </si>
  <si>
    <t>金属型模具173</t>
  </si>
  <si>
    <t>金属型模具174</t>
  </si>
  <si>
    <t>金属型模具175</t>
  </si>
  <si>
    <t>金属型模具176</t>
  </si>
  <si>
    <t>金属型模具177</t>
  </si>
  <si>
    <t>金属型模具178</t>
  </si>
  <si>
    <t>金属型模具179</t>
  </si>
  <si>
    <t>金属型模具180</t>
  </si>
  <si>
    <t>金属型模具181</t>
  </si>
  <si>
    <t>金属型模具182</t>
  </si>
  <si>
    <t>金属型模具183</t>
  </si>
  <si>
    <t>金属型模具184</t>
  </si>
  <si>
    <t>金属型模具185</t>
  </si>
  <si>
    <t>木型1</t>
  </si>
  <si>
    <t>木型2</t>
  </si>
  <si>
    <t>木型3</t>
  </si>
  <si>
    <t>木型4</t>
  </si>
  <si>
    <t>木型5</t>
  </si>
  <si>
    <t>木型6</t>
  </si>
  <si>
    <t>木型7</t>
  </si>
  <si>
    <t>木型8</t>
  </si>
  <si>
    <t>木型9</t>
  </si>
  <si>
    <t>木型10</t>
  </si>
  <si>
    <t>木型11</t>
  </si>
  <si>
    <t>木型12</t>
  </si>
  <si>
    <t>木型13</t>
  </si>
  <si>
    <t>木型14</t>
  </si>
  <si>
    <t>木型15</t>
  </si>
  <si>
    <t>木型16</t>
  </si>
  <si>
    <t>B2木型18缺少，19、20在A4</t>
  </si>
  <si>
    <t>木型17</t>
  </si>
  <si>
    <t>沙箱1</t>
  </si>
  <si>
    <t>沙箱2</t>
  </si>
  <si>
    <t>沙箱3</t>
  </si>
  <si>
    <t>沙箱4</t>
  </si>
  <si>
    <t>沙箱5</t>
  </si>
  <si>
    <t>沙箱6</t>
  </si>
  <si>
    <t>沙箱7</t>
  </si>
  <si>
    <t>沙箱8</t>
  </si>
  <si>
    <t>沙箱9</t>
  </si>
  <si>
    <t>沙箱10</t>
  </si>
  <si>
    <t>沙箱11</t>
  </si>
  <si>
    <t>沙箱12</t>
  </si>
  <si>
    <t>沙箱13</t>
  </si>
  <si>
    <t>沙箱14</t>
  </si>
  <si>
    <t>沙箱15</t>
  </si>
  <si>
    <t>沙箱16</t>
  </si>
  <si>
    <t>沙箱17</t>
  </si>
  <si>
    <t>沙箱18</t>
  </si>
  <si>
    <t>沙箱19</t>
  </si>
  <si>
    <t>沙箱20</t>
  </si>
  <si>
    <t>沙箱21</t>
  </si>
  <si>
    <t>沙箱22</t>
  </si>
  <si>
    <t>沙箱23</t>
  </si>
  <si>
    <t>沙箱24</t>
  </si>
  <si>
    <t>沙箱25</t>
  </si>
  <si>
    <t>沙箱26</t>
  </si>
  <si>
    <t>沙箱27</t>
  </si>
  <si>
    <t>沙箱28</t>
  </si>
  <si>
    <t>沙箱29</t>
  </si>
  <si>
    <t>沙箱30</t>
  </si>
  <si>
    <t>沙箱31</t>
  </si>
  <si>
    <t>沙箱32</t>
  </si>
  <si>
    <t>沙箱33</t>
  </si>
  <si>
    <t>沙箱34</t>
  </si>
  <si>
    <t>沙箱35</t>
  </si>
  <si>
    <t>沙箱36</t>
  </si>
  <si>
    <t>沙箱37</t>
  </si>
  <si>
    <t>沙箱38</t>
  </si>
  <si>
    <t>沙箱39</t>
  </si>
  <si>
    <t>沙箱40</t>
  </si>
  <si>
    <t>沙箱41</t>
  </si>
  <si>
    <t>沙箱42</t>
  </si>
  <si>
    <t>沙箱43</t>
  </si>
  <si>
    <t>沙箱44</t>
  </si>
  <si>
    <t>沙箱45</t>
  </si>
  <si>
    <t>沙箱46</t>
  </si>
  <si>
    <t>沙箱47</t>
  </si>
  <si>
    <t>沙箱48</t>
  </si>
  <si>
    <t>沙箱49</t>
  </si>
  <si>
    <t>沙箱50</t>
  </si>
  <si>
    <t>沙箱51</t>
  </si>
  <si>
    <t>沙箱52</t>
  </si>
  <si>
    <t>沙箱53</t>
  </si>
  <si>
    <t>沙箱54</t>
  </si>
  <si>
    <t>沙箱55</t>
  </si>
  <si>
    <t>沙箱56</t>
  </si>
  <si>
    <t>沙箱57</t>
  </si>
  <si>
    <t>沙箱58</t>
  </si>
  <si>
    <t>沙箱59</t>
  </si>
  <si>
    <t>沙箱60</t>
  </si>
  <si>
    <t>沙箱61</t>
  </si>
  <si>
    <t>沙箱62</t>
  </si>
  <si>
    <t>沙箱63</t>
  </si>
  <si>
    <t>沙箱64</t>
  </si>
  <si>
    <t>沙箱65</t>
  </si>
  <si>
    <t>沙箱66</t>
  </si>
  <si>
    <t>沙箱67</t>
  </si>
  <si>
    <t>沙箱68</t>
  </si>
  <si>
    <t>沙箱69</t>
  </si>
  <si>
    <t>沙箱70</t>
  </si>
  <si>
    <t>沙箱71</t>
  </si>
  <si>
    <t>铝制</t>
  </si>
  <si>
    <t>沙箱72</t>
  </si>
  <si>
    <t>沙箱73</t>
  </si>
  <si>
    <t>沙箱74</t>
  </si>
  <si>
    <t>沙箱75</t>
  </si>
  <si>
    <t>沙箱76</t>
  </si>
  <si>
    <t>沙箱77</t>
  </si>
  <si>
    <t>沙箱78</t>
  </si>
  <si>
    <t>沙箱79</t>
  </si>
  <si>
    <t>沙箱80</t>
  </si>
  <si>
    <t>沙箱81</t>
  </si>
  <si>
    <t>沙箱82</t>
  </si>
  <si>
    <t>沙箱83</t>
  </si>
  <si>
    <t>沙箱84</t>
  </si>
  <si>
    <t>沙箱85</t>
  </si>
  <si>
    <t>沙箱86</t>
  </si>
  <si>
    <t>沙箱87</t>
  </si>
  <si>
    <t>沙箱88</t>
  </si>
  <si>
    <t>沙箱89</t>
  </si>
  <si>
    <t>沙箱90</t>
  </si>
  <si>
    <t>沙箱91</t>
  </si>
  <si>
    <t>沙箱92</t>
  </si>
  <si>
    <t>沙箱93</t>
  </si>
  <si>
    <t>沙箱94</t>
  </si>
  <si>
    <t>沙箱95</t>
  </si>
  <si>
    <t>沙箱96</t>
  </si>
  <si>
    <t>沙箱97</t>
  </si>
  <si>
    <t>沙箱98</t>
  </si>
  <si>
    <t>沙箱99</t>
  </si>
  <si>
    <t>沙箱100</t>
  </si>
  <si>
    <t>沙箱101</t>
  </si>
  <si>
    <t>沙箱102</t>
  </si>
  <si>
    <t>沙箱103</t>
  </si>
  <si>
    <t>沙箱104</t>
  </si>
  <si>
    <t>沙箱105</t>
  </si>
  <si>
    <t>沙箱106</t>
  </si>
  <si>
    <t>沙箱107</t>
  </si>
  <si>
    <t>沙箱108</t>
  </si>
  <si>
    <t>沙箱109</t>
  </si>
  <si>
    <t>沙箱110</t>
  </si>
  <si>
    <t>沙箱111</t>
  </si>
  <si>
    <t>沙箱112</t>
  </si>
  <si>
    <t>沙箱113</t>
  </si>
  <si>
    <t>沙箱114</t>
  </si>
  <si>
    <t>沙箱115</t>
  </si>
  <si>
    <t>沙箱116</t>
  </si>
  <si>
    <t>沙箱117</t>
  </si>
  <si>
    <t>沙箱118</t>
  </si>
  <si>
    <t>沙箱119</t>
  </si>
  <si>
    <t>沙箱120</t>
  </si>
  <si>
    <t>沙箱121</t>
  </si>
  <si>
    <t>沙箱122</t>
  </si>
  <si>
    <t>沙箱123</t>
  </si>
  <si>
    <t>沙箱124</t>
  </si>
  <si>
    <t>沙箱125</t>
  </si>
  <si>
    <t>沙箱126</t>
  </si>
  <si>
    <t>沙箱127</t>
  </si>
  <si>
    <t>沙箱128</t>
  </si>
  <si>
    <t>沙箱129</t>
  </si>
  <si>
    <t>沙箱130</t>
  </si>
  <si>
    <t>沙箱131</t>
  </si>
  <si>
    <t>沙箱132</t>
  </si>
  <si>
    <t>沙箱133</t>
  </si>
  <si>
    <t>沙箱134</t>
  </si>
  <si>
    <t>沙箱135</t>
  </si>
  <si>
    <t>沙箱136</t>
  </si>
  <si>
    <t>沙箱137</t>
  </si>
  <si>
    <t>沙箱138</t>
  </si>
  <si>
    <t>沙箱139</t>
  </si>
  <si>
    <t>沙箱140</t>
  </si>
  <si>
    <t>沙箱141</t>
  </si>
  <si>
    <t>玻璃钢1</t>
  </si>
  <si>
    <t/>
  </si>
  <si>
    <t>储气罐C-2-10</t>
  </si>
  <si>
    <t>C-2-10--4立</t>
  </si>
  <si>
    <t>B3</t>
  </si>
  <si>
    <t>空压机</t>
  </si>
  <si>
    <t>BLT-75AG</t>
  </si>
  <si>
    <t xml:space="preserve">上海博莱特压缩机有限公司 </t>
  </si>
  <si>
    <t>低压动力柜</t>
  </si>
  <si>
    <t>B3锅炉房</t>
  </si>
  <si>
    <t>普通单梁起重机</t>
  </si>
  <si>
    <t>3T-19.5*9</t>
  </si>
  <si>
    <t>WSME-500</t>
  </si>
  <si>
    <t>奥神焊机</t>
  </si>
  <si>
    <t>ZX7-250</t>
  </si>
  <si>
    <t>山大奥神</t>
  </si>
  <si>
    <t>常压热水锅炉</t>
  </si>
  <si>
    <t>CDZH2.8-85/60-A11</t>
  </si>
  <si>
    <t>环链刮板除渣机</t>
  </si>
  <si>
    <t>GBC-12</t>
  </si>
  <si>
    <t>凤城三田热能公司</t>
  </si>
  <si>
    <t>凤城铧洋公司</t>
  </si>
  <si>
    <t>草坪割草机</t>
  </si>
  <si>
    <t>沙箱142</t>
  </si>
  <si>
    <t>没标注的应该是铁制的</t>
  </si>
  <si>
    <t>沙箱143</t>
  </si>
  <si>
    <t>沙箱144</t>
  </si>
  <si>
    <t>沙箱145</t>
  </si>
  <si>
    <t>沙箱146</t>
  </si>
  <si>
    <t>沙箱147</t>
  </si>
  <si>
    <t>沙箱148</t>
  </si>
  <si>
    <t>沙箱149</t>
  </si>
  <si>
    <t>沙箱150</t>
  </si>
  <si>
    <t>沙箱151</t>
  </si>
  <si>
    <t>沙箱152</t>
  </si>
  <si>
    <t>沙箱153</t>
  </si>
  <si>
    <t>沙箱154</t>
  </si>
  <si>
    <t>沙箱155</t>
  </si>
  <si>
    <t>沙箱156</t>
  </si>
  <si>
    <t>沙箱157</t>
  </si>
  <si>
    <t>5T--19.5*9</t>
  </si>
  <si>
    <t>河北大方起重机</t>
  </si>
  <si>
    <t>B4</t>
  </si>
  <si>
    <t>KGPS750型--1.5吨</t>
  </si>
  <si>
    <t>普通车床</t>
  </si>
  <si>
    <t>CW6180E/3000</t>
  </si>
  <si>
    <t>A1</t>
  </si>
  <si>
    <t>GB4230</t>
  </si>
  <si>
    <t>浙江永茂机床有限公司</t>
  </si>
  <si>
    <t>CA6140A</t>
  </si>
  <si>
    <t>CW6163E*1500mm</t>
  </si>
  <si>
    <t>3TD16.5m</t>
  </si>
  <si>
    <t>3T16.5m</t>
  </si>
  <si>
    <t>CA6250A</t>
  </si>
  <si>
    <t>立式升降台铣床</t>
  </si>
  <si>
    <t>FX5045(500*1800)</t>
  </si>
  <si>
    <t>大连机床</t>
  </si>
  <si>
    <t>四川长征机床集团</t>
  </si>
  <si>
    <t>常熟古利特电机厂</t>
  </si>
  <si>
    <t>检测平台2*1.5米</t>
  </si>
  <si>
    <t>2*1.5米</t>
  </si>
  <si>
    <t>动力配电箱</t>
  </si>
  <si>
    <t>抚顺凯特利机电化工有限公司</t>
  </si>
  <si>
    <t>开炼机</t>
  </si>
  <si>
    <t>XK-400</t>
  </si>
  <si>
    <t>胶装机</t>
  </si>
  <si>
    <t>FY900-6850</t>
  </si>
  <si>
    <t>青岛信本科技有限公司</t>
  </si>
  <si>
    <t>广州玛力玛机械设备有限公司</t>
  </si>
  <si>
    <t>A2</t>
  </si>
  <si>
    <t>数显电热鼓风干燥箱</t>
  </si>
  <si>
    <t>101A-4</t>
  </si>
  <si>
    <t>橡胶注射机</t>
  </si>
  <si>
    <t>YL-AT1800L</t>
  </si>
  <si>
    <t>脱模机</t>
  </si>
  <si>
    <t>佛山伊之密精密橡胶机械有限公司</t>
  </si>
  <si>
    <t>GB系列双柱式金属带锯床</t>
  </si>
  <si>
    <t>GB42100</t>
  </si>
  <si>
    <t>CWA61125</t>
  </si>
  <si>
    <t>缠绕机</t>
  </si>
  <si>
    <t>FW500*6000</t>
  </si>
  <si>
    <t>固化炉</t>
  </si>
  <si>
    <t>G*300*7000-II</t>
  </si>
  <si>
    <t>液压脱模机</t>
  </si>
  <si>
    <t>TM-650</t>
  </si>
  <si>
    <t>橡胶挤出机</t>
  </si>
  <si>
    <t>XJ-65</t>
  </si>
  <si>
    <t>真空负压站(真空泵)</t>
  </si>
  <si>
    <t>ZF-0.1</t>
  </si>
  <si>
    <t>铸铁检测平台</t>
  </si>
  <si>
    <t>1*5m</t>
  </si>
  <si>
    <t>江苏齐航数控机床公司</t>
  </si>
  <si>
    <t>哈尔滨复合材料公司</t>
  </si>
  <si>
    <t>哈尔滨复合材料设备开发公司</t>
  </si>
  <si>
    <t>常州市锋金宝</t>
  </si>
  <si>
    <t>沈阳海普瑞真空设备有限公司</t>
  </si>
  <si>
    <t>硅橡胶注射机</t>
  </si>
  <si>
    <t>YL-H1000F</t>
  </si>
  <si>
    <t>高速分散搅拌机</t>
  </si>
  <si>
    <t>FGD4</t>
  </si>
  <si>
    <t>上海法浮莱能源技术有限公司</t>
  </si>
  <si>
    <t>E67-200V1-S</t>
  </si>
  <si>
    <t>胶装台烘干机</t>
  </si>
  <si>
    <t>JHG-6-2</t>
  </si>
  <si>
    <t>JHG-3-2</t>
  </si>
  <si>
    <t>JHG-9-2</t>
  </si>
  <si>
    <t>衡水方晨玻璃钢公司</t>
  </si>
  <si>
    <t>沈阳通用电炉公司</t>
  </si>
  <si>
    <t>液态胶注射机-合模机构</t>
  </si>
  <si>
    <t>YL-H250</t>
  </si>
  <si>
    <t>液态胶注射机-计量系统</t>
  </si>
  <si>
    <t>2KM-1950SHF</t>
  </si>
  <si>
    <t>佛山伊之密精密橡胶机械限公司</t>
  </si>
  <si>
    <t>韩国进口设备</t>
  </si>
  <si>
    <t>干燥箱</t>
  </si>
  <si>
    <t>101-4A数显</t>
  </si>
  <si>
    <t>3T22.5m*12m</t>
  </si>
  <si>
    <t>5T22.5m*12m</t>
  </si>
  <si>
    <t>20T/5T-22.5米</t>
  </si>
  <si>
    <t>2T22.5m*12m</t>
  </si>
  <si>
    <t>2T16.5m*12m</t>
  </si>
  <si>
    <t>10T16.5m*12m</t>
  </si>
  <si>
    <t>3T16.5m*12m</t>
  </si>
  <si>
    <t>FW1300*14000</t>
  </si>
  <si>
    <t>RDF-30-2</t>
  </si>
  <si>
    <t>RDF-24-2</t>
  </si>
  <si>
    <t>四柱硫化机</t>
  </si>
  <si>
    <t>900*900*200T</t>
  </si>
  <si>
    <t>郑州鑫和机械制造有限公司</t>
  </si>
  <si>
    <t>弯扭试验机</t>
  </si>
  <si>
    <t>电瓷水压检测系统</t>
  </si>
  <si>
    <t>SYJ-20</t>
  </si>
  <si>
    <t>检测平台5*1米</t>
  </si>
  <si>
    <t>5*1米</t>
  </si>
  <si>
    <t>武汉亿达智能仪表工程公司</t>
  </si>
  <si>
    <t>SCB10-1250kva</t>
  </si>
  <si>
    <t>上海通用电气（GE）</t>
  </si>
  <si>
    <t>复合法兰</t>
  </si>
  <si>
    <t>白钢</t>
  </si>
  <si>
    <t>复合套管1</t>
  </si>
  <si>
    <t>复合套管2</t>
  </si>
  <si>
    <t>1</t>
  </si>
  <si>
    <t>复合套管4</t>
  </si>
  <si>
    <t>复合套管5</t>
  </si>
  <si>
    <t>复合套管6</t>
  </si>
  <si>
    <t>复合套管7</t>
  </si>
  <si>
    <t>复合套管8</t>
  </si>
  <si>
    <t>复合芯模1</t>
  </si>
  <si>
    <t>复合芯模2</t>
  </si>
  <si>
    <t>复合芯模3</t>
  </si>
  <si>
    <t>复合芯模4</t>
  </si>
  <si>
    <t>复合芯模5</t>
  </si>
  <si>
    <t>复合芯模6</t>
  </si>
  <si>
    <t>复合芯模7</t>
  </si>
  <si>
    <t>复合芯模8</t>
  </si>
  <si>
    <t>复合芯模9</t>
  </si>
  <si>
    <t>复合芯模10</t>
  </si>
  <si>
    <t>复合芯模11</t>
  </si>
  <si>
    <t>复合芯模12</t>
  </si>
  <si>
    <t>复合芯模13</t>
  </si>
  <si>
    <t>复合芯模14</t>
  </si>
  <si>
    <t>复合芯模15</t>
  </si>
  <si>
    <t>复合芯模16</t>
  </si>
  <si>
    <t>复合芯模17</t>
  </si>
  <si>
    <t>复合芯模18</t>
  </si>
  <si>
    <t>复合芯模19</t>
  </si>
  <si>
    <t>复合芯模20</t>
  </si>
  <si>
    <t>复合芯模21</t>
  </si>
  <si>
    <t>复合芯模22</t>
  </si>
  <si>
    <t>复合芯模23</t>
  </si>
  <si>
    <t>复合芯模24</t>
  </si>
  <si>
    <t>复合芯模25</t>
  </si>
  <si>
    <t>复合芯模26</t>
  </si>
  <si>
    <t>复合芯模27</t>
  </si>
  <si>
    <t>复合芯模28</t>
  </si>
  <si>
    <t>复合芯模29</t>
  </si>
  <si>
    <t>复合芯模30</t>
  </si>
  <si>
    <t>复合芯模32</t>
  </si>
  <si>
    <t>A2 表外</t>
  </si>
  <si>
    <t>CUT-250</t>
  </si>
  <si>
    <t>A3</t>
  </si>
  <si>
    <t>CUT-315</t>
  </si>
  <si>
    <t>3T--19.5</t>
  </si>
  <si>
    <t>ZQ3040*13</t>
  </si>
  <si>
    <t>CA6261A，610*1000</t>
  </si>
  <si>
    <t>JK-</t>
  </si>
  <si>
    <t>木型85</t>
  </si>
  <si>
    <t>沈阳东方木型模具制品有限公司</t>
  </si>
  <si>
    <t>木型92</t>
  </si>
  <si>
    <t>木型93</t>
  </si>
  <si>
    <t>木型94</t>
  </si>
  <si>
    <t>木型95</t>
  </si>
  <si>
    <t>木型96</t>
  </si>
  <si>
    <t>木型97</t>
  </si>
  <si>
    <t>木型98</t>
  </si>
  <si>
    <t>木型99</t>
  </si>
  <si>
    <t>木型100</t>
  </si>
  <si>
    <t>木型101</t>
  </si>
  <si>
    <t>木型102</t>
  </si>
  <si>
    <t>木型103</t>
  </si>
  <si>
    <t>木型104</t>
  </si>
  <si>
    <t>木型105</t>
  </si>
  <si>
    <t>木型106</t>
  </si>
  <si>
    <t>木型107</t>
  </si>
  <si>
    <t>木型108</t>
  </si>
  <si>
    <t>木型109</t>
  </si>
  <si>
    <t>木型110</t>
  </si>
  <si>
    <t>木型111</t>
  </si>
  <si>
    <t>木型112</t>
  </si>
  <si>
    <t>木型113</t>
  </si>
  <si>
    <t>木型114</t>
  </si>
  <si>
    <t>木型115</t>
  </si>
  <si>
    <t>木型116</t>
  </si>
  <si>
    <t>木型117</t>
  </si>
  <si>
    <t>RR-75-8</t>
  </si>
  <si>
    <t>A4</t>
  </si>
  <si>
    <t>可倾式坩埚熔化炉</t>
  </si>
  <si>
    <t>RRQ-90-8</t>
  </si>
  <si>
    <t>可倾式坩埚融化炉</t>
  </si>
  <si>
    <t>RR-90-8</t>
  </si>
  <si>
    <t>GB系金属带锯床</t>
  </si>
  <si>
    <t>G53120</t>
  </si>
  <si>
    <t>中型配电箱</t>
  </si>
  <si>
    <t>木型86</t>
  </si>
  <si>
    <t>玻璃钢2</t>
  </si>
  <si>
    <t>玻璃钢3</t>
  </si>
  <si>
    <t>玻璃钢4</t>
  </si>
  <si>
    <t>玻璃钢5</t>
  </si>
  <si>
    <t>玻璃钢6</t>
  </si>
  <si>
    <t>玻璃钢7</t>
  </si>
  <si>
    <t>玻璃钢8</t>
  </si>
  <si>
    <t>玻璃钢9</t>
  </si>
  <si>
    <t>玻璃钢10</t>
  </si>
  <si>
    <t>玻璃钢11</t>
  </si>
  <si>
    <t>玻璃钢12</t>
  </si>
  <si>
    <t>玻璃钢13</t>
  </si>
  <si>
    <t>玻璃钢14</t>
  </si>
  <si>
    <t>玻璃钢15</t>
  </si>
  <si>
    <t>玻璃钢16</t>
  </si>
  <si>
    <t>玻璃钢17</t>
  </si>
  <si>
    <t>玻璃钢18</t>
  </si>
  <si>
    <t>玻璃钢20</t>
  </si>
  <si>
    <t>玻璃钢21</t>
  </si>
  <si>
    <t>玻璃钢22</t>
  </si>
  <si>
    <t>玻璃钢23</t>
  </si>
  <si>
    <t>玻璃钢24</t>
  </si>
  <si>
    <t>玻璃钢25</t>
  </si>
  <si>
    <t>玻璃钢26</t>
  </si>
  <si>
    <t>玻璃钢27</t>
  </si>
  <si>
    <t>玻璃钢28</t>
  </si>
  <si>
    <t>玻璃钢29</t>
  </si>
  <si>
    <t>玻璃钢30</t>
  </si>
  <si>
    <t>玻璃钢31</t>
  </si>
  <si>
    <t>玻璃钢32</t>
  </si>
  <si>
    <t>玻璃钢33</t>
  </si>
  <si>
    <t>金属型模具186</t>
  </si>
  <si>
    <t>金属型模具187</t>
  </si>
  <si>
    <t>金属型模具188</t>
  </si>
  <si>
    <t>金属型模具189</t>
  </si>
  <si>
    <t>金属型模具190</t>
  </si>
  <si>
    <t>金属型模具191</t>
  </si>
  <si>
    <t>金属型模具192</t>
  </si>
  <si>
    <t>金属型模具193</t>
  </si>
  <si>
    <t>金属型模具194</t>
  </si>
  <si>
    <t>金属型模具195</t>
  </si>
  <si>
    <t>金属型模具196</t>
  </si>
  <si>
    <t>金属型模具197</t>
  </si>
  <si>
    <t>金属型模具198</t>
  </si>
  <si>
    <t>金属型模具199</t>
  </si>
  <si>
    <t>金属型模具200</t>
  </si>
  <si>
    <t>金属型模具201</t>
  </si>
  <si>
    <t>金属型模具202</t>
  </si>
  <si>
    <t>金属型模具203</t>
  </si>
  <si>
    <t>金属型模具204</t>
  </si>
  <si>
    <t>金属型模具205</t>
  </si>
  <si>
    <t>金属型模具206</t>
  </si>
  <si>
    <t>金属型模具207</t>
  </si>
  <si>
    <t>金属型模具208</t>
  </si>
  <si>
    <t>金属型模具209</t>
  </si>
  <si>
    <t>金属型模具210</t>
  </si>
  <si>
    <t>金属型模具211</t>
  </si>
  <si>
    <t>金属型模具212</t>
  </si>
  <si>
    <t>金属型模具213</t>
  </si>
  <si>
    <t>金属型模具214</t>
  </si>
  <si>
    <t>金属型模具215</t>
  </si>
  <si>
    <t>金属型模具216</t>
  </si>
  <si>
    <t>金属型模具217</t>
  </si>
  <si>
    <t>金属型模具218</t>
  </si>
  <si>
    <t>金属型模具219</t>
  </si>
  <si>
    <t>金属型模具220</t>
  </si>
  <si>
    <t>金属型模具221</t>
  </si>
  <si>
    <t>金属型模具222</t>
  </si>
  <si>
    <t>金属型模具223</t>
  </si>
  <si>
    <t>金属型模具224</t>
  </si>
  <si>
    <t>金属型模具225</t>
  </si>
  <si>
    <t>金属型模具226</t>
  </si>
  <si>
    <t>金属型模具227</t>
  </si>
  <si>
    <t>金属型模具228</t>
  </si>
  <si>
    <t>金属型模具229</t>
  </si>
  <si>
    <t>金属型模具230</t>
  </si>
  <si>
    <t>金属型模具231</t>
  </si>
  <si>
    <t>金属型模具232</t>
  </si>
  <si>
    <t>金属型模具233</t>
  </si>
  <si>
    <t>金属型模具234</t>
  </si>
  <si>
    <t>金属型模具235</t>
  </si>
  <si>
    <t>金属型模具236</t>
  </si>
  <si>
    <t>金属型模具237</t>
  </si>
  <si>
    <t>金属型模具238</t>
  </si>
  <si>
    <t>金属型模具239</t>
  </si>
  <si>
    <t>金属型模具240</t>
  </si>
  <si>
    <t>金属型模具241</t>
  </si>
  <si>
    <t>金属型模具242</t>
  </si>
  <si>
    <t>金属型模具243</t>
  </si>
  <si>
    <t>木型19</t>
  </si>
  <si>
    <t>木型20</t>
  </si>
  <si>
    <t>木型21</t>
  </si>
  <si>
    <t>木型22</t>
  </si>
  <si>
    <t>木型23</t>
  </si>
  <si>
    <t>木型24</t>
  </si>
  <si>
    <t>木型25</t>
  </si>
  <si>
    <t>木型26</t>
  </si>
  <si>
    <t>木型27</t>
  </si>
  <si>
    <t>木型28</t>
  </si>
  <si>
    <t>木型29</t>
  </si>
  <si>
    <t>木型30</t>
  </si>
  <si>
    <t>木型31</t>
  </si>
  <si>
    <t>木型32</t>
  </si>
  <si>
    <t>木型33</t>
  </si>
  <si>
    <t>木型34</t>
  </si>
  <si>
    <t>木型35</t>
  </si>
  <si>
    <t>木型36</t>
  </si>
  <si>
    <t>木型37</t>
  </si>
  <si>
    <t>木型38</t>
  </si>
  <si>
    <t>木型39</t>
  </si>
  <si>
    <t>木型40</t>
  </si>
  <si>
    <t>木型41</t>
  </si>
  <si>
    <t>木型42</t>
  </si>
  <si>
    <t>木型43</t>
  </si>
  <si>
    <t>木型44</t>
  </si>
  <si>
    <t>木型45</t>
  </si>
  <si>
    <t>木型46</t>
  </si>
  <si>
    <t>木型47</t>
  </si>
  <si>
    <t>木型48</t>
  </si>
  <si>
    <t>木型49</t>
  </si>
  <si>
    <t>木型50</t>
  </si>
  <si>
    <t>木型51</t>
  </si>
  <si>
    <t>木型52</t>
  </si>
  <si>
    <t>木型53</t>
  </si>
  <si>
    <t>木型54</t>
  </si>
  <si>
    <t>木型55</t>
  </si>
  <si>
    <t>木型56</t>
  </si>
  <si>
    <t>木型57</t>
  </si>
  <si>
    <t>木型58</t>
  </si>
  <si>
    <t>木型59</t>
  </si>
  <si>
    <t>木型60</t>
  </si>
  <si>
    <t>木型61</t>
  </si>
  <si>
    <t>木型62</t>
  </si>
  <si>
    <t>木型63</t>
  </si>
  <si>
    <t>木型64</t>
  </si>
  <si>
    <t>木型65</t>
  </si>
  <si>
    <t>木型66</t>
  </si>
  <si>
    <t>木型67</t>
  </si>
  <si>
    <t>木型68</t>
  </si>
  <si>
    <t>木型69</t>
  </si>
  <si>
    <t>木型70</t>
  </si>
  <si>
    <t>木型71</t>
  </si>
  <si>
    <t>木型72</t>
  </si>
  <si>
    <t>木型73</t>
  </si>
  <si>
    <t>木型74</t>
  </si>
  <si>
    <t>木型75</t>
  </si>
  <si>
    <t>木型76</t>
  </si>
  <si>
    <t>木型77</t>
  </si>
  <si>
    <t>木型78</t>
  </si>
  <si>
    <t>木型79</t>
  </si>
  <si>
    <t>木型80</t>
  </si>
  <si>
    <t>木型81</t>
  </si>
  <si>
    <t>瓦房店模具厂</t>
  </si>
  <si>
    <t>沈阳卡斯汀模具制造有限公司</t>
  </si>
  <si>
    <t>前置过滤器</t>
  </si>
  <si>
    <t>DDX190</t>
  </si>
  <si>
    <t>过滤器</t>
  </si>
  <si>
    <t>A5</t>
  </si>
  <si>
    <t>DD9</t>
  </si>
  <si>
    <t>精密电火花数控线切割机床</t>
  </si>
  <si>
    <t>TL10080BH</t>
  </si>
  <si>
    <t>上海特略精密数控机床限公司</t>
  </si>
  <si>
    <t>数控火焰等离子切割机</t>
  </si>
  <si>
    <t>TDCII4000*10000FP(E)</t>
  </si>
  <si>
    <t>L系列定梁龙门加工中心</t>
  </si>
  <si>
    <t>HTM1500G</t>
  </si>
  <si>
    <t>桥式龙门加工中心</t>
  </si>
  <si>
    <t>DF4020</t>
  </si>
  <si>
    <t>沈阳时代焊接设备有限公司</t>
  </si>
  <si>
    <t>宁波海天机械有限公司</t>
  </si>
  <si>
    <t>深圳盛德丰盛世机床有限公司</t>
  </si>
  <si>
    <t>数控加工中心</t>
  </si>
  <si>
    <t>VBZ1580CNC</t>
  </si>
  <si>
    <t>数控泡沫雕刻机</t>
  </si>
  <si>
    <t>VC-1325B</t>
  </si>
  <si>
    <t>深圳帝马数字深圳公司</t>
  </si>
  <si>
    <t>济南博纳汇通数控机床有限公司</t>
  </si>
  <si>
    <t>GB4245</t>
  </si>
  <si>
    <t>乐意机床</t>
  </si>
  <si>
    <t>冷冻压缩空气干燥机</t>
  </si>
  <si>
    <t>SRCD-6F</t>
  </si>
  <si>
    <t>插床1台</t>
  </si>
  <si>
    <t>B5032</t>
  </si>
  <si>
    <t>抚顺机床厂</t>
  </si>
  <si>
    <t>龙门式数控镗铣床</t>
  </si>
  <si>
    <t>GMB1630</t>
  </si>
  <si>
    <t>双柱立式车床</t>
  </si>
  <si>
    <t>CA5225E*20/12-3,2500mm</t>
  </si>
  <si>
    <t>TPX6113-2</t>
  </si>
  <si>
    <t>数显卧式铣镗床</t>
  </si>
  <si>
    <t>TX611B</t>
  </si>
  <si>
    <t>528D系统数控卧式铣镗床</t>
  </si>
  <si>
    <t>沈阳机床中捷厂</t>
  </si>
  <si>
    <t>汉川机床</t>
  </si>
  <si>
    <t>GAE30 PA8.5</t>
  </si>
  <si>
    <t>数控立式加工中心</t>
  </si>
  <si>
    <t>VBZ900BCNC，1050*500</t>
  </si>
  <si>
    <t>深圳帝马</t>
  </si>
  <si>
    <t>平面磨床</t>
  </si>
  <si>
    <t>M7160*10HZ</t>
  </si>
  <si>
    <t>CA6150A</t>
  </si>
  <si>
    <t>杭州机床股份有限公司</t>
  </si>
  <si>
    <t>5T16.5m*9m</t>
  </si>
  <si>
    <t>河北大发起重机</t>
  </si>
  <si>
    <t>立式加工中心</t>
  </si>
  <si>
    <t>VMC1100P</t>
  </si>
  <si>
    <t>车铣复合中心</t>
  </si>
  <si>
    <t>L300LMC</t>
  </si>
  <si>
    <t>普通卧轴距平台磨床</t>
  </si>
  <si>
    <t>M7130H</t>
  </si>
  <si>
    <t>台式钻床</t>
  </si>
  <si>
    <t xml:space="preserve">ZQ4116  </t>
  </si>
  <si>
    <t>Z516-1A</t>
  </si>
  <si>
    <t>CW6180</t>
  </si>
  <si>
    <t>CDE6140A规格1500</t>
  </si>
  <si>
    <t>万能铣床</t>
  </si>
  <si>
    <t>6H82</t>
  </si>
  <si>
    <t>Z5025</t>
  </si>
  <si>
    <t>Z3040*16</t>
  </si>
  <si>
    <t>CNC雕刻机</t>
  </si>
  <si>
    <t>ME4242</t>
  </si>
  <si>
    <t>杭州机床厂</t>
  </si>
  <si>
    <t>抚顺第一机床厂</t>
  </si>
  <si>
    <t>洛克机电系统（上海）有限公司</t>
  </si>
  <si>
    <t>S3ST-SD0-250</t>
  </si>
  <si>
    <t>沈阳沈分电机厂</t>
  </si>
  <si>
    <t>ZA4112</t>
  </si>
  <si>
    <t>沈阳台钻厂</t>
  </si>
  <si>
    <t>气泵(空压机）</t>
  </si>
  <si>
    <t>V-0.25/7</t>
  </si>
  <si>
    <t>C13-2960（3立）</t>
  </si>
  <si>
    <t>立式苯板切割机</t>
  </si>
  <si>
    <t>卧式苯板切割机</t>
  </si>
  <si>
    <t>200*25*32</t>
  </si>
  <si>
    <t>自制组合设备</t>
  </si>
  <si>
    <t>卧式镗铣床</t>
  </si>
  <si>
    <t>CA5116E*10/5</t>
  </si>
  <si>
    <t>5吨*16.5m</t>
  </si>
  <si>
    <t>抛丸清理机</t>
  </si>
  <si>
    <t>Q3720E</t>
  </si>
  <si>
    <t>铣床--2400*650</t>
  </si>
  <si>
    <t>X706</t>
  </si>
  <si>
    <t>万能试验机</t>
  </si>
  <si>
    <t>GMT5105</t>
  </si>
  <si>
    <t>（铝剂型机）挤压机</t>
  </si>
  <si>
    <t>880UST</t>
  </si>
  <si>
    <t>光谱仪</t>
  </si>
  <si>
    <t>含稳压器、气泵、主机</t>
  </si>
  <si>
    <t>齐重数控装备股份公司</t>
  </si>
  <si>
    <t>河南矿山</t>
  </si>
  <si>
    <t>潍坊宏盛铸造机械有限公司</t>
  </si>
  <si>
    <t>山东威达重工股份</t>
  </si>
  <si>
    <t>美斯特工业系统中国有限公司</t>
  </si>
  <si>
    <t>2010.10</t>
  </si>
  <si>
    <t>台湾源上机械股份有限公司</t>
  </si>
  <si>
    <t>沈阳华仪时代科技有限公司</t>
  </si>
  <si>
    <t>（数控）桥式三坐标测量机</t>
  </si>
  <si>
    <t>GLOBALADVANTAGE.15.30.10</t>
  </si>
  <si>
    <t>青岛海克斯康测量技术有限公司</t>
  </si>
  <si>
    <t>检验平台2*3米</t>
  </si>
  <si>
    <t>检验平台1*1.5米</t>
  </si>
  <si>
    <t>1*1.5米</t>
  </si>
  <si>
    <t>检验平台2*1.5米</t>
  </si>
  <si>
    <t>SCB11-1250kva</t>
  </si>
  <si>
    <t>GGD3</t>
  </si>
  <si>
    <t>条</t>
  </si>
  <si>
    <t>木型87</t>
  </si>
  <si>
    <t>金属型244</t>
  </si>
  <si>
    <t>金属型245</t>
  </si>
  <si>
    <t>金属型246</t>
  </si>
  <si>
    <t>金属型247</t>
  </si>
  <si>
    <t>金属型248</t>
  </si>
  <si>
    <t>金属型249</t>
  </si>
  <si>
    <t>金属型250</t>
  </si>
  <si>
    <t>金属型251</t>
  </si>
  <si>
    <t>金属型252</t>
  </si>
  <si>
    <t>金属型253</t>
  </si>
  <si>
    <t>金属型254</t>
  </si>
  <si>
    <t>金属型255</t>
  </si>
  <si>
    <t>金属型256</t>
  </si>
  <si>
    <t>金属型257</t>
  </si>
  <si>
    <t>金属型258</t>
  </si>
  <si>
    <t>金属型259</t>
  </si>
  <si>
    <t>金属型260</t>
  </si>
  <si>
    <t>金属型261</t>
  </si>
  <si>
    <t>金属型262</t>
  </si>
  <si>
    <t>金属型263</t>
  </si>
  <si>
    <t>金属型264</t>
  </si>
  <si>
    <t>金属型265</t>
  </si>
  <si>
    <t>金属型266</t>
  </si>
  <si>
    <t>金属型267</t>
  </si>
  <si>
    <t>金属型268</t>
  </si>
  <si>
    <t>金属型269</t>
  </si>
  <si>
    <t>金属型270</t>
  </si>
  <si>
    <t>金属型271</t>
  </si>
  <si>
    <t>金属型272</t>
  </si>
  <si>
    <t>金属型273</t>
  </si>
  <si>
    <t>金属型274</t>
  </si>
  <si>
    <t>金属型275</t>
  </si>
  <si>
    <t>金属型276</t>
  </si>
  <si>
    <t>金属型277</t>
  </si>
  <si>
    <t>金属型278</t>
  </si>
  <si>
    <t>金属型279</t>
  </si>
  <si>
    <t>金属型280</t>
  </si>
  <si>
    <t>金属型281</t>
  </si>
  <si>
    <t>金属型282</t>
  </si>
  <si>
    <t>金属型283</t>
  </si>
  <si>
    <t>金属型284</t>
  </si>
  <si>
    <t>金属型285</t>
  </si>
  <si>
    <t>金属型286</t>
  </si>
  <si>
    <t>金属型287</t>
  </si>
  <si>
    <t>金属型288</t>
  </si>
  <si>
    <t>金属型289</t>
  </si>
  <si>
    <t>金属型290</t>
  </si>
  <si>
    <t>金属型291</t>
  </si>
  <si>
    <t>金属型300</t>
  </si>
  <si>
    <t>金属型301</t>
  </si>
  <si>
    <t>金属型302</t>
  </si>
  <si>
    <t>金属型303</t>
  </si>
  <si>
    <t>金属型304</t>
  </si>
  <si>
    <t>金属型305</t>
  </si>
  <si>
    <t>金属型306</t>
  </si>
  <si>
    <t>金属型307</t>
  </si>
  <si>
    <t>金属型308</t>
  </si>
  <si>
    <t>金属型309</t>
  </si>
  <si>
    <t>金属型310</t>
  </si>
  <si>
    <t>金属型311</t>
  </si>
  <si>
    <t>金属型312</t>
  </si>
  <si>
    <t>金属型313</t>
  </si>
  <si>
    <t>金属型314</t>
  </si>
  <si>
    <t>金属型315</t>
  </si>
  <si>
    <t>金属型316</t>
  </si>
  <si>
    <t>金属型317</t>
  </si>
  <si>
    <t>金属型318</t>
  </si>
  <si>
    <t>金属型319</t>
  </si>
  <si>
    <t>金属型320</t>
  </si>
  <si>
    <t>金属型321</t>
  </si>
  <si>
    <t>金属型322</t>
  </si>
  <si>
    <t>金属型323</t>
  </si>
  <si>
    <t>金属型324</t>
  </si>
  <si>
    <t>金属型325</t>
  </si>
  <si>
    <t>金属型326</t>
  </si>
  <si>
    <t>金属型327</t>
  </si>
  <si>
    <t>金属型328</t>
  </si>
  <si>
    <t>金属型329</t>
  </si>
  <si>
    <t>木型82</t>
  </si>
  <si>
    <t>木型83</t>
  </si>
  <si>
    <t>木型84</t>
  </si>
  <si>
    <t>木型88</t>
  </si>
  <si>
    <t>A6</t>
  </si>
  <si>
    <t>木型89</t>
  </si>
  <si>
    <t>A7</t>
  </si>
  <si>
    <t>木型90</t>
  </si>
  <si>
    <t>A8</t>
  </si>
  <si>
    <t>木型91</t>
  </si>
  <si>
    <t>A9</t>
  </si>
  <si>
    <t>离心管道泵</t>
  </si>
  <si>
    <t>锅炉房</t>
  </si>
  <si>
    <t>型煤锅炉</t>
  </si>
  <si>
    <t>CWRH2.2-85/60-X(FII)</t>
  </si>
  <si>
    <t>除渣机1台</t>
  </si>
  <si>
    <t>丹东大方能源科技公司（2001年）</t>
  </si>
  <si>
    <t>2001.12.1</t>
  </si>
  <si>
    <t>营口</t>
  </si>
  <si>
    <t>水处理设备</t>
  </si>
  <si>
    <t>自制</t>
  </si>
  <si>
    <t>锅炉房旁边</t>
  </si>
  <si>
    <t>锅炉房配电箱</t>
  </si>
  <si>
    <t>宿舍楼配电箱</t>
  </si>
  <si>
    <t>组合设备</t>
  </si>
  <si>
    <t>九号宿舍楼后</t>
  </si>
  <si>
    <t>电流互感器</t>
  </si>
  <si>
    <t>LZZJ2-10</t>
  </si>
  <si>
    <t>电压互感器</t>
  </si>
  <si>
    <t>JDZ18-10</t>
  </si>
  <si>
    <t>终端PM8325（设备）</t>
  </si>
  <si>
    <t>PM8325</t>
  </si>
  <si>
    <t>负荷计量箱400A开关</t>
  </si>
  <si>
    <t>400A</t>
  </si>
  <si>
    <t>馈线SYV-50-7</t>
  </si>
  <si>
    <t>SYV-50-7</t>
  </si>
  <si>
    <t>通讯天线（五单元定向）</t>
  </si>
  <si>
    <t>屏蔽电缆PVVRP6</t>
  </si>
  <si>
    <t>PVVRP6</t>
  </si>
  <si>
    <t>控制电缆KVV7*2.5</t>
  </si>
  <si>
    <t>KVV7*2.5</t>
  </si>
  <si>
    <t>交流采样表100/200</t>
  </si>
  <si>
    <t>100/200</t>
  </si>
  <si>
    <t>避雷器（CA-35R）</t>
  </si>
  <si>
    <t>（CA-35R）</t>
  </si>
  <si>
    <t>三相三线多功能表</t>
  </si>
  <si>
    <t>DSSD220.5</t>
  </si>
  <si>
    <t>天线支架</t>
  </si>
  <si>
    <t>线槽、钢钉等材料</t>
  </si>
  <si>
    <t>组合件</t>
  </si>
  <si>
    <t>交联电力电缆YJLV</t>
  </si>
  <si>
    <t>3*35+2*16</t>
  </si>
  <si>
    <t>远程YZ系列综合微机保护软件</t>
  </si>
  <si>
    <t>V1.0</t>
  </si>
  <si>
    <t>IPA2000变电站综合自动化监控软件</t>
  </si>
  <si>
    <t>YZ系列综合微机保护装置</t>
  </si>
  <si>
    <t>YZ600-TX</t>
  </si>
  <si>
    <t>后台监控系统</t>
  </si>
  <si>
    <t>直流屏</t>
  </si>
  <si>
    <t>模拟屏</t>
  </si>
  <si>
    <t>YZ202-PT</t>
  </si>
  <si>
    <t>YZ202-JX</t>
  </si>
  <si>
    <t>YZ202-CB</t>
  </si>
  <si>
    <t>YZ600-MFZT</t>
  </si>
  <si>
    <t>隔离柜</t>
  </si>
  <si>
    <t>PT柜</t>
  </si>
  <si>
    <t>计量柜</t>
  </si>
  <si>
    <t>受电柜</t>
  </si>
  <si>
    <t>所用变柜</t>
  </si>
  <si>
    <t>变压变柜</t>
  </si>
  <si>
    <t>进线变柜</t>
  </si>
  <si>
    <t>分段柜</t>
  </si>
  <si>
    <t>变压器柜</t>
  </si>
  <si>
    <t>远程多回路数显计费系统（设备）</t>
  </si>
  <si>
    <t>根</t>
  </si>
  <si>
    <t>清原供电公司</t>
  </si>
  <si>
    <t>开闭所</t>
  </si>
  <si>
    <t>监控系统</t>
  </si>
  <si>
    <t>组装设备120个探头</t>
  </si>
  <si>
    <t>研发楼</t>
  </si>
  <si>
    <t>数显粘度计</t>
  </si>
  <si>
    <t>NDJ-8S</t>
  </si>
  <si>
    <t>低温恒湿槽</t>
  </si>
  <si>
    <t>DC-506N</t>
  </si>
  <si>
    <t>上海捷沪仪器公司</t>
  </si>
  <si>
    <t>上海方瑞仪器公司</t>
  </si>
  <si>
    <t>水平垂直燃烧测定仪</t>
  </si>
  <si>
    <t>CZF-6</t>
  </si>
  <si>
    <t>台式电导率分析仪</t>
  </si>
  <si>
    <t>TP320</t>
  </si>
  <si>
    <t>交直流耐压仪</t>
  </si>
  <si>
    <t>ZHZ1C</t>
  </si>
  <si>
    <t>交直流漏电起痕装置</t>
  </si>
  <si>
    <t>高阻计（绝缘测试用电极箱）</t>
  </si>
  <si>
    <t>ZC36</t>
  </si>
  <si>
    <t>南京江宁分析仪器厂</t>
  </si>
  <si>
    <t>北京时代仪器公司</t>
  </si>
  <si>
    <t>上海培成电子</t>
  </si>
  <si>
    <t>西安交大电力热研所</t>
  </si>
  <si>
    <t>上海精密科学仪器公司</t>
  </si>
  <si>
    <t>伺服控制拉力试验机</t>
  </si>
  <si>
    <t>TCS-2000</t>
  </si>
  <si>
    <t>切试片机</t>
  </si>
  <si>
    <t>GT-7016-A</t>
  </si>
  <si>
    <t>新型无转子硫化仪</t>
  </si>
  <si>
    <t>M2000-AN</t>
  </si>
  <si>
    <t>电子比重计</t>
  </si>
  <si>
    <t>GT-MH300A</t>
  </si>
  <si>
    <t>手动式硬度计(含基座)</t>
  </si>
  <si>
    <t>GT-GS-MB</t>
  </si>
  <si>
    <t>高压电容桥</t>
  </si>
  <si>
    <t>QS37A</t>
  </si>
  <si>
    <t>接触角测量仪</t>
  </si>
  <si>
    <t>JC2000D1</t>
  </si>
  <si>
    <t>台湾高铁检测仪器公司</t>
  </si>
  <si>
    <t>黏性测试仪</t>
  </si>
  <si>
    <t>GT-7080S2</t>
  </si>
  <si>
    <t>广东东莞</t>
  </si>
  <si>
    <t>无油静音空压机</t>
  </si>
  <si>
    <t>2Z-550-50L</t>
  </si>
  <si>
    <t>温岭市云豹空压机厂</t>
  </si>
  <si>
    <t>程控箱式炉</t>
  </si>
  <si>
    <t>SXL-1216</t>
  </si>
  <si>
    <t>平板硫化机</t>
  </si>
  <si>
    <t>XLB-D300*300</t>
  </si>
  <si>
    <t>无锡三鑫精工电气设备公司</t>
  </si>
  <si>
    <t>空调</t>
  </si>
  <si>
    <t>序号1</t>
    <phoneticPr fontId="9" type="noConversion"/>
  </si>
  <si>
    <t>序号2</t>
    <phoneticPr fontId="9" type="noConversion"/>
  </si>
  <si>
    <t>SJY   13940561737</t>
    <phoneticPr fontId="9" type="noConversion"/>
  </si>
  <si>
    <t>产权持有人：抚顺经济开发区诚达融资担保有限公司</t>
    <phoneticPr fontId="9" type="noConversion"/>
  </si>
  <si>
    <t>泊头洪城量具机械设备限公司</t>
    <phoneticPr fontId="9" type="noConversion"/>
  </si>
  <si>
    <t>杭州临安盛润机械设备限公司</t>
    <phoneticPr fontId="9" type="noConversion"/>
  </si>
  <si>
    <t>北京时代哈德技术发展有公司</t>
    <phoneticPr fontId="9" type="noConversion"/>
  </si>
  <si>
    <t>双梁吊车（不含轨道）</t>
    <phoneticPr fontId="9" type="noConversion"/>
  </si>
  <si>
    <t>双梁吊车（不含轨道）</t>
    <phoneticPr fontId="9" type="noConversion"/>
  </si>
  <si>
    <t>单梁吊车（不含轨道）</t>
    <phoneticPr fontId="9" type="noConversion"/>
  </si>
  <si>
    <t>单梁起重机（不含轨道）</t>
    <phoneticPr fontId="9" type="noConversion"/>
  </si>
  <si>
    <t>普通电动单梁起重机（不含轨道）</t>
    <phoneticPr fontId="9" type="noConversion"/>
  </si>
  <si>
    <t>普通电动单梁起重机（不含轨道）</t>
    <phoneticPr fontId="9" type="noConversion"/>
  </si>
  <si>
    <t>普通单梁起重机（不含轨道）</t>
    <phoneticPr fontId="9" type="noConversion"/>
  </si>
  <si>
    <t>普通电动单梁起重机（不含轨道）</t>
    <phoneticPr fontId="9" type="noConversion"/>
  </si>
  <si>
    <t>序号2</t>
    <phoneticPr fontId="9" type="noConversion"/>
  </si>
  <si>
    <t>小  计</t>
    <phoneticPr fontId="9" type="noConversion"/>
  </si>
  <si>
    <t>合  计</t>
    <phoneticPr fontId="9" type="noConversion"/>
  </si>
  <si>
    <t>合  计</t>
    <phoneticPr fontId="9" type="noConversion"/>
  </si>
  <si>
    <t>小  计</t>
    <phoneticPr fontId="9" type="noConversion"/>
  </si>
  <si>
    <r>
      <rPr>
        <sz val="10"/>
        <rFont val="宋体"/>
        <family val="3"/>
        <charset val="134"/>
      </rPr>
      <t>小</t>
    </r>
    <r>
      <rPr>
        <sz val="10"/>
        <rFont val="Times New Roman"/>
        <family val="1"/>
      </rPr>
      <t xml:space="preserve">  </t>
    </r>
    <r>
      <rPr>
        <sz val="10"/>
        <rFont val="宋体"/>
        <family val="3"/>
        <charset val="134"/>
      </rPr>
      <t>计</t>
    </r>
    <phoneticPr fontId="9" type="noConversion"/>
  </si>
  <si>
    <t>NH6300DCG11</t>
    <phoneticPr fontId="9" type="noConversion"/>
  </si>
  <si>
    <t>NH8000DCG11</t>
    <phoneticPr fontId="9" type="noConversion"/>
  </si>
  <si>
    <t>TKP6511B</t>
    <phoneticPr fontId="9" type="noConversion"/>
  </si>
  <si>
    <t>大连机床厂</t>
    <phoneticPr fontId="9" type="noConversion"/>
  </si>
  <si>
    <t>Q3750</t>
    <phoneticPr fontId="9" type="noConversion"/>
  </si>
  <si>
    <t>万木春</t>
    <phoneticPr fontId="9" type="noConversion"/>
  </si>
  <si>
    <t>电阻加热炉</t>
    <phoneticPr fontId="9" type="noConversion"/>
  </si>
  <si>
    <t>螺杆压缩机</t>
    <phoneticPr fontId="9" type="noConversion"/>
  </si>
  <si>
    <t>宁夏大河</t>
    <phoneticPr fontId="9" type="noConversion"/>
  </si>
  <si>
    <t>手动试压泵</t>
    <phoneticPr fontId="9" type="noConversion"/>
  </si>
  <si>
    <t>SB-10</t>
    <phoneticPr fontId="9" type="noConversion"/>
  </si>
  <si>
    <t>上海同舟</t>
    <phoneticPr fontId="9" type="noConversion"/>
  </si>
  <si>
    <t>台</t>
    <phoneticPr fontId="9" type="noConversion"/>
  </si>
  <si>
    <t>未见</t>
    <phoneticPr fontId="9" type="noConversion"/>
  </si>
  <si>
    <t>未见</t>
    <phoneticPr fontId="9" type="noConversion"/>
  </si>
  <si>
    <t>原为两台。重新看现场只有一台</t>
    <phoneticPr fontId="9" type="noConversion"/>
  </si>
  <si>
    <t>B1</t>
    <phoneticPr fontId="9" type="noConversion"/>
  </si>
  <si>
    <t>A1</t>
    <phoneticPr fontId="9" type="noConversion"/>
  </si>
  <si>
    <t>锅炉房</t>
    <phoneticPr fontId="9" type="noConversion"/>
  </si>
  <si>
    <t>开闭所</t>
    <phoneticPr fontId="9" type="noConversion"/>
  </si>
  <si>
    <t>研发楼</t>
    <phoneticPr fontId="9" type="noConversion"/>
  </si>
  <si>
    <t>未见</t>
    <phoneticPr fontId="9" type="noConversion"/>
  </si>
  <si>
    <t>SFG4-2R</t>
    <phoneticPr fontId="9" type="noConversion"/>
  </si>
  <si>
    <t>CW6280C</t>
    <phoneticPr fontId="9" type="noConversion"/>
  </si>
  <si>
    <t>大连</t>
    <phoneticPr fontId="9" type="noConversion"/>
  </si>
  <si>
    <t>WSME-500</t>
    <phoneticPr fontId="9" type="noConversion"/>
  </si>
  <si>
    <t>BX1-500</t>
    <phoneticPr fontId="9" type="noConversion"/>
  </si>
  <si>
    <t>BX1-500B</t>
    <phoneticPr fontId="9" type="noConversion"/>
  </si>
  <si>
    <t>对</t>
    <phoneticPr fontId="9" type="noConversion"/>
  </si>
  <si>
    <t>YTMJ-1500*6000</t>
    <phoneticPr fontId="9" type="noConversion"/>
  </si>
  <si>
    <t>哈尔滨</t>
    <phoneticPr fontId="9" type="noConversion"/>
  </si>
  <si>
    <t>衡水方晨玻璃钢公司</t>
    <phoneticPr fontId="9" type="noConversion"/>
  </si>
  <si>
    <t>xfs-150</t>
    <phoneticPr fontId="9" type="noConversion"/>
  </si>
  <si>
    <t>湖南</t>
    <phoneticPr fontId="9" type="noConversion"/>
  </si>
  <si>
    <t>TPX6111B</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</si>
</sst>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4">
    <numFmt numFmtId="41" formatCode="_ * #,##0_ ;_ * \-#,##0_ ;_ * &quot;-&quot;_ ;_ @_ "/>
    <numFmt numFmtId="43" formatCode="_ * #,##0.00_ ;_ * \-#,##0.00_ ;_ * &quot;-&quot;??_ ;_ @_ "/>
    <numFmt numFmtId="24" formatCode="\$#,##0_);[Red]\(\$#,##0\)"/>
    <numFmt numFmtId="25" formatCode="\$#,##0.00_);\(\$#,##0.00\)"/>
    <numFmt numFmtId="176" formatCode="_(* #,##0_);_(* \(#,##0\);_(* &quot;-&quot;_);_(@_)"/>
    <numFmt numFmtId="177" formatCode="_(* #,##0.00_);_(* \(#,##0.00\);_(* &quot;-&quot;??_);_(@_)"/>
    <numFmt numFmtId="178" formatCode="mmm\ dd\,\ yy"/>
    <numFmt numFmtId="179" formatCode="_(&quot;$&quot;* #,##0.00_);_(&quot;$&quot;* \(#,##0.00\);_(&quot;$&quot;* &quot;-&quot;??_);_(@_)"/>
    <numFmt numFmtId="180" formatCode="_(&quot;$&quot;* #,##0_);_(&quot;$&quot;* \(#,##0\);_(&quot;$&quot;* &quot;-&quot;_);_(@_)"/>
    <numFmt numFmtId="181" formatCode="mm/dd/yy_)"/>
    <numFmt numFmtId="182" formatCode="_(&quot;$&quot;* #,##0.0_);_(&quot;$&quot;* \(#,##0.0\);_(&quot;$&quot;* &quot;-&quot;??_);_(@_)"/>
    <numFmt numFmtId="183" formatCode="_(&quot;$&quot;* #,##0_);_(&quot;$&quot;* \(#,##0\);_(&quot;$&quot;* &quot;-&quot;??_);_(@_)"/>
    <numFmt numFmtId="184" formatCode="000000"/>
    <numFmt numFmtId="185" formatCode="0.00_);[Red]\(0.00\)"/>
    <numFmt numFmtId="186" formatCode="0_ "/>
    <numFmt numFmtId="187" formatCode="0.00_ "/>
    <numFmt numFmtId="188" formatCode="0.0%"/>
    <numFmt numFmtId="189" formatCode="_-* #,##0.00&quot;￥&quot;_-;\-* #,##0.00&quot;￥&quot;_-;_-* &quot;-&quot;??&quot;￥&quot;_-;_-@_-"/>
    <numFmt numFmtId="190" formatCode="&quot;\&quot;#,##0.00;[Red]&quot;\&quot;\-#,##0.00"/>
    <numFmt numFmtId="191" formatCode="&quot;NT$&quot;#,##0.00;\-&quot;NT$&quot;#,##0.00"/>
    <numFmt numFmtId="192" formatCode="&quot;$&quot;#,##0;\-&quot;$&quot;#,##0"/>
    <numFmt numFmtId="193" formatCode="#,##0.00&quot;￥&quot;;\-#,##0.00&quot;￥&quot;"/>
    <numFmt numFmtId="194" formatCode="0.0%;\(0.0%\)"/>
    <numFmt numFmtId="195" formatCode="mmm/dd/yyyy;_-\ &quot;N/A&quot;_-;_-\ &quot;-&quot;_-"/>
    <numFmt numFmtId="196" formatCode="_(* #,##0.0,_);_(* \(#,##0.0,\);_(* &quot;-&quot;_);_(@_)"/>
    <numFmt numFmtId="197" formatCode="[Blue]#,##0_);[Blue]\(#,##0\)"/>
    <numFmt numFmtId="198" formatCode="#,##0.0"/>
    <numFmt numFmtId="199" formatCode="0%;\(0%\)"/>
    <numFmt numFmtId="200" formatCode="\(#,##0\)\ "/>
    <numFmt numFmtId="201" formatCode="_-#,##0.00_-;\(#,##0.00\);_-\ \ &quot;-&quot;_-;_-@_-"/>
    <numFmt numFmtId="202" formatCode="_([$€-2]* #,##0.00_);_([$€-2]* \(#,##0.00\);_([$€-2]* &quot;-&quot;??_)"/>
    <numFmt numFmtId="203" formatCode="_-#,###.00,_-;\(#,###.00,\);_-\ \ &quot;-&quot;_-;_-@_-"/>
    <numFmt numFmtId="204" formatCode="mmm/yyyy;_-\ &quot;N/A&quot;_-;_-\ &quot;-&quot;_-"/>
    <numFmt numFmtId="205" formatCode="_-* #,##0&quot;￥&quot;_-;\-* #,##0&quot;￥&quot;_-;_-* &quot;-&quot;&quot;￥&quot;_-;_-@_-"/>
    <numFmt numFmtId="206" formatCode="[Red]0.0%;[Red]\(0.0%\)"/>
    <numFmt numFmtId="207" formatCode="_ [$€-2]* #,##0.00_ ;_ [$€-2]* \-#,##0.00_ ;_ [$€-2]* &quot;-&quot;??_ "/>
    <numFmt numFmtId="208" formatCode="_-* #,##0.00_-;\-* #,##0.00_-;_-* &quot;-&quot;??_-;_-@_-"/>
    <numFmt numFmtId="209" formatCode="#,##0_);\(#,##0_)"/>
    <numFmt numFmtId="210" formatCode="\ \ @"/>
    <numFmt numFmtId="211" formatCode="#,##0.00&quot;￥&quot;;[Red]\-#,##0.00&quot;￥&quot;"/>
    <numFmt numFmtId="212" formatCode="[Blue]0.0%;[Blue]\(0.0%\)"/>
    <numFmt numFmtId="213" formatCode="_-#,##0_-;\(#,##0\);_-\ \ &quot;-&quot;_-;_-@_-"/>
    <numFmt numFmtId="214" formatCode="_-#,##0%_-;\(#,##0%\);_-\ &quot;-&quot;_-"/>
    <numFmt numFmtId="215" formatCode="&quot;NT$&quot;#,##0;\-&quot;NT$&quot;#,##0"/>
    <numFmt numFmtId="216" formatCode="&quot;\&quot;#,##0;&quot;\&quot;\-#,##0"/>
    <numFmt numFmtId="217" formatCode="_-#0&quot;.&quot;0000_-;\(#0&quot;.&quot;0000\);_-\ \ &quot;-&quot;_-;_-@_-"/>
    <numFmt numFmtId="218" formatCode="_-* #,##0_-;\-* #,##0_-;_-* &quot;-&quot;??_-;_-@_-"/>
    <numFmt numFmtId="219" formatCode="&quot;\&quot;#,##0;[Red]&quot;\&quot;&quot;\&quot;&quot;\&quot;&quot;\&quot;&quot;\&quot;&quot;\&quot;&quot;\&quot;\-#,##0"/>
    <numFmt numFmtId="220" formatCode="#,##0_);[Blue]\(#,##0\)"/>
    <numFmt numFmtId="221" formatCode="_-* #,##0_-;\-* #,##0_-;_-* &quot;-&quot;_-;_-@_-"/>
    <numFmt numFmtId="222" formatCode="_-#0&quot;.&quot;0,_-;\(#0&quot;.&quot;0,\);_-\ \ &quot;-&quot;_-;_-@_-"/>
    <numFmt numFmtId="223" formatCode="_-#,###,_-;\(#,###,\);_-\ \ &quot;-&quot;_-;_-@_-"/>
    <numFmt numFmtId="224" formatCode="0.000%"/>
    <numFmt numFmtId="225" formatCode="#,##0\ &quot; &quot;;\(#,##0\)\ ;&quot;—&quot;&quot; &quot;&quot; &quot;&quot; &quot;&quot; &quot;"/>
  </numFmts>
  <fonts count="131">
    <font>
      <sz val="12"/>
      <name val="Times New Roman"/>
      <family val="1"/>
    </font>
    <font>
      <sz val="18"/>
      <name val="Times New Roman"/>
      <family val="1"/>
    </font>
    <font>
      <sz val="10"/>
      <name val="Times New Roman"/>
      <family val="1"/>
    </font>
    <font>
      <u/>
      <sz val="12"/>
      <color indexed="12"/>
      <name val="宋体"/>
      <family val="3"/>
      <charset val="134"/>
    </font>
    <font>
      <sz val="18"/>
      <name val="黑体"/>
      <family val="3"/>
      <charset val="134"/>
    </font>
    <font>
      <sz val="10"/>
      <name val="宋体"/>
      <family val="3"/>
      <charset val="134"/>
    </font>
    <font>
      <u/>
      <sz val="10"/>
      <color indexed="12"/>
      <name val="宋体"/>
      <family val="3"/>
      <charset val="134"/>
    </font>
    <font>
      <b/>
      <sz val="10"/>
      <name val="Times New Roman"/>
      <family val="1"/>
    </font>
    <font>
      <sz val="10"/>
      <color indexed="8"/>
      <name val="宋体"/>
      <family val="3"/>
      <charset val="134"/>
    </font>
    <font>
      <sz val="9"/>
      <name val="宋体"/>
      <family val="3"/>
      <charset val="134"/>
    </font>
    <font>
      <sz val="9"/>
      <name val="Times New Roman"/>
      <family val="1"/>
    </font>
    <font>
      <u/>
      <sz val="10"/>
      <color indexed="12"/>
      <name val="Times New Roman"/>
      <family val="1"/>
    </font>
    <font>
      <b/>
      <sz val="10"/>
      <color indexed="10"/>
      <name val="Times New Roman"/>
      <family val="1"/>
    </font>
    <font>
      <sz val="11"/>
      <name val="宋体"/>
      <family val="3"/>
      <charset val="134"/>
    </font>
    <font>
      <b/>
      <sz val="10"/>
      <name val="宋体"/>
      <family val="3"/>
      <charset val="134"/>
    </font>
    <font>
      <sz val="11"/>
      <name val="Times New Roman"/>
      <family val="1"/>
    </font>
    <font>
      <sz val="11"/>
      <color indexed="8"/>
      <name val="宋体"/>
      <family val="3"/>
      <charset val="134"/>
    </font>
    <font>
      <sz val="11"/>
      <color indexed="8"/>
      <name val="Times New Roman"/>
      <family val="1"/>
    </font>
    <font>
      <sz val="12"/>
      <name val="宋体"/>
      <family val="3"/>
      <charset val="134"/>
    </font>
    <font>
      <b/>
      <sz val="16"/>
      <name val="Times New Roman"/>
      <family val="1"/>
    </font>
    <font>
      <b/>
      <sz val="18"/>
      <name val="Times New Roman"/>
      <family val="1"/>
    </font>
    <font>
      <b/>
      <sz val="18"/>
      <name val="宋体"/>
      <family val="3"/>
      <charset val="134"/>
    </font>
    <font>
      <b/>
      <sz val="10"/>
      <color indexed="10"/>
      <name val="宋体"/>
      <family val="3"/>
      <charset val="134"/>
    </font>
    <font>
      <sz val="12.5"/>
      <name val="Times New Roman"/>
      <family val="1"/>
    </font>
    <font>
      <sz val="20"/>
      <color indexed="10"/>
      <name val="Times New Roman"/>
      <family val="1"/>
    </font>
    <font>
      <b/>
      <sz val="12"/>
      <name val="Times New Roman"/>
      <family val="1"/>
    </font>
    <font>
      <sz val="12.5"/>
      <color indexed="10"/>
      <name val="Times New Roman"/>
      <family val="1"/>
    </font>
    <font>
      <b/>
      <sz val="20"/>
      <color indexed="10"/>
      <name val="Times New Roman"/>
      <family val="1"/>
    </font>
    <font>
      <sz val="12"/>
      <color indexed="10"/>
      <name val="Times New Roman"/>
      <family val="1"/>
    </font>
    <font>
      <sz val="24"/>
      <color indexed="11"/>
      <name val="Times New Roman"/>
      <family val="1"/>
    </font>
    <font>
      <b/>
      <sz val="24"/>
      <color indexed="12"/>
      <name val="隶书"/>
      <family val="3"/>
      <charset val="134"/>
    </font>
    <font>
      <b/>
      <sz val="24"/>
      <color indexed="12"/>
      <name val="Times New Roman"/>
      <family val="1"/>
    </font>
    <font>
      <b/>
      <sz val="12"/>
      <color indexed="12"/>
      <name val="宋体"/>
      <family val="3"/>
      <charset val="134"/>
    </font>
    <font>
      <b/>
      <sz val="12"/>
      <color indexed="12"/>
      <name val="Times New Roman"/>
      <family val="1"/>
    </font>
    <font>
      <sz val="24"/>
      <color indexed="50"/>
      <name val="Times New Roman"/>
      <family val="1"/>
    </font>
    <font>
      <sz val="11"/>
      <color indexed="12"/>
      <name val="Times New Roman"/>
      <family val="1"/>
    </font>
    <font>
      <b/>
      <i/>
      <sz val="11"/>
      <color indexed="56"/>
      <name val="Times New Roman"/>
      <family val="1"/>
    </font>
    <font>
      <sz val="12"/>
      <color indexed="16"/>
      <name val="Times New Roman"/>
      <family val="1"/>
    </font>
    <font>
      <b/>
      <sz val="12"/>
      <name val="Arial"/>
      <family val="2"/>
    </font>
    <font>
      <sz val="10"/>
      <name val="Arial"/>
      <family val="2"/>
    </font>
    <font>
      <sz val="20"/>
      <name val="Letter Gothic (W1)"/>
      <family val="2"/>
    </font>
    <font>
      <sz val="8"/>
      <name val="Arial"/>
      <family val="2"/>
    </font>
    <font>
      <sz val="11"/>
      <name val="ＭＳ Ｐゴシック"/>
      <family val="2"/>
      <charset val="128"/>
    </font>
    <font>
      <b/>
      <sz val="8"/>
      <name val="Arial"/>
      <family val="2"/>
    </font>
    <font>
      <b/>
      <sz val="10"/>
      <name val="MS Sans Serif"/>
      <family val="2"/>
    </font>
    <font>
      <sz val="11"/>
      <name val="蹈框"/>
      <family val="2"/>
    </font>
    <font>
      <sz val="12"/>
      <name val="바탕체"/>
      <family val="3"/>
    </font>
    <font>
      <sz val="12"/>
      <name val="楷体"/>
      <family val="3"/>
      <charset val="134"/>
    </font>
    <font>
      <vertAlign val="superscript"/>
      <sz val="10"/>
      <name val="Times New Roman"/>
      <family val="1"/>
    </font>
    <font>
      <b/>
      <sz val="12"/>
      <name val="宋体"/>
      <family val="3"/>
      <charset val="134"/>
    </font>
    <font>
      <sz val="12"/>
      <name val="Times New Roman"/>
      <family val="1"/>
    </font>
    <font>
      <sz val="12"/>
      <name val="楷体_GB2312"/>
      <family val="3"/>
      <charset val="134"/>
    </font>
    <font>
      <b/>
      <sz val="12"/>
      <color indexed="10"/>
      <name val="楷体_GB2312"/>
      <family val="3"/>
      <charset val="134"/>
    </font>
    <font>
      <sz val="12"/>
      <color indexed="10"/>
      <name val="楷体_GB2312"/>
      <family val="3"/>
      <charset val="134"/>
    </font>
    <font>
      <b/>
      <u/>
      <sz val="12"/>
      <name val="楷体_GB2312"/>
      <family val="3"/>
      <charset val="134"/>
    </font>
    <font>
      <b/>
      <sz val="12"/>
      <name val="楷体_GB2312"/>
      <family val="3"/>
      <charset val="134"/>
    </font>
    <font>
      <sz val="10"/>
      <name val="Times New Roman"/>
      <family val="3"/>
      <charset val="134"/>
    </font>
    <font>
      <sz val="11"/>
      <color theme="1"/>
      <name val="宋体"/>
      <family val="3"/>
      <charset val="134"/>
    </font>
    <font>
      <sz val="9"/>
      <color rgb="FF000000"/>
      <name val="宋体"/>
      <family val="3"/>
      <charset val="134"/>
    </font>
    <font>
      <sz val="9"/>
      <name val="宋体"/>
      <family val="2"/>
      <charset val="134"/>
      <scheme val="minor"/>
    </font>
    <font>
      <sz val="8"/>
      <name val="Times New Roman"/>
      <family val="1"/>
    </font>
    <font>
      <sz val="8"/>
      <name val="SimSun"/>
      <family val="3"/>
      <charset val="134"/>
    </font>
    <font>
      <sz val="8"/>
      <name val="宋体"/>
      <family val="3"/>
      <charset val="134"/>
    </font>
    <font>
      <u/>
      <sz val="12"/>
      <color indexed="12"/>
      <name val="Times New Roman"/>
      <family val="1"/>
    </font>
    <font>
      <sz val="12"/>
      <color rgb="FFFF0000"/>
      <name val="楷体_GB2312"/>
      <family val="3"/>
      <charset val="134"/>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1"/>
      <color theme="1"/>
      <name val="宋体"/>
      <family val="2"/>
      <charset val="134"/>
      <scheme val="minor"/>
    </font>
    <font>
      <i/>
      <sz val="9"/>
      <name val="Times New Roman"/>
      <family val="1"/>
    </font>
    <font>
      <b/>
      <sz val="18"/>
      <color theme="3"/>
      <name val="宋体"/>
      <family val="2"/>
      <charset val="134"/>
      <scheme val="major"/>
    </font>
    <font>
      <sz val="11"/>
      <color rgb="FF9C6500"/>
      <name val="宋体"/>
      <family val="2"/>
      <charset val="134"/>
      <scheme val="minor"/>
    </font>
    <font>
      <b/>
      <sz val="10"/>
      <name val="Arial"/>
      <family val="2"/>
    </font>
    <font>
      <u/>
      <sz val="12"/>
      <color theme="10"/>
      <name val="宋体"/>
      <family val="3"/>
      <charset val="134"/>
    </font>
    <font>
      <sz val="11"/>
      <name val="MS P????"/>
      <family val="3"/>
    </font>
    <font>
      <sz val="11"/>
      <name val="ＭＳ Ｐゴシック"/>
      <family val="2"/>
    </font>
    <font>
      <sz val="10"/>
      <name val="MS Sans Serif"/>
      <family val="2"/>
    </font>
    <font>
      <sz val="10"/>
      <color indexed="16"/>
      <name val="MS Serif"/>
      <family val="1"/>
    </font>
    <font>
      <sz val="11"/>
      <color theme="1"/>
      <name val="Arial"/>
      <family val="2"/>
    </font>
    <font>
      <sz val="13"/>
      <name val="Tms Rmn"/>
      <family val="1"/>
    </font>
    <font>
      <sz val="12"/>
      <name val="MS Sans Serif"/>
      <family val="2"/>
    </font>
    <font>
      <sz val="10"/>
      <name val="ＭＳ Ｐゴシック"/>
      <family val="2"/>
    </font>
    <font>
      <sz val="10"/>
      <name val="Helv"/>
      <family val="2"/>
    </font>
    <font>
      <b/>
      <i/>
      <sz val="12"/>
      <name val="Times New Roman"/>
      <family val="1"/>
    </font>
    <font>
      <b/>
      <sz val="12"/>
      <name val="MS Sans Serif"/>
      <family val="2"/>
    </font>
    <font>
      <u val="singleAccounting"/>
      <vertAlign val="subscript"/>
      <sz val="10"/>
      <name val="Times New Roman"/>
      <family val="1"/>
    </font>
    <font>
      <sz val="10"/>
      <color indexed="8"/>
      <name val="Arial"/>
      <family val="2"/>
    </font>
    <font>
      <b/>
      <i/>
      <sz val="11"/>
      <color indexed="8"/>
      <name val="Times New Roman"/>
      <family val="1"/>
    </font>
    <font>
      <i/>
      <sz val="12"/>
      <name val="宋体"/>
      <family val="3"/>
      <charset val="134"/>
    </font>
    <font>
      <i/>
      <sz val="12"/>
      <name val="Times New Roman"/>
      <family val="1"/>
    </font>
    <font>
      <sz val="11"/>
      <color theme="1"/>
      <name val="宋体"/>
      <family val="3"/>
      <charset val="134"/>
      <scheme val="minor"/>
    </font>
    <font>
      <b/>
      <sz val="11"/>
      <color indexed="16"/>
      <name val="Times New Roman"/>
      <family val="1"/>
    </font>
    <font>
      <u/>
      <sz val="7.5"/>
      <color indexed="12"/>
      <name val="Arial Unicode MS"/>
      <family val="2"/>
      <charset val="134"/>
    </font>
    <font>
      <sz val="10"/>
      <name val="Tms Rmn"/>
      <family val="1"/>
    </font>
    <font>
      <sz val="10"/>
      <name val="Geneva"/>
      <family val="1"/>
    </font>
    <font>
      <b/>
      <sz val="13"/>
      <name val="Tms Rmn"/>
      <family val="1"/>
    </font>
    <font>
      <sz val="11"/>
      <color indexed="8"/>
      <name val="ＭＳ Ｐゴシック"/>
      <family val="2"/>
    </font>
    <font>
      <u/>
      <sz val="7.5"/>
      <color indexed="36"/>
      <name val="Times New Roman"/>
      <family val="1"/>
    </font>
    <font>
      <sz val="7"/>
      <name val="Small Fonts"/>
      <family val="2"/>
    </font>
    <font>
      <sz val="11"/>
      <color indexed="8"/>
      <name val="Calibri"/>
      <family val="2"/>
    </font>
    <font>
      <b/>
      <sz val="8"/>
      <color indexed="8"/>
      <name val="Helv"/>
      <family val="2"/>
    </font>
    <font>
      <sz val="10"/>
      <color indexed="8"/>
      <name val="MS Sans Serif"/>
      <family val="2"/>
    </font>
    <font>
      <sz val="10"/>
      <name val="Courier"/>
      <family val="3"/>
    </font>
    <font>
      <u/>
      <sz val="10"/>
      <color indexed="12"/>
      <name val="MS Sans Serif"/>
      <family val="2"/>
    </font>
    <font>
      <sz val="11"/>
      <color indexed="8"/>
      <name val="Arial"/>
      <family val="2"/>
    </font>
    <font>
      <sz val="10"/>
      <name val="MS Serif"/>
      <family val="1"/>
    </font>
    <font>
      <b/>
      <sz val="13"/>
      <name val="Times New Roman"/>
      <family val="1"/>
    </font>
    <font>
      <b/>
      <i/>
      <sz val="16"/>
      <name val="Helv"/>
      <family val="2"/>
    </font>
    <font>
      <b/>
      <sz val="22"/>
      <color indexed="8"/>
      <name val="Times New Roman"/>
      <family val="1"/>
    </font>
    <font>
      <b/>
      <sz val="14"/>
      <color indexed="9"/>
      <name val="Times New Roman"/>
      <family val="1"/>
    </font>
    <font>
      <b/>
      <sz val="17"/>
      <name val="隶书"/>
      <family val="3"/>
      <charset val="134"/>
    </font>
    <font>
      <b/>
      <i/>
      <sz val="17"/>
      <color indexed="43"/>
      <name val="隶书"/>
      <family val="3"/>
      <charset val="134"/>
    </font>
    <font>
      <sz val="10"/>
      <color indexed="12"/>
      <name val="宋体"/>
      <family val="3"/>
      <charset val="134"/>
    </font>
    <font>
      <sz val="10"/>
      <color indexed="12"/>
      <name val="Times New Roman"/>
      <family val="1"/>
    </font>
    <font>
      <sz val="10"/>
      <color indexed="21"/>
      <name val="Times New Roman"/>
      <family val="1"/>
    </font>
    <font>
      <sz val="10"/>
      <color indexed="50"/>
      <name val="Times New Roman"/>
      <family val="1"/>
    </font>
    <font>
      <b/>
      <i/>
      <sz val="10"/>
      <color indexed="56"/>
      <name val="Times New Roman"/>
      <family val="1"/>
    </font>
    <font>
      <sz val="10"/>
      <name val="宋体"/>
      <family val="1"/>
      <charset val="134"/>
    </font>
    <font>
      <b/>
      <sz val="10"/>
      <name val="宋体"/>
      <family val="1"/>
      <charset val="134"/>
    </font>
    <font>
      <sz val="9"/>
      <name val="宋体"/>
      <family val="1"/>
      <charset val="134"/>
    </font>
  </fonts>
  <fills count="48">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indexed="22"/>
        <bgColor indexed="64"/>
      </patternFill>
    </fill>
    <fill>
      <patternFill patternType="solid">
        <fgColor indexed="44"/>
        <bgColor indexed="64"/>
      </patternFill>
    </fill>
    <fill>
      <patternFill patternType="solid">
        <fgColor indexed="13"/>
        <bgColor indexed="64"/>
      </patternFill>
    </fill>
    <fill>
      <patternFill patternType="lightGray">
        <bgColor indexed="55"/>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3"/>
        <bgColor indexed="64"/>
      </patternFill>
    </fill>
    <fill>
      <patternFill patternType="solid">
        <fgColor indexed="12"/>
        <bgColor indexed="64"/>
      </patternFill>
    </fill>
    <fill>
      <patternFill patternType="solid">
        <fgColor indexed="42"/>
        <bgColor indexed="64"/>
      </patternFill>
    </fill>
    <fill>
      <patternFill patternType="solid">
        <fgColor indexed="31"/>
        <bgColor indexed="64"/>
      </patternFill>
    </fill>
    <fill>
      <patternFill patternType="solid">
        <fgColor indexed="15"/>
        <bgColor indexed="64"/>
      </patternFill>
    </fill>
    <fill>
      <patternFill patternType="solid">
        <fgColor indexed="54"/>
        <bgColor indexed="64"/>
      </patternFill>
    </fill>
    <fill>
      <patternFill patternType="solid">
        <fgColor theme="3" tint="0.79998168889431442"/>
        <bgColor indexed="64"/>
      </patternFill>
    </fill>
    <fill>
      <patternFill patternType="solid">
        <fgColor theme="0"/>
        <bgColor indexed="64"/>
      </patternFill>
    </fill>
    <fill>
      <patternFill patternType="solid">
        <fgColor rgb="FFFFFF00"/>
        <bgColor indexed="64"/>
      </patternFill>
    </fill>
  </fills>
  <borders count="85">
    <border>
      <left/>
      <right/>
      <top/>
      <bottom/>
      <diagonal/>
    </border>
    <border>
      <left style="thin">
        <color indexed="64"/>
      </left>
      <right style="thin">
        <color indexed="64"/>
      </right>
      <top style="thin">
        <color indexed="64"/>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top/>
      <bottom style="double">
        <color indexed="64"/>
      </bottom>
      <diagonal/>
    </border>
    <border>
      <left style="thin">
        <color indexed="64"/>
      </left>
      <right style="thin">
        <color indexed="64"/>
      </right>
      <top style="double">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top style="double">
        <color indexed="64"/>
      </top>
      <bottom/>
      <diagonal/>
    </border>
    <border>
      <left style="medium">
        <color indexed="64"/>
      </left>
      <right/>
      <top style="thin">
        <color indexed="64"/>
      </top>
      <bottom style="thin">
        <color indexed="64"/>
      </bottom>
      <diagonal/>
    </border>
    <border>
      <left/>
      <right/>
      <top/>
      <bottom style="thin">
        <color indexed="64"/>
      </bottom>
      <diagonal/>
    </border>
    <border>
      <left style="double">
        <color indexed="9"/>
      </left>
      <right/>
      <top/>
      <bottom style="double">
        <color indexed="8"/>
      </bottom>
      <diagonal/>
    </border>
    <border>
      <left/>
      <right/>
      <top/>
      <bottom style="double">
        <color indexed="8"/>
      </bottom>
      <diagonal/>
    </border>
    <border>
      <left/>
      <right style="medium">
        <color indexed="64"/>
      </right>
      <top style="thin">
        <color indexed="64"/>
      </top>
      <bottom style="thin">
        <color indexed="64"/>
      </bottom>
      <diagonal/>
    </border>
    <border>
      <left/>
      <right style="thin">
        <color indexed="64"/>
      </right>
      <top/>
      <bottom style="double">
        <color indexed="8"/>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double">
        <color indexed="9"/>
      </bottom>
      <diagonal/>
    </border>
    <border>
      <left style="double">
        <color indexed="9"/>
      </left>
      <right style="double">
        <color indexed="8"/>
      </right>
      <top/>
      <bottom/>
      <diagonal/>
    </border>
    <border>
      <left style="double">
        <color indexed="8"/>
      </left>
      <right/>
      <top/>
      <bottom/>
      <diagonal/>
    </border>
    <border>
      <left style="double">
        <color indexed="8"/>
      </left>
      <right/>
      <top/>
      <bottom style="double">
        <color indexed="9"/>
      </bottom>
      <diagonal/>
    </border>
    <border>
      <left/>
      <right style="double">
        <color indexed="9"/>
      </right>
      <top/>
      <bottom/>
      <diagonal/>
    </border>
    <border>
      <left/>
      <right style="double">
        <color indexed="9"/>
      </right>
      <top/>
      <bottom style="double">
        <color indexed="9"/>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double">
        <color indexed="9"/>
      </left>
      <right/>
      <top style="double">
        <color indexed="9"/>
      </top>
      <bottom/>
      <diagonal/>
    </border>
    <border>
      <left/>
      <right/>
      <top style="double">
        <color indexed="9"/>
      </top>
      <bottom/>
      <diagonal/>
    </border>
    <border>
      <left/>
      <right style="thin">
        <color indexed="64"/>
      </right>
      <top style="double">
        <color indexed="9"/>
      </top>
      <bottom/>
      <diagonal/>
    </border>
    <border>
      <left style="double">
        <color indexed="8"/>
      </left>
      <right/>
      <top style="double">
        <color indexed="8"/>
      </top>
      <bottom/>
      <diagonal/>
    </border>
    <border>
      <left/>
      <right/>
      <top style="double">
        <color indexed="8"/>
      </top>
      <bottom/>
      <diagonal/>
    </border>
    <border>
      <left/>
      <right style="double">
        <color indexed="9"/>
      </right>
      <top style="double">
        <color indexed="8"/>
      </top>
      <bottom/>
      <diagonal/>
    </border>
    <border>
      <left style="double">
        <color indexed="9"/>
      </left>
      <right style="thin">
        <color indexed="64"/>
      </right>
      <top/>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double">
        <color indexed="64"/>
      </right>
      <top style="thin">
        <color indexed="64"/>
      </top>
      <bottom/>
      <diagonal/>
    </border>
    <border>
      <left style="thin">
        <color indexed="64"/>
      </left>
      <right style="double">
        <color indexed="64"/>
      </right>
      <top/>
      <bottom style="thin">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thin">
        <color indexed="64"/>
      </top>
      <bottom style="medium">
        <color indexed="64"/>
      </bottom>
      <diagonal/>
    </border>
    <border>
      <left style="thin">
        <color indexed="64"/>
      </left>
      <right/>
      <top/>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diagonal/>
    </border>
    <border>
      <left/>
      <right style="double">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double">
        <color indexed="64"/>
      </bottom>
      <diagonal/>
    </border>
    <border>
      <left/>
      <right/>
      <top style="thick">
        <color indexed="36"/>
      </top>
      <bottom style="thin">
        <color indexed="36"/>
      </bottom>
      <diagonal/>
    </border>
    <border>
      <left/>
      <right/>
      <top style="thin">
        <color auto="1"/>
      </top>
      <bottom style="thick">
        <color indexed="36"/>
      </bottom>
      <diagonal/>
    </border>
    <border>
      <left/>
      <right style="thin">
        <color auto="1"/>
      </right>
      <top/>
      <bottom/>
      <diagonal/>
    </border>
  </borders>
  <cellStyleXfs count="6183">
    <xf numFmtId="0" fontId="0" fillId="0" borderId="0"/>
    <xf numFmtId="0" fontId="50" fillId="0" borderId="0"/>
    <xf numFmtId="0" fontId="44" fillId="0" borderId="0" applyNumberFormat="0" applyFill="0" applyBorder="0" applyAlignment="0" applyProtection="0"/>
    <xf numFmtId="0" fontId="43" fillId="0" borderId="1">
      <alignment horizontal="center"/>
    </xf>
    <xf numFmtId="41" fontId="39" fillId="0" borderId="0" applyFont="0" applyFill="0" applyBorder="0" applyAlignment="0" applyProtection="0"/>
    <xf numFmtId="180" fontId="40" fillId="0" borderId="0" applyFont="0" applyFill="0" applyBorder="0" applyAlignment="0" applyProtection="0"/>
    <xf numFmtId="179" fontId="40" fillId="0" borderId="0" applyFont="0" applyFill="0" applyBorder="0" applyAlignment="0" applyProtection="0"/>
    <xf numFmtId="38" fontId="41" fillId="4" borderId="0" applyNumberFormat="0" applyBorder="0" applyAlignment="0" applyProtection="0"/>
    <xf numFmtId="0" fontId="38" fillId="0" borderId="2" applyNumberFormat="0" applyAlignment="0" applyProtection="0">
      <alignment horizontal="left" vertical="center"/>
    </xf>
    <xf numFmtId="0" fontId="38" fillId="0" borderId="3">
      <alignment horizontal="left" vertical="center"/>
    </xf>
    <xf numFmtId="10" fontId="41" fillId="2" borderId="4" applyNumberFormat="0" applyBorder="0" applyAlignment="0" applyProtection="0"/>
    <xf numFmtId="39" fontId="18" fillId="0" borderId="0"/>
    <xf numFmtId="0" fontId="2" fillId="0" borderId="0"/>
    <xf numFmtId="10" fontId="39" fillId="0" borderId="0" applyFont="0" applyFill="0" applyBorder="0" applyAlignment="0" applyProtection="0"/>
    <xf numFmtId="0" fontId="44" fillId="0" borderId="0" applyNumberFormat="0" applyFill="0" applyBorder="0" applyAlignment="0" applyProtection="0"/>
    <xf numFmtId="9" fontId="50" fillId="0" borderId="0" applyFont="0" applyFill="0" applyBorder="0" applyAlignment="0" applyProtection="0"/>
    <xf numFmtId="0" fontId="18" fillId="0" borderId="0"/>
    <xf numFmtId="0" fontId="50" fillId="0" borderId="0"/>
    <xf numFmtId="0" fontId="18" fillId="0" borderId="0"/>
    <xf numFmtId="0" fontId="50" fillId="0" borderId="0"/>
    <xf numFmtId="0" fontId="18" fillId="0" borderId="0"/>
    <xf numFmtId="0" fontId="18" fillId="0" borderId="0"/>
    <xf numFmtId="0" fontId="13" fillId="0" borderId="0"/>
    <xf numFmtId="0" fontId="18" fillId="0" borderId="0"/>
    <xf numFmtId="0" fontId="50" fillId="0" borderId="0"/>
    <xf numFmtId="0" fontId="3" fillId="0" borderId="0" applyNumberFormat="0" applyFill="0" applyBorder="0" applyAlignment="0" applyProtection="0">
      <alignment vertical="top"/>
      <protection locked="0"/>
    </xf>
    <xf numFmtId="183" fontId="18" fillId="0" borderId="0" applyFont="0" applyFill="0" applyBorder="0" applyAlignment="0" applyProtection="0"/>
    <xf numFmtId="178" fontId="18" fillId="0" borderId="0" applyFont="0" applyFill="0" applyBorder="0" applyAlignment="0" applyProtection="0"/>
    <xf numFmtId="182" fontId="18" fillId="0" borderId="0" applyFont="0" applyFill="0" applyBorder="0" applyAlignment="0" applyProtection="0"/>
    <xf numFmtId="181" fontId="18" fillId="0" borderId="0" applyFont="0" applyFill="0" applyBorder="0" applyAlignment="0" applyProtection="0"/>
    <xf numFmtId="0" fontId="47" fillId="0" borderId="0"/>
    <xf numFmtId="176" fontId="50" fillId="0" borderId="0" applyFont="0" applyFill="0" applyBorder="0" applyAlignment="0" applyProtection="0"/>
    <xf numFmtId="177" fontId="50" fillId="0" borderId="0" applyFont="0" applyFill="0" applyBorder="0" applyAlignment="0" applyProtection="0"/>
    <xf numFmtId="43" fontId="50" fillId="0" borderId="0" applyFont="0" applyFill="0" applyBorder="0" applyAlignment="0" applyProtection="0"/>
    <xf numFmtId="43" fontId="18" fillId="0" borderId="0" applyFont="0" applyFill="0" applyBorder="0" applyAlignment="0" applyProtection="0"/>
    <xf numFmtId="0" fontId="45" fillId="0" borderId="0"/>
    <xf numFmtId="38" fontId="42" fillId="0" borderId="0" applyFont="0" applyFill="0" applyBorder="0" applyAlignment="0" applyProtection="0"/>
    <xf numFmtId="40" fontId="42" fillId="0" borderId="0" applyFont="0" applyFill="0" applyBorder="0" applyAlignment="0" applyProtection="0"/>
    <xf numFmtId="0" fontId="42" fillId="0" borderId="0" applyFont="0" applyFill="0" applyBorder="0" applyAlignment="0" applyProtection="0"/>
    <xf numFmtId="0" fontId="42" fillId="0" borderId="0" applyFont="0" applyFill="0" applyBorder="0" applyAlignment="0" applyProtection="0"/>
    <xf numFmtId="0" fontId="46" fillId="0" borderId="0"/>
    <xf numFmtId="0" fontId="57" fillId="0" borderId="0">
      <alignment vertical="center"/>
    </xf>
    <xf numFmtId="43" fontId="16" fillId="0" borderId="0" applyFont="0" applyFill="0" applyBorder="0" applyAlignment="0" applyProtection="0">
      <alignment vertical="center"/>
    </xf>
    <xf numFmtId="0" fontId="18" fillId="0" borderId="0"/>
    <xf numFmtId="0" fontId="50" fillId="0" borderId="0"/>
    <xf numFmtId="43" fontId="18" fillId="0" borderId="0" applyFont="0" applyFill="0" applyBorder="0" applyAlignment="0" applyProtection="0"/>
    <xf numFmtId="0" fontId="3" fillId="0" borderId="0" applyNumberFormat="0" applyFill="0" applyBorder="0" applyAlignment="0" applyProtection="0">
      <alignment vertical="top"/>
      <protection locked="0"/>
    </xf>
    <xf numFmtId="43" fontId="50" fillId="0" borderId="0" applyFont="0" applyFill="0" applyBorder="0" applyAlignment="0" applyProtection="0"/>
    <xf numFmtId="43" fontId="18" fillId="0" borderId="0" applyFont="0" applyFill="0" applyBorder="0" applyAlignment="0" applyProtection="0"/>
    <xf numFmtId="43" fontId="16" fillId="0" borderId="0" applyFont="0" applyFill="0" applyBorder="0" applyAlignment="0" applyProtection="0">
      <alignment vertical="center"/>
    </xf>
    <xf numFmtId="43" fontId="18" fillId="0" borderId="0" applyFont="0" applyFill="0" applyBorder="0" applyAlignment="0" applyProtection="0"/>
    <xf numFmtId="0" fontId="65" fillId="0" borderId="72" applyNumberFormat="0" applyFill="0" applyAlignment="0" applyProtection="0">
      <alignment vertical="center"/>
    </xf>
    <xf numFmtId="0" fontId="66" fillId="0" borderId="73" applyNumberFormat="0" applyFill="0" applyAlignment="0" applyProtection="0">
      <alignment vertical="center"/>
    </xf>
    <xf numFmtId="0" fontId="67" fillId="0" borderId="74" applyNumberFormat="0" applyFill="0" applyAlignment="0" applyProtection="0">
      <alignment vertical="center"/>
    </xf>
    <xf numFmtId="0" fontId="67" fillId="0" borderId="0" applyNumberFormat="0" applyFill="0" applyBorder="0" applyAlignment="0" applyProtection="0">
      <alignment vertical="center"/>
    </xf>
    <xf numFmtId="0" fontId="68" fillId="8" borderId="0" applyNumberFormat="0" applyBorder="0" applyAlignment="0" applyProtection="0">
      <alignment vertical="center"/>
    </xf>
    <xf numFmtId="0" fontId="69" fillId="9" borderId="0" applyNumberFormat="0" applyBorder="0" applyAlignment="0" applyProtection="0">
      <alignment vertical="center"/>
    </xf>
    <xf numFmtId="0" fontId="70" fillId="11" borderId="75" applyNumberFormat="0" applyAlignment="0" applyProtection="0">
      <alignment vertical="center"/>
    </xf>
    <xf numFmtId="0" fontId="71" fillId="12" borderId="76" applyNumberFormat="0" applyAlignment="0" applyProtection="0">
      <alignment vertical="center"/>
    </xf>
    <xf numFmtId="0" fontId="72" fillId="12" borderId="75" applyNumberFormat="0" applyAlignment="0" applyProtection="0">
      <alignment vertical="center"/>
    </xf>
    <xf numFmtId="0" fontId="73" fillId="0" borderId="77" applyNumberFormat="0" applyFill="0" applyAlignment="0" applyProtection="0">
      <alignment vertical="center"/>
    </xf>
    <xf numFmtId="0" fontId="74" fillId="13" borderId="78" applyNumberFormat="0" applyAlignment="0" applyProtection="0">
      <alignment vertical="center"/>
    </xf>
    <xf numFmtId="0" fontId="75"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7" fillId="0" borderId="80" applyNumberFormat="0" applyFill="0" applyAlignment="0" applyProtection="0">
      <alignment vertical="center"/>
    </xf>
    <xf numFmtId="0" fontId="78" fillId="15" borderId="0" applyNumberFormat="0" applyBorder="0" applyAlignment="0" applyProtection="0">
      <alignment vertical="center"/>
    </xf>
    <xf numFmtId="0" fontId="79" fillId="16" borderId="0" applyNumberFormat="0" applyBorder="0" applyAlignment="0" applyProtection="0">
      <alignment vertical="center"/>
    </xf>
    <xf numFmtId="0" fontId="79" fillId="17" borderId="0" applyNumberFormat="0" applyBorder="0" applyAlignment="0" applyProtection="0">
      <alignment vertical="center"/>
    </xf>
    <xf numFmtId="0" fontId="78" fillId="19" borderId="0" applyNumberFormat="0" applyBorder="0" applyAlignment="0" applyProtection="0">
      <alignment vertical="center"/>
    </xf>
    <xf numFmtId="0" fontId="79" fillId="20" borderId="0" applyNumberFormat="0" applyBorder="0" applyAlignment="0" applyProtection="0">
      <alignment vertical="center"/>
    </xf>
    <xf numFmtId="0" fontId="79" fillId="21" borderId="0" applyNumberFormat="0" applyBorder="0" applyAlignment="0" applyProtection="0">
      <alignment vertical="center"/>
    </xf>
    <xf numFmtId="0" fontId="78" fillId="23" borderId="0" applyNumberFormat="0" applyBorder="0" applyAlignment="0" applyProtection="0">
      <alignment vertical="center"/>
    </xf>
    <xf numFmtId="0" fontId="79" fillId="24" borderId="0" applyNumberFormat="0" applyBorder="0" applyAlignment="0" applyProtection="0">
      <alignment vertical="center"/>
    </xf>
    <xf numFmtId="0" fontId="79" fillId="25" borderId="0" applyNumberFormat="0" applyBorder="0" applyAlignment="0" applyProtection="0">
      <alignment vertical="center"/>
    </xf>
    <xf numFmtId="0" fontId="78" fillId="27" borderId="0" applyNumberFormat="0" applyBorder="0" applyAlignment="0" applyProtection="0">
      <alignment vertical="center"/>
    </xf>
    <xf numFmtId="0" fontId="79" fillId="28" borderId="0" applyNumberFormat="0" applyBorder="0" applyAlignment="0" applyProtection="0">
      <alignment vertical="center"/>
    </xf>
    <xf numFmtId="0" fontId="79" fillId="29" borderId="0" applyNumberFormat="0" applyBorder="0" applyAlignment="0" applyProtection="0">
      <alignment vertical="center"/>
    </xf>
    <xf numFmtId="0" fontId="78" fillId="31" borderId="0" applyNumberFormat="0" applyBorder="0" applyAlignment="0" applyProtection="0">
      <alignment vertical="center"/>
    </xf>
    <xf numFmtId="0" fontId="79" fillId="32" borderId="0" applyNumberFormat="0" applyBorder="0" applyAlignment="0" applyProtection="0">
      <alignment vertical="center"/>
    </xf>
    <xf numFmtId="0" fontId="79" fillId="33" borderId="0" applyNumberFormat="0" applyBorder="0" applyAlignment="0" applyProtection="0">
      <alignment vertical="center"/>
    </xf>
    <xf numFmtId="0" fontId="78" fillId="35" borderId="0" applyNumberFormat="0" applyBorder="0" applyAlignment="0" applyProtection="0">
      <alignment vertical="center"/>
    </xf>
    <xf numFmtId="0" fontId="79" fillId="36" borderId="0" applyNumberFormat="0" applyBorder="0" applyAlignment="0" applyProtection="0">
      <alignment vertical="center"/>
    </xf>
    <xf numFmtId="0" fontId="79" fillId="37" borderId="0" applyNumberFormat="0" applyBorder="0" applyAlignment="0" applyProtection="0">
      <alignment vertical="center"/>
    </xf>
    <xf numFmtId="43" fontId="50" fillId="0" borderId="0" applyFont="0" applyFill="0" applyBorder="0" applyAlignment="0" applyProtection="0"/>
    <xf numFmtId="43" fontId="18" fillId="0" borderId="0" applyFont="0" applyFill="0" applyBorder="0" applyAlignment="0" applyProtection="0"/>
    <xf numFmtId="43" fontId="16" fillId="0" borderId="0" applyFont="0" applyFill="0" applyBorder="0" applyAlignment="0" applyProtection="0">
      <alignment vertical="center"/>
    </xf>
    <xf numFmtId="0" fontId="81" fillId="0" borderId="0" applyNumberFormat="0" applyFill="0" applyBorder="0" applyAlignment="0" applyProtection="0">
      <alignment vertical="center"/>
    </xf>
    <xf numFmtId="0" fontId="82" fillId="10" borderId="0" applyNumberFormat="0" applyBorder="0" applyAlignment="0" applyProtection="0">
      <alignment vertical="center"/>
    </xf>
    <xf numFmtId="0" fontId="78" fillId="18" borderId="0" applyNumberFormat="0" applyBorder="0" applyAlignment="0" applyProtection="0">
      <alignment vertical="center"/>
    </xf>
    <xf numFmtId="0" fontId="78" fillId="22" borderId="0" applyNumberFormat="0" applyBorder="0" applyAlignment="0" applyProtection="0">
      <alignment vertical="center"/>
    </xf>
    <xf numFmtId="0" fontId="78" fillId="26" borderId="0" applyNumberFormat="0" applyBorder="0" applyAlignment="0" applyProtection="0">
      <alignment vertical="center"/>
    </xf>
    <xf numFmtId="0" fontId="78" fillId="30" borderId="0" applyNumberFormat="0" applyBorder="0" applyAlignment="0" applyProtection="0">
      <alignment vertical="center"/>
    </xf>
    <xf numFmtId="0" fontId="78" fillId="34" borderId="0" applyNumberFormat="0" applyBorder="0" applyAlignment="0" applyProtection="0">
      <alignment vertical="center"/>
    </xf>
    <xf numFmtId="0" fontId="78" fillId="38" borderId="0" applyNumberFormat="0" applyBorder="0" applyAlignment="0" applyProtection="0">
      <alignment vertical="center"/>
    </xf>
    <xf numFmtId="0" fontId="39" fillId="0" borderId="0"/>
    <xf numFmtId="0" fontId="39" fillId="0" borderId="0"/>
    <xf numFmtId="0" fontId="39" fillId="0" borderId="0"/>
    <xf numFmtId="0" fontId="39" fillId="0" borderId="0"/>
    <xf numFmtId="43" fontId="18" fillId="0" borderId="0" applyFont="0" applyFill="0" applyBorder="0" applyAlignment="0" applyProtection="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8" fillId="0" borderId="0">
      <alignment vertical="center"/>
    </xf>
    <xf numFmtId="0" fontId="39" fillId="0" borderId="0"/>
    <xf numFmtId="0" fontId="83" fillId="0" borderId="0" applyNumberFormat="0" applyFill="0"/>
    <xf numFmtId="0" fontId="39" fillId="0" borderId="0"/>
    <xf numFmtId="0" fontId="39" fillId="0" borderId="0"/>
    <xf numFmtId="0" fontId="39" fillId="0" borderId="0"/>
    <xf numFmtId="41" fontId="18" fillId="0" borderId="0" applyFont="0" applyFill="0" applyBorder="0" applyAlignment="0" applyProtection="0">
      <alignment vertical="center"/>
    </xf>
    <xf numFmtId="0" fontId="84" fillId="0" borderId="0" applyNumberFormat="0" applyFill="0" applyBorder="0" applyAlignment="0" applyProtection="0">
      <alignment vertical="center"/>
    </xf>
    <xf numFmtId="0" fontId="39" fillId="0" borderId="0"/>
    <xf numFmtId="0" fontId="39" fillId="0" borderId="0"/>
    <xf numFmtId="9" fontId="18" fillId="0" borderId="0" applyFont="0" applyFill="0" applyBorder="0" applyAlignment="0" applyProtection="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18" fillId="0" borderId="0"/>
    <xf numFmtId="0" fontId="88" fillId="0" borderId="0" applyNumberFormat="0" applyAlignment="0">
      <alignment horizontal="left"/>
    </xf>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60" fillId="0" borderId="0">
      <alignment horizontal="center" wrapText="1"/>
      <protection locked="0"/>
    </xf>
    <xf numFmtId="49" fontId="2" fillId="0" borderId="0"/>
    <xf numFmtId="0" fontId="39" fillId="0" borderId="0"/>
    <xf numFmtId="0" fontId="39" fillId="0" borderId="0"/>
    <xf numFmtId="0" fontId="39" fillId="0" borderId="0"/>
    <xf numFmtId="0" fontId="39" fillId="0" borderId="0"/>
    <xf numFmtId="0" fontId="39" fillId="0" borderId="0"/>
    <xf numFmtId="0" fontId="39" fillId="0" borderId="0"/>
    <xf numFmtId="38" fontId="85"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9" fontId="2" fillId="0" borderId="0" applyProtection="0">
      <alignment horizontal="left"/>
    </xf>
    <xf numFmtId="0" fontId="39" fillId="0" borderId="0"/>
    <xf numFmtId="0" fontId="39" fillId="0" borderId="0"/>
    <xf numFmtId="0" fontId="39" fillId="0" borderId="0">
      <protection locked="0"/>
    </xf>
    <xf numFmtId="0" fontId="2" fillId="0" borderId="0">
      <protection locked="0"/>
    </xf>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89" fillId="0" borderId="0"/>
    <xf numFmtId="0" fontId="89" fillId="0" borderId="0">
      <protection locked="0"/>
    </xf>
    <xf numFmtId="0" fontId="39" fillId="0" borderId="0"/>
    <xf numFmtId="0" fontId="39" fillId="0" borderId="0"/>
    <xf numFmtId="0" fontId="39" fillId="0" borderId="0"/>
    <xf numFmtId="190" fontId="85"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197" fontId="39" fillId="0" borderId="0" applyFill="0" applyBorder="0" applyAlignment="0"/>
    <xf numFmtId="0" fontId="39" fillId="0" borderId="0"/>
    <xf numFmtId="0" fontId="39" fillId="0" borderId="0"/>
    <xf numFmtId="0" fontId="39" fillId="0" borderId="0"/>
    <xf numFmtId="0" fontId="39" fillId="0" borderId="0"/>
    <xf numFmtId="0" fontId="39" fillId="0" borderId="0"/>
    <xf numFmtId="188" fontId="90"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6" fillId="0" borderId="0" applyFont="0" applyFill="0" applyBorder="0" applyAlignment="0" applyProtection="0"/>
    <xf numFmtId="0" fontId="86" fillId="0" borderId="0" applyFont="0" applyFill="0" applyBorder="0" applyAlignment="0" applyProtection="0"/>
    <xf numFmtId="0" fontId="91" fillId="0" borderId="0" applyNumberFormat="0" applyFill="0">
      <alignment horizontal="left" vertical="center"/>
    </xf>
    <xf numFmtId="10" fontId="92" fillId="0" borderId="0" applyFont="0" applyFill="0" applyBorder="0" applyAlignment="0" applyProtection="0"/>
    <xf numFmtId="40" fontId="85" fillId="0" borderId="0" applyFont="0" applyFill="0" applyBorder="0" applyAlignment="0" applyProtection="0"/>
    <xf numFmtId="0" fontId="39" fillId="0" borderId="0"/>
    <xf numFmtId="0" fontId="39" fillId="0" borderId="0">
      <protection locked="0"/>
    </xf>
    <xf numFmtId="0" fontId="39" fillId="0" borderId="0">
      <protection locked="0"/>
    </xf>
    <xf numFmtId="0" fontId="39" fillId="0" borderId="0">
      <protection locked="0"/>
    </xf>
    <xf numFmtId="0" fontId="39" fillId="0" borderId="0"/>
    <xf numFmtId="0" fontId="39" fillId="0" borderId="0"/>
    <xf numFmtId="0" fontId="39" fillId="0" borderId="0"/>
    <xf numFmtId="49" fontId="2" fillId="0" borderId="0"/>
    <xf numFmtId="10" fontId="90" fillId="0" borderId="0" applyFont="0" applyFill="0" applyBorder="0" applyAlignment="0" applyProtection="0"/>
    <xf numFmtId="49" fontId="2" fillId="0" borderId="0" applyProtection="0">
      <alignment horizontal="left"/>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1" fontId="89" fillId="0" borderId="0" applyFont="0" applyFill="0" applyBorder="0" applyAlignment="0" applyProtection="0"/>
    <xf numFmtId="0" fontId="39" fillId="0" borderId="0"/>
    <xf numFmtId="0" fontId="39" fillId="0" borderId="0"/>
    <xf numFmtId="200" fontId="39" fillId="0" borderId="0" applyFill="0" applyBorder="0" applyAlignment="0"/>
    <xf numFmtId="0" fontId="39" fillId="0" borderId="0"/>
    <xf numFmtId="0" fontId="39" fillId="0" borderId="0"/>
    <xf numFmtId="9" fontId="92"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protection locked="0"/>
    </xf>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38" fontId="94"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89" fillId="0" borderId="0">
      <protection locked="0"/>
    </xf>
    <xf numFmtId="0" fontId="39" fillId="0" borderId="0"/>
    <xf numFmtId="0" fontId="39" fillId="0" borderId="0"/>
    <xf numFmtId="0" fontId="39" fillId="0" borderId="0"/>
    <xf numFmtId="0" fontId="93" fillId="0" borderId="0"/>
    <xf numFmtId="0" fontId="39" fillId="0" borderId="0"/>
    <xf numFmtId="0" fontId="39" fillId="0" borderId="0"/>
    <xf numFmtId="0" fontId="93" fillId="0" borderId="0"/>
    <xf numFmtId="0" fontId="39" fillId="0" borderId="0"/>
    <xf numFmtId="0" fontId="39" fillId="0" borderId="0">
      <protection locked="0"/>
    </xf>
    <xf numFmtId="0" fontId="50" fillId="0" borderId="0">
      <protection locked="0"/>
    </xf>
    <xf numFmtId="0" fontId="39" fillId="0" borderId="0">
      <protection locked="0"/>
    </xf>
    <xf numFmtId="0" fontId="39" fillId="0" borderId="0"/>
    <xf numFmtId="0" fontId="39" fillId="0" borderId="0">
      <protection locked="0"/>
    </xf>
    <xf numFmtId="0" fontId="39" fillId="0" borderId="0">
      <protection locked="0"/>
    </xf>
    <xf numFmtId="0" fontId="39" fillId="0" borderId="0">
      <protection locked="0"/>
    </xf>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protection locked="0"/>
    </xf>
    <xf numFmtId="0" fontId="39" fillId="0" borderId="0">
      <protection locked="0"/>
    </xf>
    <xf numFmtId="0" fontId="39" fillId="0" borderId="0"/>
    <xf numFmtId="0" fontId="39" fillId="0" borderId="0">
      <protection locked="0"/>
    </xf>
    <xf numFmtId="0" fontId="39" fillId="0" borderId="0"/>
    <xf numFmtId="0" fontId="50" fillId="0" borderId="0">
      <protection locked="0"/>
    </xf>
    <xf numFmtId="0" fontId="39" fillId="0" borderId="0"/>
    <xf numFmtId="0" fontId="39" fillId="0" borderId="0"/>
    <xf numFmtId="0" fontId="39" fillId="0" borderId="0"/>
    <xf numFmtId="0" fontId="93" fillId="0" borderId="0">
      <protection locked="0"/>
    </xf>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07" fontId="18"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1" fillId="6" borderId="4"/>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192" fontId="2" fillId="0" borderId="0" applyFill="0" applyBorder="0" applyProtection="0">
      <alignment horizontal="right"/>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95" fillId="0" borderId="0">
      <alignment horizontal="center"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08"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43"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39" fillId="0" borderId="0" applyFont="0" applyFill="0" applyBorder="0" applyAlignment="0" applyProtection="0"/>
    <xf numFmtId="9"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8"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18"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08"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38" fontId="1"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01" fontId="2" fillId="0" borderId="0" applyFill="0" applyBorder="0" applyProtection="0">
      <alignment horizontal="right"/>
    </xf>
    <xf numFmtId="43"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2" fillId="0" borderId="0" applyFont="0" applyFill="0" applyBorder="0" applyAlignment="0" applyProtection="0"/>
    <xf numFmtId="0" fontId="39" fillId="0" borderId="0"/>
    <xf numFmtId="0" fontId="39" fillId="0" borderId="0">
      <protection locked="0"/>
    </xf>
    <xf numFmtId="0" fontId="39" fillId="0" borderId="0"/>
    <xf numFmtId="195" fontId="96" fillId="0" borderId="0" applyFill="0" applyBorder="0" applyProtection="0">
      <alignment horizont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10" fontId="97" fillId="0" borderId="0" applyFill="0" applyBorder="0" applyAlignment="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11" fontId="2" fillId="0" borderId="0" applyFill="0" applyBorder="0" applyProtection="0">
      <alignment horizontal="right"/>
    </xf>
    <xf numFmtId="0" fontId="39" fillId="0" borderId="0"/>
    <xf numFmtId="0" fontId="39" fillId="0" borderId="0"/>
    <xf numFmtId="0" fontId="39" fillId="0" borderId="0"/>
    <xf numFmtId="0" fontId="39" fillId="0" borderId="0"/>
    <xf numFmtId="0" fontId="39" fillId="0" borderId="0"/>
    <xf numFmtId="43" fontId="39" fillId="0" borderId="0" applyFont="0" applyFill="0" applyBorder="0" applyAlignment="0" applyProtection="0"/>
    <xf numFmtId="43"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98" fillId="2" borderId="0">
      <alignment horizontal="right"/>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193" fontId="18" fillId="4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99" fillId="41" borderId="81"/>
    <xf numFmtId="0" fontId="39" fillId="0" borderId="0"/>
    <xf numFmtId="0" fontId="39" fillId="0" borderId="0"/>
    <xf numFmtId="9" fontId="39" fillId="0" borderId="0" applyFont="0" applyFill="0" applyBorder="0" applyAlignment="0" applyProtection="0"/>
    <xf numFmtId="9" fontId="2" fillId="0" borderId="0" applyFont="0" applyFill="0" applyBorder="0" applyAlignment="0" applyProtection="0"/>
    <xf numFmtId="0" fontId="39" fillId="0" borderId="0"/>
    <xf numFmtId="0" fontId="39" fillId="0" borderId="0"/>
    <xf numFmtId="0" fontId="39" fillId="0" borderId="0"/>
    <xf numFmtId="0" fontId="39" fillId="0" borderId="0"/>
    <xf numFmtId="0" fontId="95" fillId="0" borderId="4">
      <alignment horizont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38" fontId="100" fillId="0" borderId="0"/>
    <xf numFmtId="0" fontId="39" fillId="0" borderId="0"/>
    <xf numFmtId="0" fontId="39" fillId="0" borderId="0">
      <protection locked="0"/>
    </xf>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00" fillId="0" borderId="0" applyFill="0" applyBorder="0">
      <alignment horizontal="right"/>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00" fontId="39" fillId="0" borderId="0" applyFill="0" applyBorder="0" applyAlignment="0"/>
    <xf numFmtId="0" fontId="39" fillId="0" borderId="0"/>
    <xf numFmtId="0" fontId="39" fillId="0" borderId="0"/>
    <xf numFmtId="0" fontId="39" fillId="0" borderId="0"/>
    <xf numFmtId="0" fontId="39" fillId="0" borderId="0"/>
    <xf numFmtId="0" fontId="8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193" fontId="18" fillId="4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01" fillId="0" borderId="0">
      <protection locked="0"/>
    </xf>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3" fontId="39" fillId="0" borderId="0" applyFont="0" applyFill="0" applyBorder="0" applyAlignment="0" applyProtection="0"/>
    <xf numFmtId="208" fontId="2" fillId="0" borderId="0" applyFont="0" applyFill="0" applyBorder="0" applyAlignment="0" applyProtection="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212" fontId="39" fillId="0" borderId="0" applyFill="0" applyBorder="0" applyAlignment="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15" fontId="90"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63" fillId="0" borderId="0" applyNumberFormat="0" applyFill="0" applyBorder="0" applyAlignment="0" applyProtection="0">
      <alignment vertical="top"/>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protection locked="0"/>
    </xf>
    <xf numFmtId="0" fontId="39" fillId="0" borderId="0"/>
    <xf numFmtId="0" fontId="39" fillId="0" borderId="0"/>
    <xf numFmtId="0" fontId="39" fillId="0" borderId="0"/>
    <xf numFmtId="0" fontId="39" fillId="0" borderId="0"/>
    <xf numFmtId="0" fontId="41" fillId="6" borderId="4"/>
    <xf numFmtId="0" fontId="39" fillId="0" borderId="0"/>
    <xf numFmtId="0" fontId="50" fillId="0" borderId="0" applyFont="0" applyFill="0">
      <alignment horizontal="fill"/>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8"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8" fillId="0" borderId="0">
      <alignment vertical="center"/>
    </xf>
    <xf numFmtId="0" fontId="39" fillId="0" borderId="0"/>
    <xf numFmtId="0" fontId="39" fillId="0" borderId="0"/>
    <xf numFmtId="0" fontId="39" fillId="0" borderId="0"/>
    <xf numFmtId="219" fontId="39" fillId="0" borderId="0"/>
    <xf numFmtId="0" fontId="39" fillId="0" borderId="0"/>
    <xf numFmtId="0" fontId="39" fillId="0" borderId="0"/>
    <xf numFmtId="0" fontId="39" fillId="0" borderId="0"/>
    <xf numFmtId="0" fontId="39" fillId="0" borderId="0">
      <protection locked="0"/>
    </xf>
    <xf numFmtId="0" fontId="39" fillId="0" borderId="0"/>
    <xf numFmtId="209" fontId="39" fillId="0" borderId="0" applyFill="0" applyBorder="0" applyAlignment="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102" fillId="0" borderId="0" applyBorder="0">
      <alignment horizontal="centerContinuous"/>
    </xf>
    <xf numFmtId="0" fontId="39" fillId="0" borderId="0"/>
    <xf numFmtId="0" fontId="39" fillId="0" borderId="0"/>
    <xf numFmtId="0" fontId="39" fillId="0" borderId="0"/>
    <xf numFmtId="0" fontId="39" fillId="0" borderId="0"/>
    <xf numFmtId="0" fontId="103" fillId="0" borderId="0" applyNumberFormat="0" applyFill="0" applyBorder="0" applyAlignment="0" applyProtection="0">
      <alignment vertical="top"/>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3" fontId="39" fillId="0" borderId="0" applyFont="0" applyFill="0" applyBorder="0" applyAlignment="0" applyProtection="0"/>
    <xf numFmtId="43"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3"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00" fillId="42" borderId="0" applyNumberFormat="0" applyFont="0" applyBorder="0" applyAlignment="0" applyProtection="0">
      <alignment horizontal="right"/>
    </xf>
    <xf numFmtId="0" fontId="39" fillId="0" borderId="0"/>
    <xf numFmtId="0" fontId="39" fillId="0" borderId="0"/>
    <xf numFmtId="0" fontId="39" fillId="0" borderId="0"/>
    <xf numFmtId="0" fontId="39" fillId="0" borderId="0"/>
    <xf numFmtId="0" fontId="39" fillId="0" borderId="0">
      <protection locked="0"/>
    </xf>
    <xf numFmtId="188" fontId="2" fillId="0" borderId="0" applyFill="0" applyBorder="0" applyProtection="0">
      <alignment horizontal="right"/>
    </xf>
    <xf numFmtId="0" fontId="39" fillId="0" borderId="0"/>
    <xf numFmtId="0" fontId="39" fillId="0" borderId="0"/>
    <xf numFmtId="0" fontId="39" fillId="0" borderId="0"/>
    <xf numFmtId="200" fontId="39" fillId="0" borderId="0" applyFill="0" applyBorder="0" applyAlignment="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20" fontId="39" fillId="0" borderId="0" applyFill="0" applyBorder="0" applyAlignment="0"/>
    <xf numFmtId="0" fontId="39" fillId="0" borderId="0"/>
    <xf numFmtId="0" fontId="39" fillId="0" borderId="0"/>
    <xf numFmtId="0" fontId="39" fillId="0" borderId="0"/>
    <xf numFmtId="0" fontId="39" fillId="0" borderId="0"/>
    <xf numFmtId="0" fontId="39" fillId="0" borderId="0"/>
    <xf numFmtId="0" fontId="39" fillId="0" borderId="0"/>
    <xf numFmtId="0" fontId="38" fillId="0" borderId="3">
      <alignment horizontal="left" vertical="center"/>
    </xf>
    <xf numFmtId="0" fontId="39" fillId="0" borderId="0"/>
    <xf numFmtId="0" fontId="39" fillId="0" borderId="0"/>
    <xf numFmtId="0" fontId="39" fillId="0" borderId="0"/>
    <xf numFmtId="0" fontId="39" fillId="0" borderId="0"/>
    <xf numFmtId="192" fontId="104"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5" fillId="0" borderId="0" applyFill="0" applyBorder="0" applyAlignment="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40" fontId="105" fillId="0" borderId="0" applyFont="0" applyFill="0" applyBorder="0" applyAlignment="0" applyProtection="0"/>
    <xf numFmtId="43"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25" fillId="0" borderId="0" applyNumberForma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9" fillId="3" borderId="4"/>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194" fontId="39" fillId="0" borderId="0" applyFill="0" applyBorder="0" applyAlignment="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06" fillId="0" borderId="21" applyNumberFormat="0" applyFill="0" applyProtection="0">
      <alignment horizont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2"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37" fontId="10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1" fontId="110" fillId="0" borderId="0" applyFont="0" applyFill="0" applyBorder="0" applyAlignment="0" applyProtection="0"/>
    <xf numFmtId="0" fontId="39" fillId="0" borderId="0"/>
    <xf numFmtId="40" fontId="111" fillId="0" borderId="0" applyBorder="0">
      <alignment horizontal="right"/>
    </xf>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1" fontId="8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3"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19"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8" fillId="0" borderId="0" applyNumberFormat="0" applyFont="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43" fillId="0" borderId="3" applyNumberFormat="0">
      <alignment horizontal="right" wrapText="1"/>
    </xf>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2" fillId="0" borderId="0">
      <protection locked="0"/>
    </xf>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9" fontId="39" fillId="0" borderId="0" applyFont="0" applyFill="0" applyBorder="0" applyAlignment="0" applyProtection="0"/>
    <xf numFmtId="9" fontId="39" fillId="0" borderId="0" applyFont="0" applyFill="0" applyBorder="0" applyAlignment="0" applyProtection="0"/>
    <xf numFmtId="0" fontId="39" fillId="0" borderId="0"/>
    <xf numFmtId="0" fontId="39" fillId="0" borderId="0"/>
    <xf numFmtId="0" fontId="39" fillId="0" borderId="0"/>
    <xf numFmtId="0" fontId="9" fillId="0" borderId="0"/>
    <xf numFmtId="0" fontId="9" fillId="0" borderId="0"/>
    <xf numFmtId="0" fontId="39" fillId="0" borderId="0">
      <protection locked="0"/>
    </xf>
    <xf numFmtId="0" fontId="39" fillId="0" borderId="0"/>
    <xf numFmtId="0" fontId="39" fillId="0" borderId="0"/>
    <xf numFmtId="0" fontId="39" fillId="0" borderId="0"/>
    <xf numFmtId="0" fontId="39" fillId="0" borderId="0"/>
    <xf numFmtId="0" fontId="44" fillId="0" borderId="0" applyNumberForma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02" fontId="2"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50" fillId="0" borderId="0" applyFont="0" applyFill="0" applyBorder="0" applyAlignment="0" applyProtection="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00" fontId="80" fillId="0" borderId="0" applyFill="0" applyBorder="0" applyProtection="0">
      <alignment horizontal="right"/>
    </xf>
    <xf numFmtId="9"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05" fontId="18"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9" fillId="0" borderId="0"/>
    <xf numFmtId="0" fontId="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01" fillId="0" borderId="0">
      <protection locked="0"/>
    </xf>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8" fillId="0" borderId="3">
      <alignment horizontal="lef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2"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193" fontId="18" fillId="43"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197"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2"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00" fontId="39" fillId="0" borderId="0" applyFill="0" applyBorder="0" applyAlignment="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220" fontId="39" fillId="0" borderId="0" applyFill="0" applyBorder="0" applyAlignment="0"/>
    <xf numFmtId="0" fontId="39" fillId="0" borderId="0"/>
    <xf numFmtId="0" fontId="39" fillId="0" borderId="0"/>
    <xf numFmtId="0" fontId="39" fillId="0" borderId="0"/>
    <xf numFmtId="200" fontId="39" fillId="0" borderId="0" applyFill="0" applyBorder="0" applyAlignment="0"/>
    <xf numFmtId="0" fontId="39" fillId="0" borderId="0"/>
    <xf numFmtId="0" fontId="39" fillId="0" borderId="0"/>
    <xf numFmtId="0" fontId="39" fillId="0" borderId="0"/>
    <xf numFmtId="0" fontId="39" fillId="0" borderId="0"/>
    <xf numFmtId="193" fontId="18" fillId="43" borderId="0"/>
    <xf numFmtId="0" fontId="39" fillId="0" borderId="0"/>
    <xf numFmtId="0" fontId="39" fillId="0" borderId="0"/>
    <xf numFmtId="0" fontId="39" fillId="0" borderId="0"/>
    <xf numFmtId="0" fontId="39" fillId="0" borderId="0"/>
    <xf numFmtId="0" fontId="39" fillId="0" borderId="0"/>
    <xf numFmtId="0" fontId="101" fillId="0" borderId="0">
      <alignment vertical="center"/>
    </xf>
    <xf numFmtId="0" fontId="39" fillId="0" borderId="0"/>
    <xf numFmtId="0" fontId="39" fillId="0" borderId="0"/>
    <xf numFmtId="0" fontId="39" fillId="0" borderId="0"/>
    <xf numFmtId="0" fontId="50"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2"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2" fillId="0" borderId="0"/>
    <xf numFmtId="0" fontId="39" fillId="0" borderId="0"/>
    <xf numFmtId="0" fontId="39" fillId="0" borderId="0"/>
    <xf numFmtId="0" fontId="39" fillId="0" borderId="0"/>
    <xf numFmtId="0" fontId="39" fillId="0" borderId="0"/>
    <xf numFmtId="0" fontId="39" fillId="0" borderId="0"/>
    <xf numFmtId="0" fontId="39" fillId="0" borderId="0"/>
    <xf numFmtId="197" fontId="39" fillId="0" borderId="0" applyFill="0" applyBorder="0" applyAlignment="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1"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protection locked="0"/>
    </xf>
    <xf numFmtId="0" fontId="39" fillId="0" borderId="0"/>
    <xf numFmtId="0" fontId="39" fillId="0" borderId="0"/>
    <xf numFmtId="0" fontId="50"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211" fontId="39" fillId="0" borderId="0" applyFont="0" applyFill="0" applyBorder="0" applyAlignment="0" applyProtection="0"/>
    <xf numFmtId="0" fontId="39" fillId="0" borderId="0"/>
    <xf numFmtId="0" fontId="39" fillId="0" borderId="0"/>
    <xf numFmtId="0" fontId="39" fillId="0" borderId="0"/>
    <xf numFmtId="0" fontId="39" fillId="0" borderId="0"/>
    <xf numFmtId="0" fontId="43" fillId="0" borderId="3" applyNumberFormat="0">
      <alignment horizontal="right" wrapText="1"/>
    </xf>
    <xf numFmtId="0" fontId="39" fillId="0" borderId="0"/>
    <xf numFmtId="0" fontId="39" fillId="0" borderId="0"/>
    <xf numFmtId="0" fontId="39" fillId="0" borderId="0"/>
    <xf numFmtId="0" fontId="39" fillId="0" borderId="0"/>
    <xf numFmtId="221" fontId="2" fillId="0" borderId="0" applyFont="0" applyFill="0" applyBorder="0" applyAlignment="0" applyProtection="0"/>
    <xf numFmtId="0" fontId="39" fillId="0" borderId="0"/>
    <xf numFmtId="37" fontId="90"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16" fontId="92"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9"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112"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35" fillId="0" borderId="0" applyNumberFormat="0" applyFill="0" applyBorder="0" applyAlignment="0">
      <protection locked="0"/>
    </xf>
    <xf numFmtId="0" fontId="39" fillId="0" borderId="0"/>
    <xf numFmtId="0" fontId="39" fillId="0" borderId="0"/>
    <xf numFmtId="0" fontId="39" fillId="0" borderId="0"/>
    <xf numFmtId="43" fontId="18"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15" fontId="87"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22" fontId="2" fillId="0" borderId="0" applyFill="0" applyBorder="0" applyProtection="0">
      <alignment horizontal="right"/>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8"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xf numFmtId="0" fontId="39" fillId="0" borderId="0">
      <protection locked="0"/>
    </xf>
    <xf numFmtId="0" fontId="39" fillId="0" borderId="0">
      <protection locked="0"/>
    </xf>
    <xf numFmtId="0" fontId="39" fillId="0" borderId="0"/>
    <xf numFmtId="0" fontId="39" fillId="0" borderId="0">
      <protection locked="0"/>
    </xf>
    <xf numFmtId="0" fontId="39" fillId="0" borderId="0">
      <protection locked="0"/>
    </xf>
    <xf numFmtId="0" fontId="39" fillId="0" borderId="0">
      <protection locked="0"/>
    </xf>
    <xf numFmtId="0" fontId="39" fillId="0" borderId="0"/>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xf numFmtId="0" fontId="39" fillId="0" borderId="0">
      <protection locked="0"/>
    </xf>
    <xf numFmtId="0" fontId="39" fillId="0" borderId="0">
      <protection locked="0"/>
    </xf>
    <xf numFmtId="0" fontId="39" fillId="0" borderId="0">
      <protection locked="0"/>
    </xf>
    <xf numFmtId="0" fontId="39" fillId="0" borderId="0"/>
    <xf numFmtId="0" fontId="39" fillId="0" borderId="0">
      <protection locked="0"/>
    </xf>
    <xf numFmtId="0" fontId="39" fillId="0" borderId="0">
      <protection locked="0"/>
    </xf>
    <xf numFmtId="0" fontId="39" fillId="0" borderId="0">
      <protection locked="0"/>
    </xf>
    <xf numFmtId="0" fontId="39" fillId="0" borderId="0"/>
    <xf numFmtId="0" fontId="39" fillId="0" borderId="0">
      <protection locked="0"/>
    </xf>
    <xf numFmtId="0" fontId="39" fillId="0" borderId="0">
      <protection locked="0"/>
    </xf>
    <xf numFmtId="9" fontId="39" fillId="0" borderId="0" applyFont="0" applyFill="0" applyBorder="0" applyAlignment="0" applyProtection="0"/>
    <xf numFmtId="9" fontId="39" fillId="0" borderId="0" applyFont="0" applyFill="0" applyBorder="0" applyAlignment="0" applyProtection="0"/>
    <xf numFmtId="0" fontId="39" fillId="0" borderId="0">
      <protection locked="0"/>
    </xf>
    <xf numFmtId="0" fontId="39" fillId="0" borderId="0">
      <protection locked="0"/>
    </xf>
    <xf numFmtId="0" fontId="39" fillId="0" borderId="0"/>
    <xf numFmtId="0" fontId="39" fillId="0" borderId="0">
      <protection locked="0"/>
    </xf>
    <xf numFmtId="0" fontId="39" fillId="0" borderId="0">
      <protection locked="0"/>
    </xf>
    <xf numFmtId="0" fontId="93" fillId="0" borderId="0"/>
    <xf numFmtId="0" fontId="39" fillId="0" borderId="0"/>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xf numFmtId="0" fontId="39" fillId="0" borderId="0">
      <protection locked="0"/>
    </xf>
    <xf numFmtId="43" fontId="18" fillId="0" borderId="0" applyFont="0" applyFill="0" applyBorder="0" applyAlignment="0" applyProtection="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9" fontId="39" fillId="0" borderId="0" applyFont="0" applyFill="0" applyBorder="0" applyAlignment="0" applyProtection="0"/>
    <xf numFmtId="9"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11" fontId="2" fillId="0" borderId="0" applyFill="0" applyBorder="0" applyProtection="0">
      <alignment horizontal="right"/>
    </xf>
    <xf numFmtId="0" fontId="39" fillId="0" borderId="0"/>
    <xf numFmtId="0" fontId="39" fillId="0" borderId="0"/>
    <xf numFmtId="0" fontId="39" fillId="0" borderId="0"/>
    <xf numFmtId="0" fontId="18" fillId="0" borderId="0" applyNumberFormat="0" applyFont="0"/>
    <xf numFmtId="0" fontId="39" fillId="0" borderId="0">
      <protection locked="0"/>
    </xf>
    <xf numFmtId="217" fontId="2" fillId="0" borderId="0" applyFill="0" applyBorder="0" applyProtection="0">
      <alignment horizontal="right"/>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50"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9" fillId="39" borderId="82">
      <alignment horizont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50" fillId="0" borderId="0" applyNumberForma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13" fillId="0" borderId="0" applyNumberFormat="0" applyAlignment="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218" fontId="50" fillId="0" borderId="0" applyFill="0" applyBorder="0" applyAlignment="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14" fillId="0" borderId="0" applyNumberFormat="0" applyFill="0" applyBorder="0" applyAlignment="0" applyProtection="0">
      <alignment vertical="top"/>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99" fillId="0" borderId="83" applyNumberFormat="0" applyFont="0" applyFill="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protection locked="0"/>
    </xf>
    <xf numFmtId="0" fontId="39" fillId="0" borderId="0">
      <protection locked="0"/>
    </xf>
    <xf numFmtId="0" fontId="39" fillId="0" borderId="0">
      <protection locked="0"/>
    </xf>
    <xf numFmtId="37" fontId="92" fillId="0" borderId="0" applyFont="0" applyFill="0" applyBorder="0" applyAlignment="0" applyProtection="0"/>
    <xf numFmtId="0" fontId="50"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xf numFmtId="0" fontId="93" fillId="0" borderId="0"/>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protection locked="0"/>
    </xf>
    <xf numFmtId="0" fontId="39" fillId="0" borderId="0"/>
    <xf numFmtId="0" fontId="39" fillId="0" borderId="0">
      <protection locked="0"/>
    </xf>
    <xf numFmtId="0" fontId="93" fillId="0" borderId="0"/>
    <xf numFmtId="0" fontId="39" fillId="0" borderId="0">
      <protection locked="0"/>
    </xf>
    <xf numFmtId="0" fontId="39" fillId="0" borderId="0">
      <protection locked="0"/>
    </xf>
    <xf numFmtId="0" fontId="50" fillId="0" borderId="0"/>
    <xf numFmtId="0" fontId="39" fillId="0" borderId="0">
      <protection locked="0"/>
    </xf>
    <xf numFmtId="213" fontId="2" fillId="0" borderId="0" applyFill="0" applyBorder="0" applyProtection="0">
      <alignment horizontal="right"/>
    </xf>
    <xf numFmtId="201" fontId="2" fillId="0" borderId="0" applyFill="0" applyBorder="0" applyProtection="0">
      <alignment horizontal="right"/>
    </xf>
    <xf numFmtId="14" fontId="60" fillId="0" borderId="0">
      <alignment horizontal="center" wrapText="1"/>
      <protection locked="0"/>
    </xf>
    <xf numFmtId="204" fontId="96" fillId="0" borderId="0" applyFill="0" applyBorder="0" applyProtection="0">
      <alignment horizontal="center"/>
    </xf>
    <xf numFmtId="214" fontId="80" fillId="0" borderId="0" applyFill="0" applyBorder="0" applyProtection="0">
      <alignment horizontal="right"/>
    </xf>
    <xf numFmtId="223" fontId="2" fillId="0" borderId="0" applyFill="0" applyBorder="0" applyProtection="0">
      <alignment horizontal="right"/>
    </xf>
    <xf numFmtId="203" fontId="2" fillId="0" borderId="0" applyFill="0" applyBorder="0" applyProtection="0">
      <alignment horizontal="right"/>
    </xf>
    <xf numFmtId="0" fontId="50" fillId="0" borderId="0"/>
    <xf numFmtId="0" fontId="50" fillId="0" borderId="0"/>
    <xf numFmtId="0" fontId="18" fillId="0" borderId="0" applyFill="0" applyBorder="0" applyAlignment="0"/>
    <xf numFmtId="206" fontId="39" fillId="0" borderId="0" applyFill="0" applyBorder="0" applyAlignment="0"/>
    <xf numFmtId="197" fontId="39" fillId="0" borderId="0" applyFill="0" applyBorder="0" applyAlignment="0"/>
    <xf numFmtId="220" fontId="39" fillId="0" borderId="0" applyFill="0" applyBorder="0" applyAlignment="0"/>
    <xf numFmtId="0" fontId="50" fillId="0" borderId="0" applyFill="0" applyBorder="0">
      <alignment horizontal="right"/>
    </xf>
    <xf numFmtId="219" fontId="39" fillId="0" borderId="0"/>
    <xf numFmtId="219" fontId="39" fillId="0" borderId="0"/>
    <xf numFmtId="219" fontId="39" fillId="0" borderId="0"/>
    <xf numFmtId="219" fontId="39" fillId="0" borderId="0"/>
    <xf numFmtId="219" fontId="39" fillId="0" borderId="0"/>
    <xf numFmtId="219" fontId="39" fillId="0" borderId="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1" fontId="115" fillId="0" borderId="0" applyFont="0" applyFill="0" applyBorder="0" applyAlignment="0" applyProtection="0"/>
    <xf numFmtId="43" fontId="115" fillId="0" borderId="0" applyFont="0" applyFill="0" applyBorder="0" applyAlignment="0" applyProtection="0"/>
    <xf numFmtId="188" fontId="2" fillId="0" borderId="0" applyFill="0" applyBorder="0" applyProtection="0">
      <alignment horizontal="right"/>
    </xf>
    <xf numFmtId="0" fontId="39" fillId="0" borderId="0">
      <protection locked="0"/>
    </xf>
    <xf numFmtId="204" fontId="2" fillId="0" borderId="0" applyFill="0" applyBorder="0" applyProtection="0">
      <alignment horizontal="right"/>
    </xf>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208" fontId="39" fillId="0" borderId="0" applyFont="0" applyFill="0" applyBorder="0" applyAlignment="0" applyProtection="0"/>
    <xf numFmtId="43" fontId="39" fillId="0" borderId="0" applyFont="0" applyFill="0" applyBorder="0" applyAlignment="0" applyProtection="0"/>
    <xf numFmtId="43" fontId="39" fillId="0" borderId="0" applyFont="0" applyFill="0" applyBorder="0" applyAlignment="0" applyProtection="0"/>
    <xf numFmtId="197" fontId="39" fillId="0" borderId="0" applyFill="0" applyBorder="0" applyAlignment="0"/>
    <xf numFmtId="193" fontId="39" fillId="0" borderId="0" applyFont="0" applyFill="0" applyBorder="0" applyAlignment="0" applyProtection="0"/>
    <xf numFmtId="39" fontId="90" fillId="0" borderId="0" applyFont="0" applyFill="0" applyBorder="0" applyAlignment="0" applyProtection="0"/>
    <xf numFmtId="39" fontId="92" fillId="0" borderId="0" applyFont="0" applyFill="0" applyBorder="0" applyAlignment="0" applyProtection="0"/>
    <xf numFmtId="208" fontId="2" fillId="0" borderId="0" applyFont="0" applyFill="0" applyBorder="0" applyAlignment="0" applyProtection="0"/>
    <xf numFmtId="198" fontId="2" fillId="0" borderId="0"/>
    <xf numFmtId="0" fontId="116" fillId="0" borderId="0" applyNumberFormat="0" applyAlignment="0">
      <alignment horizontal="left"/>
    </xf>
    <xf numFmtId="200" fontId="39" fillId="0" borderId="0" applyFont="0" applyFill="0" applyBorder="0" applyAlignment="0" applyProtection="0"/>
    <xf numFmtId="24" fontId="92" fillId="0" borderId="0" applyFont="0" applyFill="0" applyBorder="0" applyAlignment="0" applyProtection="0"/>
    <xf numFmtId="25" fontId="92" fillId="0" borderId="0" applyFont="0" applyFill="0" applyBorder="0" applyAlignment="0" applyProtection="0"/>
    <xf numFmtId="191" fontId="90" fillId="0" borderId="0" applyFont="0" applyFill="0" applyBorder="0" applyAlignment="0" applyProtection="0"/>
    <xf numFmtId="14" fontId="97" fillId="0" borderId="0" applyFill="0" applyBorder="0" applyAlignment="0"/>
    <xf numFmtId="197" fontId="39" fillId="0" borderId="0" applyFill="0" applyBorder="0" applyAlignment="0"/>
    <xf numFmtId="200" fontId="39" fillId="0" borderId="0" applyFill="0" applyBorder="0" applyAlignment="0"/>
    <xf numFmtId="220" fontId="39" fillId="0" borderId="0" applyFill="0" applyBorder="0" applyAlignment="0"/>
    <xf numFmtId="0" fontId="41" fillId="6" borderId="4"/>
    <xf numFmtId="0" fontId="39" fillId="0" borderId="0">
      <protection locked="0"/>
    </xf>
    <xf numFmtId="0" fontId="39" fillId="0" borderId="0">
      <protection locked="0"/>
    </xf>
    <xf numFmtId="225" fontId="15" fillId="0" borderId="0">
      <alignment horizontal="right"/>
    </xf>
    <xf numFmtId="0" fontId="39" fillId="0" borderId="0"/>
    <xf numFmtId="41" fontId="2" fillId="0" borderId="0">
      <protection locked="0"/>
    </xf>
    <xf numFmtId="10" fontId="41" fillId="2" borderId="4" applyNumberFormat="0" applyBorder="0" applyAlignment="0" applyProtection="0"/>
    <xf numFmtId="38" fontId="117" fillId="0" borderId="0"/>
    <xf numFmtId="0" fontId="15" fillId="0" borderId="0"/>
    <xf numFmtId="0" fontId="15" fillId="0" borderId="0"/>
    <xf numFmtId="197" fontId="39" fillId="0" borderId="0" applyFill="0" applyBorder="0" applyAlignment="0"/>
    <xf numFmtId="200" fontId="39" fillId="0" borderId="0" applyFill="0" applyBorder="0" applyAlignment="0"/>
    <xf numFmtId="200" fontId="39" fillId="0" borderId="0" applyFill="0" applyBorder="0" applyAlignment="0"/>
    <xf numFmtId="189" fontId="18" fillId="0" borderId="0" applyFont="0" applyFill="0" applyBorder="0" applyAlignment="0" applyProtection="0"/>
    <xf numFmtId="224" fontId="18" fillId="0" borderId="0" applyFont="0" applyFill="0" applyBorder="0" applyAlignment="0" applyProtection="0"/>
    <xf numFmtId="188" fontId="18" fillId="0" borderId="0" applyFont="0" applyFill="0" applyBorder="0" applyAlignment="0" applyProtection="0"/>
    <xf numFmtId="0" fontId="118" fillId="0" borderId="0"/>
    <xf numFmtId="0" fontId="89" fillId="0" borderId="0"/>
    <xf numFmtId="0" fontId="101" fillId="0" borderId="0">
      <protection locked="0"/>
    </xf>
    <xf numFmtId="0" fontId="101" fillId="0" borderId="0">
      <protection locked="0"/>
    </xf>
    <xf numFmtId="0" fontId="50" fillId="0" borderId="0"/>
    <xf numFmtId="0" fontId="101" fillId="0" borderId="0">
      <protection locked="0"/>
    </xf>
    <xf numFmtId="0" fontId="89" fillId="0" borderId="0">
      <protection locked="0"/>
    </xf>
    <xf numFmtId="0" fontId="89" fillId="0" borderId="0">
      <protection locked="0"/>
    </xf>
    <xf numFmtId="0" fontId="89" fillId="0" borderId="0">
      <protection locked="0"/>
    </xf>
    <xf numFmtId="0" fontId="89" fillId="0" borderId="0">
      <protection locked="0"/>
    </xf>
    <xf numFmtId="0" fontId="89" fillId="0" borderId="0"/>
    <xf numFmtId="0" fontId="89" fillId="0" borderId="0">
      <protection locked="0"/>
    </xf>
    <xf numFmtId="0" fontId="89" fillId="0" borderId="0">
      <protection locked="0"/>
    </xf>
    <xf numFmtId="0" fontId="89" fillId="0" borderId="0">
      <protection locked="0"/>
    </xf>
    <xf numFmtId="0" fontId="89" fillId="0" borderId="0">
      <protection locked="0"/>
    </xf>
    <xf numFmtId="0" fontId="39" fillId="0" borderId="0">
      <protection locked="0"/>
    </xf>
    <xf numFmtId="0" fontId="2" fillId="0" borderId="0">
      <protection locked="0"/>
    </xf>
    <xf numFmtId="0" fontId="2" fillId="0" borderId="0">
      <protection locked="0"/>
    </xf>
    <xf numFmtId="0" fontId="39" fillId="0" borderId="0"/>
    <xf numFmtId="0" fontId="2" fillId="0" borderId="0">
      <protection locked="0"/>
    </xf>
    <xf numFmtId="0" fontId="39" fillId="0" borderId="0">
      <protection locked="0"/>
    </xf>
    <xf numFmtId="0" fontId="39" fillId="0" borderId="0">
      <protection locked="0"/>
    </xf>
    <xf numFmtId="0" fontId="18" fillId="0" borderId="0"/>
    <xf numFmtId="0" fontId="101" fillId="0" borderId="0"/>
    <xf numFmtId="0" fontId="39" fillId="0" borderId="0"/>
    <xf numFmtId="0" fontId="39" fillId="0" borderId="0">
      <protection locked="0"/>
    </xf>
    <xf numFmtId="208" fontId="39" fillId="0" borderId="0" applyFont="0" applyFill="0" applyBorder="0" applyAlignment="0" applyProtection="0"/>
    <xf numFmtId="221" fontId="39" fillId="0" borderId="0" applyFont="0" applyFill="0" applyBorder="0" applyAlignment="0" applyProtection="0"/>
    <xf numFmtId="40" fontId="17" fillId="2" borderId="0">
      <alignment horizontal="right"/>
    </xf>
    <xf numFmtId="0" fontId="102" fillId="2" borderId="84"/>
    <xf numFmtId="0" fontId="119" fillId="0" borderId="0" applyBorder="0">
      <alignment horizontal="centerContinuous"/>
    </xf>
    <xf numFmtId="10" fontId="2" fillId="0" borderId="0" applyFont="0" applyFill="0" applyBorder="0" applyAlignment="0" applyProtection="0"/>
    <xf numFmtId="206" fontId="39" fillId="0" borderId="0" applyFont="0" applyFill="0" applyBorder="0" applyAlignment="0" applyProtection="0"/>
    <xf numFmtId="19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110"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0" fontId="120" fillId="44" borderId="0" applyNumberFormat="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0" fontId="39" fillId="0" borderId="0"/>
    <xf numFmtId="0" fontId="41" fillId="4" borderId="4"/>
    <xf numFmtId="0" fontId="41" fillId="4" borderId="4"/>
    <xf numFmtId="0" fontId="41" fillId="4" borderId="4"/>
    <xf numFmtId="197" fontId="39" fillId="0" borderId="0" applyFill="0" applyBorder="0" applyAlignment="0"/>
    <xf numFmtId="0" fontId="87" fillId="0" borderId="0" applyNumberFormat="0" applyFont="0" applyFill="0" applyBorder="0" applyAlignment="0" applyProtection="0">
      <alignment horizontal="left"/>
    </xf>
    <xf numFmtId="211" fontId="18" fillId="0" borderId="0" applyNumberFormat="0" applyFill="0" applyBorder="0" applyAlignment="0" applyProtection="0">
      <alignment horizontal="left"/>
    </xf>
    <xf numFmtId="211" fontId="18" fillId="0" borderId="0" applyNumberFormat="0" applyFill="0" applyBorder="0" applyAlignment="0" applyProtection="0">
      <alignment horizontal="left"/>
    </xf>
    <xf numFmtId="0" fontId="95" fillId="0" borderId="4">
      <alignment horizontal="center"/>
    </xf>
    <xf numFmtId="0" fontId="39" fillId="0" borderId="0"/>
    <xf numFmtId="0" fontId="39" fillId="0" borderId="0">
      <protection locked="0"/>
    </xf>
    <xf numFmtId="0" fontId="95" fillId="0" borderId="4">
      <alignment horizontal="center"/>
    </xf>
    <xf numFmtId="49" fontId="97" fillId="0" borderId="0" applyFill="0" applyBorder="0" applyAlignment="0"/>
    <xf numFmtId="196" fontId="39" fillId="0" borderId="0" applyFont="0" applyFill="0" applyBorder="0" applyAlignment="0" applyProtection="0"/>
    <xf numFmtId="9" fontId="18" fillId="0" borderId="0" applyFont="0" applyFill="0" applyBorder="0" applyAlignment="0" applyProtection="0">
      <alignment vertical="center"/>
    </xf>
    <xf numFmtId="9" fontId="18" fillId="0" borderId="0" applyFont="0" applyFill="0" applyBorder="0" applyAlignment="0" applyProtection="0"/>
    <xf numFmtId="0" fontId="107" fillId="0" borderId="0"/>
    <xf numFmtId="207" fontId="18" fillId="0" borderId="0"/>
    <xf numFmtId="0" fontId="16" fillId="0" borderId="0">
      <alignment vertical="center"/>
    </xf>
    <xf numFmtId="0" fontId="18" fillId="0" borderId="0"/>
    <xf numFmtId="0" fontId="18" fillId="0" borderId="0"/>
    <xf numFmtId="0" fontId="18" fillId="0" borderId="0"/>
    <xf numFmtId="0" fontId="18" fillId="0" borderId="0" applyBorder="0"/>
    <xf numFmtId="0" fontId="18" fillId="0" borderId="0"/>
    <xf numFmtId="0" fontId="84" fillId="0" borderId="0" applyNumberFormat="0" applyFill="0" applyBorder="0" applyAlignment="0" applyProtection="0">
      <alignment vertical="center"/>
    </xf>
    <xf numFmtId="0" fontId="5" fillId="0" borderId="0" applyFill="0" applyBorder="0" applyAlignment="0"/>
    <xf numFmtId="0" fontId="108" fillId="0" borderId="0" applyNumberFormat="0" applyFill="0" applyBorder="0" applyAlignment="0" applyProtection="0">
      <alignment vertical="top"/>
      <protection locked="0"/>
    </xf>
    <xf numFmtId="0" fontId="50"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208" fontId="39" fillId="0" borderId="4" applyNumberFormat="0"/>
    <xf numFmtId="208" fontId="39" fillId="0" borderId="4" applyNumberFormat="0"/>
    <xf numFmtId="208" fontId="39" fillId="0" borderId="4" applyNumberFormat="0"/>
    <xf numFmtId="0" fontId="79" fillId="0" borderId="0">
      <alignment vertical="center"/>
    </xf>
    <xf numFmtId="43" fontId="79" fillId="0" borderId="0" applyFont="0" applyFill="0" applyBorder="0" applyAlignment="0" applyProtection="0">
      <alignment vertical="center"/>
    </xf>
    <xf numFmtId="0" fontId="79" fillId="0" borderId="0">
      <alignment vertical="center"/>
    </xf>
    <xf numFmtId="0" fontId="79" fillId="0" borderId="0">
      <alignment vertical="center"/>
    </xf>
    <xf numFmtId="0" fontId="79" fillId="0" borderId="0">
      <alignment vertical="center"/>
    </xf>
    <xf numFmtId="0" fontId="79" fillId="14" borderId="79" applyNumberFormat="0" applyFont="0" applyAlignment="0" applyProtection="0">
      <alignment vertical="center"/>
    </xf>
    <xf numFmtId="0" fontId="79" fillId="0" borderId="0">
      <alignment vertical="center"/>
    </xf>
    <xf numFmtId="0" fontId="79" fillId="0" borderId="0">
      <alignment vertical="center"/>
    </xf>
    <xf numFmtId="0" fontId="79" fillId="0" borderId="0">
      <alignment vertical="center"/>
    </xf>
    <xf numFmtId="43" fontId="79" fillId="0" borderId="0" applyFont="0" applyFill="0" applyBorder="0" applyAlignment="0" applyProtection="0">
      <alignment vertical="center"/>
    </xf>
    <xf numFmtId="0" fontId="79" fillId="14" borderId="79" applyNumberFormat="0" applyFont="0" applyAlignment="0" applyProtection="0">
      <alignment vertical="center"/>
    </xf>
    <xf numFmtId="0" fontId="79" fillId="16" borderId="0" applyNumberFormat="0" applyBorder="0" applyAlignment="0" applyProtection="0">
      <alignment vertical="center"/>
    </xf>
    <xf numFmtId="0" fontId="79" fillId="17" borderId="0" applyNumberFormat="0" applyBorder="0" applyAlignment="0" applyProtection="0">
      <alignment vertical="center"/>
    </xf>
    <xf numFmtId="0" fontId="79" fillId="20" borderId="0" applyNumberFormat="0" applyBorder="0" applyAlignment="0" applyProtection="0">
      <alignment vertical="center"/>
    </xf>
    <xf numFmtId="0" fontId="79" fillId="21" borderId="0" applyNumberFormat="0" applyBorder="0" applyAlignment="0" applyProtection="0">
      <alignment vertical="center"/>
    </xf>
    <xf numFmtId="0" fontId="79" fillId="24" borderId="0" applyNumberFormat="0" applyBorder="0" applyAlignment="0" applyProtection="0">
      <alignment vertical="center"/>
    </xf>
    <xf numFmtId="0" fontId="79" fillId="25" borderId="0" applyNumberFormat="0" applyBorder="0" applyAlignment="0" applyProtection="0">
      <alignment vertical="center"/>
    </xf>
    <xf numFmtId="0" fontId="79" fillId="28" borderId="0" applyNumberFormat="0" applyBorder="0" applyAlignment="0" applyProtection="0">
      <alignment vertical="center"/>
    </xf>
    <xf numFmtId="0" fontId="79" fillId="29" borderId="0" applyNumberFormat="0" applyBorder="0" applyAlignment="0" applyProtection="0">
      <alignment vertical="center"/>
    </xf>
    <xf numFmtId="0" fontId="79" fillId="32" borderId="0" applyNumberFormat="0" applyBorder="0" applyAlignment="0" applyProtection="0">
      <alignment vertical="center"/>
    </xf>
    <xf numFmtId="0" fontId="79" fillId="33" borderId="0" applyNumberFormat="0" applyBorder="0" applyAlignment="0" applyProtection="0">
      <alignment vertical="center"/>
    </xf>
    <xf numFmtId="0" fontId="79" fillId="36" borderId="0" applyNumberFormat="0" applyBorder="0" applyAlignment="0" applyProtection="0">
      <alignment vertical="center"/>
    </xf>
    <xf numFmtId="0" fontId="79" fillId="37" borderId="0" applyNumberFormat="0" applyBorder="0" applyAlignment="0" applyProtection="0">
      <alignment vertical="center"/>
    </xf>
    <xf numFmtId="207" fontId="18" fillId="0" borderId="0">
      <alignment vertical="center"/>
    </xf>
    <xf numFmtId="207" fontId="39" fillId="0" borderId="0"/>
    <xf numFmtId="207" fontId="39" fillId="0" borderId="0"/>
    <xf numFmtId="207" fontId="83" fillId="0" borderId="0" applyNumberFormat="0" applyFill="0"/>
    <xf numFmtId="207" fontId="39" fillId="0" borderId="0"/>
    <xf numFmtId="207" fontId="39" fillId="0" borderId="0"/>
    <xf numFmtId="207" fontId="39" fillId="0" borderId="0"/>
    <xf numFmtId="207" fontId="39" fillId="0" borderId="0"/>
    <xf numFmtId="207" fontId="60" fillId="0" borderId="0">
      <alignment horizontal="center" wrapText="1"/>
      <protection locked="0"/>
    </xf>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protection locked="0"/>
    </xf>
    <xf numFmtId="207" fontId="39" fillId="0" borderId="0"/>
    <xf numFmtId="207" fontId="39" fillId="0" borderId="0"/>
    <xf numFmtId="207" fontId="39" fillId="0" borderId="0"/>
    <xf numFmtId="207" fontId="84" fillId="0" borderId="0" applyNumberFormat="0" applyFill="0" applyBorder="0" applyAlignment="0" applyProtection="0">
      <alignment vertical="center"/>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8" fillId="0" borderId="0"/>
    <xf numFmtId="207" fontId="88" fillId="0" borderId="0" applyNumberFormat="0" applyAlignment="0">
      <alignment horizontal="left"/>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2" fillId="0" borderId="0">
      <protection locked="0"/>
    </xf>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89" fillId="0" borderId="0"/>
    <xf numFmtId="207" fontId="8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86" fillId="0" borderId="0" applyFont="0" applyFill="0" applyBorder="0" applyAlignment="0" applyProtection="0"/>
    <xf numFmtId="207" fontId="86" fillId="0" borderId="0" applyFont="0" applyFill="0" applyBorder="0" applyAlignment="0" applyProtection="0"/>
    <xf numFmtId="207" fontId="91" fillId="0" borderId="0" applyNumberFormat="0" applyFill="0">
      <alignment horizontal="left" vertical="center"/>
    </xf>
    <xf numFmtId="207" fontId="39" fillId="0" borderId="0"/>
    <xf numFmtId="207" fontId="39" fillId="0" borderId="0">
      <protection locked="0"/>
    </xf>
    <xf numFmtId="207" fontId="39" fillId="0" borderId="0">
      <protection locked="0"/>
    </xf>
    <xf numFmtId="207" fontId="39" fillId="0" borderId="0">
      <protection locked="0"/>
    </xf>
    <xf numFmtId="207" fontId="39" fillId="0" borderId="0"/>
    <xf numFmtId="207" fontId="39" fillId="0" borderId="0"/>
    <xf numFmtId="207" fontId="39" fillId="0" borderId="0"/>
    <xf numFmtId="207" fontId="95" fillId="0" borderId="4">
      <alignment horizontal="center"/>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protection locked="0"/>
    </xf>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89" fillId="0" borderId="0">
      <protection locked="0"/>
    </xf>
    <xf numFmtId="207" fontId="39" fillId="0" borderId="0"/>
    <xf numFmtId="207" fontId="39" fillId="0" borderId="0"/>
    <xf numFmtId="207" fontId="39" fillId="0" borderId="0"/>
    <xf numFmtId="207" fontId="93" fillId="0" borderId="0"/>
    <xf numFmtId="207" fontId="39" fillId="0" borderId="0"/>
    <xf numFmtId="207" fontId="39" fillId="0" borderId="0"/>
    <xf numFmtId="207" fontId="93" fillId="0" borderId="0"/>
    <xf numFmtId="207" fontId="39" fillId="0" borderId="0"/>
    <xf numFmtId="207" fontId="39" fillId="0" borderId="0">
      <protection locked="0"/>
    </xf>
    <xf numFmtId="207" fontId="50" fillId="0" borderId="0">
      <protection locked="0"/>
    </xf>
    <xf numFmtId="207" fontId="39" fillId="0" borderId="0">
      <protection locked="0"/>
    </xf>
    <xf numFmtId="207" fontId="39" fillId="0" borderId="0"/>
    <xf numFmtId="207" fontId="39" fillId="0" borderId="0">
      <protection locked="0"/>
    </xf>
    <xf numFmtId="207" fontId="39" fillId="0" borderId="0">
      <protection locked="0"/>
    </xf>
    <xf numFmtId="207" fontId="39" fillId="0" borderId="0">
      <protection locked="0"/>
    </xf>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protection locked="0"/>
    </xf>
    <xf numFmtId="207" fontId="39" fillId="0" borderId="0">
      <protection locked="0"/>
    </xf>
    <xf numFmtId="207" fontId="39" fillId="0" borderId="0"/>
    <xf numFmtId="207" fontId="39" fillId="0" borderId="0">
      <protection locked="0"/>
    </xf>
    <xf numFmtId="207" fontId="39" fillId="0" borderId="0"/>
    <xf numFmtId="207" fontId="50" fillId="0" borderId="0">
      <protection locked="0"/>
    </xf>
    <xf numFmtId="207" fontId="39" fillId="0" borderId="0"/>
    <xf numFmtId="207" fontId="39" fillId="0" borderId="0"/>
    <xf numFmtId="207" fontId="39" fillId="0" borderId="0"/>
    <xf numFmtId="207" fontId="93" fillId="0" borderId="0">
      <protection locked="0"/>
    </xf>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41" fillId="6" borderId="4"/>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95" fillId="0" borderId="0">
      <alignment horizontal="center" vertical="center"/>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8"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8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98" fillId="2" borderId="0">
      <alignment horizontal="right"/>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99" fillId="41" borderId="81"/>
    <xf numFmtId="207" fontId="39" fillId="0" borderId="0"/>
    <xf numFmtId="207" fontId="39" fillId="0" borderId="0"/>
    <xf numFmtId="207" fontId="39" fillId="0" borderId="0"/>
    <xf numFmtId="207" fontId="39" fillId="0" borderId="0"/>
    <xf numFmtId="207" fontId="39" fillId="0" borderId="0"/>
    <xf numFmtId="207" fontId="39" fillId="0" borderId="0"/>
    <xf numFmtId="207" fontId="95" fillId="0" borderId="4">
      <alignment horizontal="center"/>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protection locked="0"/>
    </xf>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00" fillId="0" borderId="0" applyFill="0" applyBorder="0">
      <alignment horizontal="right"/>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8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01" fillId="0" borderId="0">
      <protection locked="0"/>
    </xf>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protection locked="0"/>
    </xf>
    <xf numFmtId="207" fontId="39" fillId="0" borderId="0"/>
    <xf numFmtId="207" fontId="39" fillId="0" borderId="0"/>
    <xf numFmtId="207" fontId="39" fillId="0" borderId="0"/>
    <xf numFmtId="207" fontId="39" fillId="0" borderId="0"/>
    <xf numFmtId="207" fontId="41" fillId="6" borderId="4"/>
    <xf numFmtId="207" fontId="39" fillId="0" borderId="0"/>
    <xf numFmtId="207" fontId="50" fillId="0" borderId="0" applyFont="0" applyFill="0">
      <alignment horizontal="fill"/>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8" fillId="0" borderId="0">
      <alignment vertical="center"/>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8" fillId="0" borderId="0">
      <alignment vertical="center"/>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102" fillId="0" borderId="0" applyBorder="0">
      <alignment horizontal="centerContinuous"/>
    </xf>
    <xf numFmtId="207" fontId="39" fillId="0" borderId="0"/>
    <xf numFmtId="207" fontId="39" fillId="0" borderId="0"/>
    <xf numFmtId="207" fontId="39" fillId="0" borderId="0"/>
    <xf numFmtId="207" fontId="39" fillId="0" borderId="0"/>
    <xf numFmtId="207" fontId="103" fillId="0" borderId="0" applyNumberFormat="0" applyFill="0" applyBorder="0" applyAlignment="0" applyProtection="0">
      <alignment vertical="top"/>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00" fillId="42" borderId="0" applyNumberFormat="0" applyFont="0" applyBorder="0" applyAlignment="0" applyProtection="0">
      <alignment horizontal="right"/>
    </xf>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8" fillId="0" borderId="3">
      <alignment horizontal="left" vertical="center"/>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5" fillId="0" borderId="0" applyFill="0" applyBorder="0" applyAlignment="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49" fillId="3" borderId="4"/>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06" fillId="0" borderId="21" applyNumberFormat="0" applyFill="0" applyProtection="0">
      <alignment horizontal="center"/>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2"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8" fillId="0" borderId="0" applyNumberFormat="0" applyFont="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43" fillId="0" borderId="3" applyNumberFormat="0">
      <alignment horizontal="right" wrapText="1"/>
    </xf>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2" fillId="0" borderId="0">
      <protection locked="0"/>
    </xf>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9" fillId="0" borderId="0"/>
    <xf numFmtId="207" fontId="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2" fillId="0" borderId="0" applyFont="0" applyFill="0" applyBorder="0" applyAlignment="0" applyProtection="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9" fillId="0" borderId="0"/>
    <xf numFmtId="207" fontId="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8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01" fillId="0" borderId="0">
      <protection locked="0"/>
    </xf>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8" fillId="0" borderId="3">
      <alignment horizontal="left" vertical="center"/>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2"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01" fillId="0" borderId="0">
      <alignment vertical="center"/>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2"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2"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protection locked="0"/>
    </xf>
    <xf numFmtId="207" fontId="39" fillId="0" borderId="0"/>
    <xf numFmtId="207" fontId="39" fillId="0" borderId="0"/>
    <xf numFmtId="207" fontId="50"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95" fillId="0" borderId="4">
      <alignment horizontal="center"/>
    </xf>
    <xf numFmtId="207" fontId="39" fillId="0" borderId="0"/>
    <xf numFmtId="207" fontId="39" fillId="0" borderId="0"/>
    <xf numFmtId="207" fontId="39" fillId="0" borderId="0"/>
    <xf numFmtId="207" fontId="39" fillId="0" borderId="0"/>
    <xf numFmtId="207" fontId="43" fillId="0" borderId="3" applyNumberFormat="0">
      <alignment horizontal="right" wrapText="1"/>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8"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xf numFmtId="207" fontId="39" fillId="0" borderId="0">
      <protection locked="0"/>
    </xf>
    <xf numFmtId="207" fontId="39" fillId="0" borderId="0">
      <protection locked="0"/>
    </xf>
    <xf numFmtId="207" fontId="39" fillId="0" borderId="0"/>
    <xf numFmtId="207" fontId="39" fillId="0" borderId="0">
      <protection locked="0"/>
    </xf>
    <xf numFmtId="207" fontId="39" fillId="0" borderId="0">
      <protection locked="0"/>
    </xf>
    <xf numFmtId="207" fontId="39" fillId="0" borderId="0">
      <protection locked="0"/>
    </xf>
    <xf numFmtId="207" fontId="39" fillId="0" borderId="0"/>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xf numFmtId="207" fontId="39" fillId="0" borderId="0">
      <protection locked="0"/>
    </xf>
    <xf numFmtId="207" fontId="39" fillId="0" borderId="0">
      <protection locked="0"/>
    </xf>
    <xf numFmtId="207" fontId="39" fillId="0" borderId="0">
      <protection locked="0"/>
    </xf>
    <xf numFmtId="207" fontId="39" fillId="0" borderId="0"/>
    <xf numFmtId="207" fontId="39" fillId="0" borderId="0">
      <protection locked="0"/>
    </xf>
    <xf numFmtId="207" fontId="39" fillId="0" borderId="0">
      <protection locked="0"/>
    </xf>
    <xf numFmtId="207" fontId="39" fillId="0" borderId="0">
      <protection locked="0"/>
    </xf>
    <xf numFmtId="207" fontId="39" fillId="0" borderId="0"/>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xf numFmtId="207" fontId="39" fillId="0" borderId="0">
      <protection locked="0"/>
    </xf>
    <xf numFmtId="207" fontId="39" fillId="0" borderId="0">
      <protection locked="0"/>
    </xf>
    <xf numFmtId="207" fontId="93" fillId="0" borderId="0"/>
    <xf numFmtId="207" fontId="39" fillId="0" borderId="0"/>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xf numFmtId="207" fontId="39" fillId="0" borderId="0">
      <protection locked="0"/>
    </xf>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8" fillId="0" borderId="0" applyNumberFormat="0" applyFont="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49" fillId="39" borderId="82">
      <alignment horizontal="center"/>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50" fillId="0" borderId="0" applyNumberFormat="0" applyFill="0" applyBorder="0" applyAlignment="0" applyProtection="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13" fillId="0" borderId="0" applyNumberFormat="0" applyAlignment="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114" fillId="0" borderId="0" applyNumberFormat="0" applyFill="0" applyBorder="0" applyAlignment="0" applyProtection="0">
      <alignment vertical="top"/>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99" fillId="0" borderId="83" applyNumberFormat="0" applyFont="0" applyFill="0" applyAlignment="0" applyProtection="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xf numFmtId="207" fontId="39" fillId="0" borderId="0">
      <protection locked="0"/>
    </xf>
    <xf numFmtId="207" fontId="39" fillId="0" borderId="0">
      <protection locked="0"/>
    </xf>
    <xf numFmtId="207" fontId="39" fillId="0" borderId="0">
      <protection locked="0"/>
    </xf>
    <xf numFmtId="207" fontId="50"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xf numFmtId="207" fontId="93" fillId="0" borderId="0"/>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xf numFmtId="207" fontId="39" fillId="0" borderId="0">
      <protection locked="0"/>
    </xf>
    <xf numFmtId="207" fontId="93" fillId="0" borderId="0"/>
    <xf numFmtId="207" fontId="39" fillId="0" borderId="0">
      <protection locked="0"/>
    </xf>
    <xf numFmtId="207" fontId="39" fillId="0" borderId="0">
      <protection locked="0"/>
    </xf>
    <xf numFmtId="207" fontId="50" fillId="0" borderId="0"/>
    <xf numFmtId="207" fontId="39" fillId="0" borderId="0">
      <protection locked="0"/>
    </xf>
    <xf numFmtId="207" fontId="95" fillId="0" borderId="4">
      <alignment horizontal="center"/>
    </xf>
    <xf numFmtId="207" fontId="50" fillId="0" borderId="0"/>
    <xf numFmtId="207" fontId="50" fillId="0" borderId="0"/>
    <xf numFmtId="207" fontId="18" fillId="0" borderId="0" applyFill="0" applyBorder="0" applyAlignment="0"/>
    <xf numFmtId="207" fontId="39" fillId="0" borderId="0">
      <protection locked="0"/>
    </xf>
    <xf numFmtId="207" fontId="50" fillId="0" borderId="0" applyFill="0" applyBorder="0">
      <alignment horizontal="right"/>
    </xf>
    <xf numFmtId="207" fontId="39" fillId="0" borderId="0">
      <protection locked="0"/>
    </xf>
    <xf numFmtId="207" fontId="39" fillId="0" borderId="0">
      <protection locked="0"/>
    </xf>
    <xf numFmtId="207" fontId="86" fillId="0" borderId="0" applyFont="0" applyFill="0" applyBorder="0" applyAlignment="0" applyProtection="0"/>
    <xf numFmtId="207" fontId="86" fillId="0" borderId="0" applyFont="0" applyFill="0" applyBorder="0" applyAlignment="0" applyProtection="0"/>
    <xf numFmtId="207" fontId="86" fillId="0" borderId="0" applyFont="0" applyFill="0" applyBorder="0" applyAlignment="0" applyProtection="0"/>
    <xf numFmtId="207" fontId="116" fillId="0" borderId="0" applyNumberFormat="0" applyAlignment="0">
      <alignment horizontal="left"/>
    </xf>
    <xf numFmtId="207" fontId="41" fillId="6" borderId="4"/>
    <xf numFmtId="207" fontId="39" fillId="0" borderId="0">
      <protection locked="0"/>
    </xf>
    <xf numFmtId="207" fontId="39" fillId="0" borderId="0">
      <protection locked="0"/>
    </xf>
    <xf numFmtId="207" fontId="39" fillId="0" borderId="0"/>
    <xf numFmtId="207" fontId="38" fillId="0" borderId="2" applyNumberFormat="0" applyAlignment="0" applyProtection="0">
      <alignment horizontal="left" vertical="center"/>
    </xf>
    <xf numFmtId="207" fontId="15" fillId="0" borderId="0"/>
    <xf numFmtId="207" fontId="15" fillId="0" borderId="0"/>
    <xf numFmtId="207" fontId="118" fillId="0" borderId="0"/>
    <xf numFmtId="207" fontId="89" fillId="0" borderId="0"/>
    <xf numFmtId="207" fontId="101" fillId="0" borderId="0">
      <protection locked="0"/>
    </xf>
    <xf numFmtId="207" fontId="101" fillId="0" borderId="0">
      <protection locked="0"/>
    </xf>
    <xf numFmtId="207" fontId="101" fillId="0" borderId="0">
      <protection locked="0"/>
    </xf>
    <xf numFmtId="207" fontId="89" fillId="0" borderId="0">
      <protection locked="0"/>
    </xf>
    <xf numFmtId="207" fontId="89" fillId="0" borderId="0">
      <protection locked="0"/>
    </xf>
    <xf numFmtId="207" fontId="89" fillId="0" borderId="0">
      <protection locked="0"/>
    </xf>
    <xf numFmtId="207" fontId="89" fillId="0" borderId="0">
      <protection locked="0"/>
    </xf>
    <xf numFmtId="207" fontId="89" fillId="0" borderId="0"/>
    <xf numFmtId="207" fontId="89" fillId="0" borderId="0">
      <protection locked="0"/>
    </xf>
    <xf numFmtId="207" fontId="89" fillId="0" borderId="0">
      <protection locked="0"/>
    </xf>
    <xf numFmtId="207" fontId="89" fillId="0" borderId="0">
      <protection locked="0"/>
    </xf>
    <xf numFmtId="207" fontId="89" fillId="0" borderId="0">
      <protection locked="0"/>
    </xf>
    <xf numFmtId="207" fontId="39" fillId="0" borderId="0">
      <protection locked="0"/>
    </xf>
    <xf numFmtId="207" fontId="2" fillId="0" borderId="0">
      <protection locked="0"/>
    </xf>
    <xf numFmtId="207" fontId="2" fillId="0" borderId="0">
      <protection locked="0"/>
    </xf>
    <xf numFmtId="207" fontId="39" fillId="0" borderId="0"/>
    <xf numFmtId="207" fontId="2" fillId="0" borderId="0">
      <protection locked="0"/>
    </xf>
    <xf numFmtId="207" fontId="39" fillId="0" borderId="0">
      <protection locked="0"/>
    </xf>
    <xf numFmtId="207" fontId="39" fillId="0" borderId="0">
      <protection locked="0"/>
    </xf>
    <xf numFmtId="207" fontId="18" fillId="0" borderId="0"/>
    <xf numFmtId="207" fontId="101" fillId="0" borderId="0"/>
    <xf numFmtId="207" fontId="39" fillId="0" borderId="0"/>
    <xf numFmtId="207" fontId="39" fillId="0" borderId="0">
      <protection locked="0"/>
    </xf>
    <xf numFmtId="207" fontId="102" fillId="2" borderId="84"/>
    <xf numFmtId="207" fontId="119" fillId="0" borderId="0" applyBorder="0">
      <alignment horizontal="centerContinuous"/>
    </xf>
    <xf numFmtId="207" fontId="39" fillId="0" borderId="0">
      <protection locked="0"/>
    </xf>
    <xf numFmtId="207" fontId="95" fillId="0" borderId="4">
      <alignment horizontal="center"/>
    </xf>
    <xf numFmtId="207" fontId="120" fillId="44" borderId="0" applyNumberFormat="0"/>
    <xf numFmtId="207" fontId="39" fillId="0" borderId="0"/>
    <xf numFmtId="207" fontId="41" fillId="4" borderId="4"/>
    <xf numFmtId="207" fontId="41" fillId="4" borderId="4"/>
    <xf numFmtId="207" fontId="41" fillId="4" borderId="4"/>
    <xf numFmtId="207" fontId="87" fillId="0" borderId="0" applyNumberFormat="0" applyFont="0" applyFill="0" applyBorder="0" applyAlignment="0" applyProtection="0">
      <alignment horizontal="left"/>
    </xf>
    <xf numFmtId="207" fontId="95" fillId="0" borderId="4">
      <alignment horizontal="center"/>
    </xf>
    <xf numFmtId="207" fontId="39" fillId="0" borderId="0"/>
    <xf numFmtId="207" fontId="39" fillId="0" borderId="0">
      <protection locked="0"/>
    </xf>
    <xf numFmtId="207" fontId="95" fillId="0" borderId="4">
      <alignment horizontal="center"/>
    </xf>
    <xf numFmtId="207" fontId="16" fillId="0" borderId="0">
      <alignment vertical="center"/>
    </xf>
    <xf numFmtId="207" fontId="18" fillId="0" borderId="0"/>
    <xf numFmtId="207" fontId="18" fillId="0" borderId="0" applyBorder="0"/>
    <xf numFmtId="207" fontId="18" fillId="0" borderId="0"/>
    <xf numFmtId="207" fontId="3" fillId="0" borderId="0" applyNumberFormat="0" applyFill="0" applyBorder="0" applyAlignment="0" applyProtection="0">
      <alignment vertical="top"/>
      <protection locked="0"/>
    </xf>
    <xf numFmtId="207" fontId="84" fillId="0" borderId="0" applyNumberFormat="0" applyFill="0" applyBorder="0" applyAlignment="0" applyProtection="0">
      <alignment vertical="center"/>
    </xf>
    <xf numFmtId="207" fontId="5" fillId="0" borderId="0" applyFill="0" applyBorder="0" applyAlignment="0"/>
    <xf numFmtId="207" fontId="86" fillId="0" borderId="0" applyFont="0" applyFill="0" applyBorder="0" applyAlignment="0" applyProtection="0"/>
    <xf numFmtId="207" fontId="95" fillId="0" borderId="4">
      <alignment horizontal="center"/>
    </xf>
    <xf numFmtId="207" fontId="39" fillId="0" borderId="0">
      <protection locked="0"/>
    </xf>
    <xf numFmtId="207" fontId="95" fillId="0" borderId="4">
      <alignment horizontal="center"/>
    </xf>
    <xf numFmtId="207" fontId="95" fillId="0" borderId="4">
      <alignment horizontal="center"/>
    </xf>
    <xf numFmtId="207" fontId="86" fillId="0" borderId="0" applyFont="0" applyFill="0" applyBorder="0" applyAlignment="0" applyProtection="0"/>
    <xf numFmtId="207" fontId="39" fillId="0" borderId="0">
      <protection locked="0"/>
    </xf>
    <xf numFmtId="207" fontId="86" fillId="0" borderId="0" applyFont="0" applyFill="0" applyBorder="0" applyAlignment="0" applyProtection="0"/>
    <xf numFmtId="207" fontId="86" fillId="0" borderId="0" applyFont="0" applyFill="0" applyBorder="0" applyAlignment="0" applyProtection="0"/>
    <xf numFmtId="207" fontId="86" fillId="0" borderId="0" applyFont="0" applyFill="0" applyBorder="0" applyAlignment="0" applyProtection="0"/>
    <xf numFmtId="207" fontId="39" fillId="0" borderId="0">
      <protection locked="0"/>
    </xf>
    <xf numFmtId="207" fontId="39" fillId="0" borderId="0">
      <protection locked="0"/>
    </xf>
    <xf numFmtId="207" fontId="95" fillId="0" borderId="4">
      <alignment horizontal="center"/>
    </xf>
    <xf numFmtId="207" fontId="39" fillId="0" borderId="0">
      <protection locked="0"/>
    </xf>
    <xf numFmtId="207" fontId="86" fillId="0" borderId="0" applyFont="0" applyFill="0" applyBorder="0" applyAlignment="0" applyProtection="0"/>
    <xf numFmtId="207" fontId="86" fillId="0" borderId="0" applyFont="0" applyFill="0" applyBorder="0" applyAlignment="0" applyProtection="0"/>
    <xf numFmtId="207" fontId="39" fillId="0" borderId="0">
      <protection locked="0"/>
    </xf>
    <xf numFmtId="207" fontId="86" fillId="0" borderId="0" applyFont="0" applyFill="0" applyBorder="0" applyAlignment="0" applyProtection="0"/>
    <xf numFmtId="207" fontId="86" fillId="0" borderId="0" applyFont="0" applyFill="0" applyBorder="0" applyAlignment="0" applyProtection="0"/>
    <xf numFmtId="207" fontId="39" fillId="0" borderId="0">
      <protection locked="0"/>
    </xf>
    <xf numFmtId="0" fontId="79" fillId="16" borderId="0" applyNumberFormat="0" applyBorder="0" applyAlignment="0" applyProtection="0">
      <alignment vertical="center"/>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95" fillId="0" borderId="4">
      <alignment horizontal="center"/>
    </xf>
    <xf numFmtId="207" fontId="95" fillId="0" borderId="4">
      <alignment horizontal="center"/>
    </xf>
    <xf numFmtId="207" fontId="39" fillId="0" borderId="0">
      <protection locked="0"/>
    </xf>
    <xf numFmtId="207" fontId="39" fillId="0" borderId="0">
      <protection locked="0"/>
    </xf>
    <xf numFmtId="207" fontId="39" fillId="0" borderId="0">
      <protection locked="0"/>
    </xf>
    <xf numFmtId="207" fontId="95" fillId="0" borderId="4">
      <alignment horizontal="center"/>
    </xf>
    <xf numFmtId="207" fontId="95" fillId="0" borderId="4">
      <alignment horizontal="center"/>
    </xf>
    <xf numFmtId="207" fontId="39" fillId="0" borderId="0">
      <protection locked="0"/>
    </xf>
    <xf numFmtId="207" fontId="86" fillId="0" borderId="0" applyFont="0" applyFill="0" applyBorder="0" applyAlignment="0" applyProtection="0"/>
    <xf numFmtId="207" fontId="95" fillId="0" borderId="4">
      <alignment horizontal="center"/>
    </xf>
    <xf numFmtId="207" fontId="86" fillId="0" borderId="0" applyFont="0" applyFill="0" applyBorder="0" applyAlignment="0" applyProtection="0"/>
    <xf numFmtId="207" fontId="86" fillId="0" borderId="0" applyFont="0" applyFill="0" applyBorder="0" applyAlignment="0" applyProtection="0"/>
    <xf numFmtId="207" fontId="95" fillId="0" borderId="4">
      <alignment horizontal="center"/>
    </xf>
    <xf numFmtId="207" fontId="86" fillId="0" borderId="0" applyFont="0" applyFill="0" applyBorder="0" applyAlignment="0" applyProtection="0"/>
    <xf numFmtId="207" fontId="95" fillId="0" borderId="4">
      <alignment horizontal="center"/>
    </xf>
    <xf numFmtId="207" fontId="39" fillId="0" borderId="0">
      <protection locked="0"/>
    </xf>
    <xf numFmtId="0" fontId="79" fillId="25" borderId="0" applyNumberFormat="0" applyBorder="0" applyAlignment="0" applyProtection="0">
      <alignment vertical="center"/>
    </xf>
    <xf numFmtId="207" fontId="95" fillId="0" borderId="4">
      <alignment horizontal="center"/>
    </xf>
    <xf numFmtId="207" fontId="95" fillId="0" borderId="4">
      <alignment horizontal="center"/>
    </xf>
    <xf numFmtId="0" fontId="79" fillId="32" borderId="0" applyNumberFormat="0" applyBorder="0" applyAlignment="0" applyProtection="0">
      <alignment vertical="center"/>
    </xf>
    <xf numFmtId="207" fontId="39" fillId="0" borderId="0">
      <protection locked="0"/>
    </xf>
    <xf numFmtId="207" fontId="39" fillId="0" borderId="0">
      <protection locked="0"/>
    </xf>
    <xf numFmtId="207" fontId="39" fillId="0" borderId="0">
      <protection locked="0"/>
    </xf>
    <xf numFmtId="0" fontId="79" fillId="24" borderId="0" applyNumberFormat="0" applyBorder="0" applyAlignment="0" applyProtection="0">
      <alignment vertical="center"/>
    </xf>
    <xf numFmtId="207" fontId="39" fillId="0" borderId="0">
      <protection locked="0"/>
    </xf>
    <xf numFmtId="207" fontId="86" fillId="0" borderId="0" applyFont="0" applyFill="0" applyBorder="0" applyAlignment="0" applyProtection="0"/>
    <xf numFmtId="207" fontId="86" fillId="0" borderId="0" applyFont="0" applyFill="0" applyBorder="0" applyAlignment="0" applyProtection="0"/>
    <xf numFmtId="207" fontId="86" fillId="0" borderId="0" applyFont="0" applyFill="0" applyBorder="0" applyAlignment="0" applyProtection="0"/>
    <xf numFmtId="207" fontId="39" fillId="0" borderId="0">
      <protection locked="0"/>
    </xf>
    <xf numFmtId="0" fontId="79" fillId="29" borderId="0" applyNumberFormat="0" applyBorder="0" applyAlignment="0" applyProtection="0">
      <alignment vertical="center"/>
    </xf>
    <xf numFmtId="207" fontId="39" fillId="0" borderId="0">
      <protection locked="0"/>
    </xf>
    <xf numFmtId="207" fontId="39" fillId="0" borderId="0">
      <protection locked="0"/>
    </xf>
    <xf numFmtId="207" fontId="95" fillId="0" borderId="4">
      <alignment horizontal="center"/>
    </xf>
    <xf numFmtId="207" fontId="39" fillId="0" borderId="0">
      <protection locked="0"/>
    </xf>
    <xf numFmtId="207" fontId="39" fillId="0" borderId="0">
      <protection locked="0"/>
    </xf>
    <xf numFmtId="0" fontId="79" fillId="28" borderId="0" applyNumberFormat="0" applyBorder="0" applyAlignment="0" applyProtection="0">
      <alignment vertical="center"/>
    </xf>
    <xf numFmtId="207" fontId="39" fillId="0" borderId="0">
      <protection locked="0"/>
    </xf>
    <xf numFmtId="207" fontId="86" fillId="0" borderId="0" applyFont="0" applyFill="0" applyBorder="0" applyAlignment="0" applyProtection="0"/>
    <xf numFmtId="207" fontId="95" fillId="0" borderId="4">
      <alignment horizontal="center"/>
    </xf>
    <xf numFmtId="0" fontId="79" fillId="36" borderId="0" applyNumberFormat="0" applyBorder="0" applyAlignment="0" applyProtection="0">
      <alignment vertical="center"/>
    </xf>
    <xf numFmtId="207" fontId="86" fillId="0" borderId="0" applyFont="0" applyFill="0" applyBorder="0" applyAlignment="0" applyProtection="0"/>
    <xf numFmtId="0" fontId="79" fillId="33" borderId="0" applyNumberFormat="0" applyBorder="0" applyAlignment="0" applyProtection="0">
      <alignment vertical="center"/>
    </xf>
    <xf numFmtId="207" fontId="39" fillId="0" borderId="0">
      <protection locked="0"/>
    </xf>
    <xf numFmtId="0" fontId="79" fillId="20" borderId="0" applyNumberFormat="0" applyBorder="0" applyAlignment="0" applyProtection="0">
      <alignment vertical="center"/>
    </xf>
    <xf numFmtId="207" fontId="39" fillId="0" borderId="0">
      <protection locked="0"/>
    </xf>
    <xf numFmtId="207" fontId="86" fillId="0" borderId="0" applyFont="0" applyFill="0" applyBorder="0" applyAlignment="0" applyProtection="0"/>
    <xf numFmtId="207" fontId="39" fillId="0" borderId="0">
      <protection locked="0"/>
    </xf>
    <xf numFmtId="207" fontId="86" fillId="0" borderId="0" applyFont="0" applyFill="0" applyBorder="0" applyAlignment="0" applyProtection="0"/>
    <xf numFmtId="207" fontId="39" fillId="0" borderId="0">
      <protection locked="0"/>
    </xf>
    <xf numFmtId="207" fontId="86" fillId="0" borderId="0" applyFont="0" applyFill="0" applyBorder="0" applyAlignment="0" applyProtection="0"/>
    <xf numFmtId="207" fontId="86" fillId="0" borderId="0" applyFont="0" applyFill="0" applyBorder="0" applyAlignment="0" applyProtection="0"/>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95" fillId="0" borderId="4">
      <alignment horizontal="center"/>
    </xf>
    <xf numFmtId="207" fontId="39" fillId="0" borderId="0">
      <protection locked="0"/>
    </xf>
    <xf numFmtId="207" fontId="39" fillId="0" borderId="0">
      <protection locked="0"/>
    </xf>
    <xf numFmtId="207" fontId="39" fillId="0" borderId="0">
      <protection locked="0"/>
    </xf>
    <xf numFmtId="207" fontId="39" fillId="0" borderId="0">
      <protection locked="0"/>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39" fillId="0" borderId="0">
      <protection locked="0"/>
    </xf>
    <xf numFmtId="207" fontId="39" fillId="0" borderId="0">
      <protection locked="0"/>
    </xf>
    <xf numFmtId="207" fontId="86" fillId="0" borderId="0" applyFont="0" applyFill="0" applyBorder="0" applyAlignment="0" applyProtection="0"/>
    <xf numFmtId="207" fontId="39" fillId="0" borderId="0">
      <protection locked="0"/>
    </xf>
    <xf numFmtId="207" fontId="95" fillId="0" borderId="4">
      <alignment horizontal="center"/>
    </xf>
    <xf numFmtId="207" fontId="39" fillId="0" borderId="0">
      <protection locked="0"/>
    </xf>
    <xf numFmtId="207" fontId="39" fillId="0" borderId="0">
      <protection locked="0"/>
    </xf>
    <xf numFmtId="207" fontId="39" fillId="0" borderId="0">
      <protection locked="0"/>
    </xf>
    <xf numFmtId="207" fontId="39" fillId="0" borderId="0">
      <protection locked="0"/>
    </xf>
    <xf numFmtId="0" fontId="79" fillId="17" borderId="0" applyNumberFormat="0" applyBorder="0" applyAlignment="0" applyProtection="0">
      <alignment vertical="center"/>
    </xf>
    <xf numFmtId="207" fontId="95" fillId="0" borderId="4">
      <alignment horizontal="center"/>
    </xf>
    <xf numFmtId="207" fontId="39" fillId="0" borderId="0">
      <protection locked="0"/>
    </xf>
    <xf numFmtId="207" fontId="39" fillId="0" borderId="0">
      <protection locked="0"/>
    </xf>
    <xf numFmtId="207" fontId="95" fillId="0" borderId="4">
      <alignment horizontal="center"/>
    </xf>
    <xf numFmtId="207" fontId="39" fillId="0" borderId="0">
      <protection locked="0"/>
    </xf>
    <xf numFmtId="207" fontId="95" fillId="0" borderId="4">
      <alignment horizontal="center"/>
    </xf>
    <xf numFmtId="207" fontId="95" fillId="0" borderId="4">
      <alignment horizontal="center"/>
    </xf>
    <xf numFmtId="207" fontId="95" fillId="0" borderId="4">
      <alignment horizontal="center"/>
    </xf>
    <xf numFmtId="0" fontId="79" fillId="14" borderId="79" applyNumberFormat="0" applyFont="0" applyAlignment="0" applyProtection="0">
      <alignment vertical="center"/>
    </xf>
    <xf numFmtId="207" fontId="95" fillId="0" borderId="4">
      <alignment horizontal="center"/>
    </xf>
    <xf numFmtId="207" fontId="39" fillId="0" borderId="0">
      <protection locked="0"/>
    </xf>
    <xf numFmtId="0" fontId="79" fillId="37" borderId="0" applyNumberFormat="0" applyBorder="0" applyAlignment="0" applyProtection="0">
      <alignment vertical="center"/>
    </xf>
    <xf numFmtId="207" fontId="86" fillId="0" borderId="0" applyFont="0" applyFill="0" applyBorder="0" applyAlignment="0" applyProtection="0"/>
    <xf numFmtId="207" fontId="95" fillId="0" borderId="4">
      <alignment horizontal="center"/>
    </xf>
    <xf numFmtId="207" fontId="39" fillId="0" borderId="0">
      <protection locked="0"/>
    </xf>
    <xf numFmtId="207" fontId="86" fillId="0" borderId="0" applyFont="0" applyFill="0" applyBorder="0" applyAlignment="0" applyProtection="0"/>
    <xf numFmtId="207" fontId="86" fillId="0" borderId="0" applyFont="0" applyFill="0" applyBorder="0" applyAlignment="0" applyProtection="0"/>
    <xf numFmtId="207" fontId="39" fillId="0" borderId="0">
      <protection locked="0"/>
    </xf>
    <xf numFmtId="207" fontId="86" fillId="0" borderId="0" applyFont="0" applyFill="0" applyBorder="0" applyAlignment="0" applyProtection="0"/>
    <xf numFmtId="207" fontId="39" fillId="0" borderId="0">
      <protection locked="0"/>
    </xf>
    <xf numFmtId="207" fontId="39" fillId="0" borderId="0">
      <protection locked="0"/>
    </xf>
    <xf numFmtId="207" fontId="95" fillId="0" borderId="4">
      <alignment horizontal="center"/>
    </xf>
    <xf numFmtId="207" fontId="39" fillId="0" borderId="0">
      <protection locked="0"/>
    </xf>
    <xf numFmtId="207" fontId="39" fillId="0" borderId="0">
      <protection locked="0"/>
    </xf>
    <xf numFmtId="207" fontId="39" fillId="0" borderId="0">
      <protection locked="0"/>
    </xf>
    <xf numFmtId="207" fontId="86" fillId="0" borderId="0" applyFont="0" applyFill="0" applyBorder="0" applyAlignment="0" applyProtection="0"/>
    <xf numFmtId="207" fontId="39" fillId="0" borderId="0">
      <protection locked="0"/>
    </xf>
    <xf numFmtId="207" fontId="39" fillId="0" borderId="0">
      <protection locked="0"/>
    </xf>
    <xf numFmtId="207" fontId="95" fillId="0" borderId="4">
      <alignment horizontal="center"/>
    </xf>
    <xf numFmtId="207" fontId="95" fillId="0" borderId="4">
      <alignment horizontal="center"/>
    </xf>
    <xf numFmtId="207" fontId="86" fillId="0" borderId="0" applyFont="0" applyFill="0" applyBorder="0" applyAlignment="0" applyProtection="0"/>
    <xf numFmtId="207" fontId="95" fillId="0" borderId="4">
      <alignment horizontal="center"/>
    </xf>
    <xf numFmtId="207" fontId="86" fillId="0" borderId="0" applyFont="0" applyFill="0" applyBorder="0" applyAlignment="0" applyProtection="0"/>
    <xf numFmtId="207" fontId="39" fillId="0" borderId="0">
      <protection locked="0"/>
    </xf>
    <xf numFmtId="207" fontId="39" fillId="0" borderId="0">
      <protection locked="0"/>
    </xf>
    <xf numFmtId="207" fontId="95" fillId="0" borderId="4">
      <alignment horizontal="center"/>
    </xf>
    <xf numFmtId="207" fontId="39" fillId="0" borderId="0">
      <protection locked="0"/>
    </xf>
    <xf numFmtId="207" fontId="86" fillId="0" borderId="0" applyFont="0" applyFill="0" applyBorder="0" applyAlignment="0" applyProtection="0"/>
    <xf numFmtId="207" fontId="39" fillId="0" borderId="0">
      <protection locked="0"/>
    </xf>
    <xf numFmtId="207" fontId="95" fillId="0" borderId="4">
      <alignment horizontal="center"/>
    </xf>
    <xf numFmtId="207" fontId="39" fillId="0" borderId="0">
      <protection locked="0"/>
    </xf>
    <xf numFmtId="207" fontId="95" fillId="0" borderId="4">
      <alignment horizontal="center"/>
    </xf>
    <xf numFmtId="207" fontId="95" fillId="0" borderId="4">
      <alignment horizontal="center"/>
    </xf>
    <xf numFmtId="207" fontId="39" fillId="0" borderId="0">
      <protection locked="0"/>
    </xf>
    <xf numFmtId="207" fontId="39" fillId="0" borderId="0">
      <protection locked="0"/>
    </xf>
    <xf numFmtId="207" fontId="86" fillId="0" borderId="0" applyFont="0" applyFill="0" applyBorder="0" applyAlignment="0" applyProtection="0"/>
    <xf numFmtId="207" fontId="86" fillId="0" borderId="0" applyFont="0" applyFill="0" applyBorder="0" applyAlignment="0" applyProtection="0"/>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86" fillId="0" borderId="0" applyFont="0" applyFill="0" applyBorder="0" applyAlignment="0" applyProtection="0"/>
    <xf numFmtId="207" fontId="39" fillId="0" borderId="0">
      <protection locked="0"/>
    </xf>
    <xf numFmtId="207" fontId="39" fillId="0" borderId="0">
      <protection locked="0"/>
    </xf>
    <xf numFmtId="0" fontId="79" fillId="21" borderId="0" applyNumberFormat="0" applyBorder="0" applyAlignment="0" applyProtection="0">
      <alignment vertical="center"/>
    </xf>
    <xf numFmtId="207" fontId="86" fillId="0" borderId="0" applyFont="0" applyFill="0" applyBorder="0" applyAlignment="0" applyProtection="0"/>
    <xf numFmtId="0" fontId="79" fillId="0" borderId="0">
      <alignment vertical="center"/>
    </xf>
    <xf numFmtId="207" fontId="95" fillId="0" borderId="4">
      <alignment horizontal="center"/>
    </xf>
    <xf numFmtId="0" fontId="79" fillId="0" borderId="0">
      <alignment vertical="center"/>
    </xf>
    <xf numFmtId="43" fontId="79" fillId="0" borderId="0" applyFont="0" applyFill="0" applyBorder="0" applyAlignment="0" applyProtection="0">
      <alignment vertical="center"/>
    </xf>
    <xf numFmtId="0" fontId="79" fillId="14" borderId="79" applyNumberFormat="0" applyFont="0" applyAlignment="0" applyProtection="0">
      <alignment vertical="center"/>
    </xf>
    <xf numFmtId="0" fontId="79" fillId="16" borderId="0" applyNumberFormat="0" applyBorder="0" applyAlignment="0" applyProtection="0">
      <alignment vertical="center"/>
    </xf>
    <xf numFmtId="0" fontId="79" fillId="17" borderId="0" applyNumberFormat="0" applyBorder="0" applyAlignment="0" applyProtection="0">
      <alignment vertical="center"/>
    </xf>
    <xf numFmtId="0" fontId="79" fillId="20" borderId="0" applyNumberFormat="0" applyBorder="0" applyAlignment="0" applyProtection="0">
      <alignment vertical="center"/>
    </xf>
    <xf numFmtId="0" fontId="79" fillId="21" borderId="0" applyNumberFormat="0" applyBorder="0" applyAlignment="0" applyProtection="0">
      <alignment vertical="center"/>
    </xf>
    <xf numFmtId="0" fontId="79" fillId="24" borderId="0" applyNumberFormat="0" applyBorder="0" applyAlignment="0" applyProtection="0">
      <alignment vertical="center"/>
    </xf>
    <xf numFmtId="0" fontId="79" fillId="25" borderId="0" applyNumberFormat="0" applyBorder="0" applyAlignment="0" applyProtection="0">
      <alignment vertical="center"/>
    </xf>
    <xf numFmtId="0" fontId="79" fillId="28" borderId="0" applyNumberFormat="0" applyBorder="0" applyAlignment="0" applyProtection="0">
      <alignment vertical="center"/>
    </xf>
    <xf numFmtId="0" fontId="79" fillId="29" borderId="0" applyNumberFormat="0" applyBorder="0" applyAlignment="0" applyProtection="0">
      <alignment vertical="center"/>
    </xf>
    <xf numFmtId="0" fontId="79" fillId="32" borderId="0" applyNumberFormat="0" applyBorder="0" applyAlignment="0" applyProtection="0">
      <alignment vertical="center"/>
    </xf>
    <xf numFmtId="0" fontId="79" fillId="33" borderId="0" applyNumberFormat="0" applyBorder="0" applyAlignment="0" applyProtection="0">
      <alignment vertical="center"/>
    </xf>
    <xf numFmtId="0" fontId="79" fillId="36" borderId="0" applyNumberFormat="0" applyBorder="0" applyAlignment="0" applyProtection="0">
      <alignment vertical="center"/>
    </xf>
    <xf numFmtId="0" fontId="79" fillId="37" borderId="0" applyNumberFormat="0" applyBorder="0" applyAlignment="0" applyProtection="0">
      <alignment vertical="center"/>
    </xf>
    <xf numFmtId="0" fontId="79" fillId="0" borderId="0">
      <alignment vertical="center"/>
    </xf>
    <xf numFmtId="43" fontId="79" fillId="0" borderId="0" applyFont="0" applyFill="0" applyBorder="0" applyAlignment="0" applyProtection="0">
      <alignment vertical="center"/>
    </xf>
    <xf numFmtId="0" fontId="79" fillId="14" borderId="79" applyNumberFormat="0" applyFont="0" applyAlignment="0" applyProtection="0">
      <alignment vertical="center"/>
    </xf>
    <xf numFmtId="0" fontId="79" fillId="16" borderId="0" applyNumberFormat="0" applyBorder="0" applyAlignment="0" applyProtection="0">
      <alignment vertical="center"/>
    </xf>
    <xf numFmtId="0" fontId="79" fillId="17" borderId="0" applyNumberFormat="0" applyBorder="0" applyAlignment="0" applyProtection="0">
      <alignment vertical="center"/>
    </xf>
    <xf numFmtId="0" fontId="79" fillId="20" borderId="0" applyNumberFormat="0" applyBorder="0" applyAlignment="0" applyProtection="0">
      <alignment vertical="center"/>
    </xf>
    <xf numFmtId="0" fontId="79" fillId="21" borderId="0" applyNumberFormat="0" applyBorder="0" applyAlignment="0" applyProtection="0">
      <alignment vertical="center"/>
    </xf>
    <xf numFmtId="0" fontId="79" fillId="24" borderId="0" applyNumberFormat="0" applyBorder="0" applyAlignment="0" applyProtection="0">
      <alignment vertical="center"/>
    </xf>
    <xf numFmtId="0" fontId="79" fillId="25" borderId="0" applyNumberFormat="0" applyBorder="0" applyAlignment="0" applyProtection="0">
      <alignment vertical="center"/>
    </xf>
    <xf numFmtId="0" fontId="79" fillId="28" borderId="0" applyNumberFormat="0" applyBorder="0" applyAlignment="0" applyProtection="0">
      <alignment vertical="center"/>
    </xf>
    <xf numFmtId="0" fontId="79" fillId="29" borderId="0" applyNumberFormat="0" applyBorder="0" applyAlignment="0" applyProtection="0">
      <alignment vertical="center"/>
    </xf>
    <xf numFmtId="0" fontId="79" fillId="32" borderId="0" applyNumberFormat="0" applyBorder="0" applyAlignment="0" applyProtection="0">
      <alignment vertical="center"/>
    </xf>
    <xf numFmtId="0" fontId="79" fillId="33" borderId="0" applyNumberFormat="0" applyBorder="0" applyAlignment="0" applyProtection="0">
      <alignment vertical="center"/>
    </xf>
    <xf numFmtId="0" fontId="79" fillId="36" borderId="0" applyNumberFormat="0" applyBorder="0" applyAlignment="0" applyProtection="0">
      <alignment vertical="center"/>
    </xf>
    <xf numFmtId="0" fontId="79" fillId="37" borderId="0" applyNumberFormat="0" applyBorder="0" applyAlignment="0" applyProtection="0">
      <alignment vertical="center"/>
    </xf>
    <xf numFmtId="0" fontId="18" fillId="0" borderId="0">
      <alignment vertical="center"/>
    </xf>
    <xf numFmtId="41" fontId="18" fillId="0" borderId="0" applyFont="0" applyFill="0" applyBorder="0" applyAlignment="0" applyProtection="0">
      <alignment vertical="center"/>
    </xf>
    <xf numFmtId="43" fontId="18" fillId="0" borderId="0" applyFont="0" applyFill="0" applyBorder="0" applyAlignment="0" applyProtection="0">
      <alignment vertical="center"/>
    </xf>
    <xf numFmtId="9" fontId="18" fillId="0" borderId="0" applyFont="0" applyFill="0" applyBorder="0" applyAlignment="0" applyProtection="0">
      <alignment vertical="center"/>
    </xf>
    <xf numFmtId="0" fontId="79" fillId="0" borderId="0">
      <alignment vertical="center"/>
    </xf>
    <xf numFmtId="43" fontId="79" fillId="0" borderId="0" applyFont="0" applyFill="0" applyBorder="0" applyAlignment="0" applyProtection="0">
      <alignment vertical="center"/>
    </xf>
    <xf numFmtId="0" fontId="79" fillId="0" borderId="0">
      <alignment vertical="center"/>
    </xf>
    <xf numFmtId="0" fontId="79" fillId="0" borderId="0">
      <alignment vertical="center"/>
    </xf>
    <xf numFmtId="0" fontId="79" fillId="0" borderId="0">
      <alignment vertical="center"/>
    </xf>
    <xf numFmtId="0" fontId="79" fillId="14" borderId="79" applyNumberFormat="0" applyFont="0" applyAlignment="0" applyProtection="0">
      <alignment vertical="center"/>
    </xf>
    <xf numFmtId="0" fontId="79" fillId="0" borderId="0">
      <alignment vertical="center"/>
    </xf>
    <xf numFmtId="0" fontId="79" fillId="0" borderId="0">
      <alignment vertical="center"/>
    </xf>
    <xf numFmtId="0" fontId="79" fillId="0" borderId="0">
      <alignment vertical="center"/>
    </xf>
    <xf numFmtId="43" fontId="79" fillId="0" borderId="0" applyFont="0" applyFill="0" applyBorder="0" applyAlignment="0" applyProtection="0">
      <alignment vertical="center"/>
    </xf>
    <xf numFmtId="0" fontId="79" fillId="14" borderId="79" applyNumberFormat="0" applyFont="0" applyAlignment="0" applyProtection="0">
      <alignment vertical="center"/>
    </xf>
    <xf numFmtId="0" fontId="79" fillId="16" borderId="0" applyNumberFormat="0" applyBorder="0" applyAlignment="0" applyProtection="0">
      <alignment vertical="center"/>
    </xf>
    <xf numFmtId="0" fontId="79" fillId="17" borderId="0" applyNumberFormat="0" applyBorder="0" applyAlignment="0" applyProtection="0">
      <alignment vertical="center"/>
    </xf>
    <xf numFmtId="0" fontId="79" fillId="20" borderId="0" applyNumberFormat="0" applyBorder="0" applyAlignment="0" applyProtection="0">
      <alignment vertical="center"/>
    </xf>
    <xf numFmtId="0" fontId="79" fillId="21" borderId="0" applyNumberFormat="0" applyBorder="0" applyAlignment="0" applyProtection="0">
      <alignment vertical="center"/>
    </xf>
    <xf numFmtId="0" fontId="79" fillId="24" borderId="0" applyNumberFormat="0" applyBorder="0" applyAlignment="0" applyProtection="0">
      <alignment vertical="center"/>
    </xf>
    <xf numFmtId="0" fontId="79" fillId="25" borderId="0" applyNumberFormat="0" applyBorder="0" applyAlignment="0" applyProtection="0">
      <alignment vertical="center"/>
    </xf>
    <xf numFmtId="0" fontId="79" fillId="28" borderId="0" applyNumberFormat="0" applyBorder="0" applyAlignment="0" applyProtection="0">
      <alignment vertical="center"/>
    </xf>
    <xf numFmtId="0" fontId="79" fillId="29" borderId="0" applyNumberFormat="0" applyBorder="0" applyAlignment="0" applyProtection="0">
      <alignment vertical="center"/>
    </xf>
    <xf numFmtId="0" fontId="79" fillId="32" borderId="0" applyNumberFormat="0" applyBorder="0" applyAlignment="0" applyProtection="0">
      <alignment vertical="center"/>
    </xf>
    <xf numFmtId="0" fontId="79" fillId="33" borderId="0" applyNumberFormat="0" applyBorder="0" applyAlignment="0" applyProtection="0">
      <alignment vertical="center"/>
    </xf>
    <xf numFmtId="0" fontId="79" fillId="36" borderId="0" applyNumberFormat="0" applyBorder="0" applyAlignment="0" applyProtection="0">
      <alignment vertical="center"/>
    </xf>
    <xf numFmtId="0" fontId="79" fillId="37" borderId="0" applyNumberFormat="0" applyBorder="0" applyAlignment="0" applyProtection="0">
      <alignment vertical="center"/>
    </xf>
    <xf numFmtId="0" fontId="79" fillId="16" borderId="0" applyNumberFormat="0" applyBorder="0" applyAlignment="0" applyProtection="0">
      <alignment vertical="center"/>
    </xf>
    <xf numFmtId="0" fontId="79" fillId="25" borderId="0" applyNumberFormat="0" applyBorder="0" applyAlignment="0" applyProtection="0">
      <alignment vertical="center"/>
    </xf>
    <xf numFmtId="0" fontId="79" fillId="32" borderId="0" applyNumberFormat="0" applyBorder="0" applyAlignment="0" applyProtection="0">
      <alignment vertical="center"/>
    </xf>
    <xf numFmtId="0" fontId="79" fillId="24" borderId="0" applyNumberFormat="0" applyBorder="0" applyAlignment="0" applyProtection="0">
      <alignment vertical="center"/>
    </xf>
    <xf numFmtId="0" fontId="79" fillId="29" borderId="0" applyNumberFormat="0" applyBorder="0" applyAlignment="0" applyProtection="0">
      <alignment vertical="center"/>
    </xf>
    <xf numFmtId="0" fontId="79" fillId="28" borderId="0" applyNumberFormat="0" applyBorder="0" applyAlignment="0" applyProtection="0">
      <alignment vertical="center"/>
    </xf>
    <xf numFmtId="0" fontId="79" fillId="36" borderId="0" applyNumberFormat="0" applyBorder="0" applyAlignment="0" applyProtection="0">
      <alignment vertical="center"/>
    </xf>
    <xf numFmtId="0" fontId="79" fillId="33" borderId="0" applyNumberFormat="0" applyBorder="0" applyAlignment="0" applyProtection="0">
      <alignment vertical="center"/>
    </xf>
    <xf numFmtId="0" fontId="79" fillId="20" borderId="0" applyNumberFormat="0" applyBorder="0" applyAlignment="0" applyProtection="0">
      <alignment vertical="center"/>
    </xf>
    <xf numFmtId="0" fontId="79" fillId="17" borderId="0" applyNumberFormat="0" applyBorder="0" applyAlignment="0" applyProtection="0">
      <alignment vertical="center"/>
    </xf>
    <xf numFmtId="0" fontId="79" fillId="14" borderId="79" applyNumberFormat="0" applyFont="0" applyAlignment="0" applyProtection="0">
      <alignment vertical="center"/>
    </xf>
    <xf numFmtId="0" fontId="79" fillId="37" borderId="0" applyNumberFormat="0" applyBorder="0" applyAlignment="0" applyProtection="0">
      <alignment vertical="center"/>
    </xf>
    <xf numFmtId="0" fontId="79" fillId="21" borderId="0" applyNumberFormat="0" applyBorder="0" applyAlignment="0" applyProtection="0">
      <alignment vertical="center"/>
    </xf>
    <xf numFmtId="0" fontId="79" fillId="0" borderId="0">
      <alignment vertical="center"/>
    </xf>
    <xf numFmtId="0" fontId="79" fillId="0" borderId="0">
      <alignment vertical="center"/>
    </xf>
    <xf numFmtId="43" fontId="79" fillId="0" borderId="0" applyFont="0" applyFill="0" applyBorder="0" applyAlignment="0" applyProtection="0">
      <alignment vertical="center"/>
    </xf>
    <xf numFmtId="0" fontId="79" fillId="14" borderId="79" applyNumberFormat="0" applyFont="0" applyAlignment="0" applyProtection="0">
      <alignment vertical="center"/>
    </xf>
    <xf numFmtId="0" fontId="79" fillId="16" borderId="0" applyNumberFormat="0" applyBorder="0" applyAlignment="0" applyProtection="0">
      <alignment vertical="center"/>
    </xf>
    <xf numFmtId="0" fontId="79" fillId="17" borderId="0" applyNumberFormat="0" applyBorder="0" applyAlignment="0" applyProtection="0">
      <alignment vertical="center"/>
    </xf>
    <xf numFmtId="0" fontId="79" fillId="20" borderId="0" applyNumberFormat="0" applyBorder="0" applyAlignment="0" applyProtection="0">
      <alignment vertical="center"/>
    </xf>
    <xf numFmtId="0" fontId="79" fillId="21" borderId="0" applyNumberFormat="0" applyBorder="0" applyAlignment="0" applyProtection="0">
      <alignment vertical="center"/>
    </xf>
    <xf numFmtId="0" fontId="79" fillId="24" borderId="0" applyNumberFormat="0" applyBorder="0" applyAlignment="0" applyProtection="0">
      <alignment vertical="center"/>
    </xf>
    <xf numFmtId="0" fontId="79" fillId="25" borderId="0" applyNumberFormat="0" applyBorder="0" applyAlignment="0" applyProtection="0">
      <alignment vertical="center"/>
    </xf>
    <xf numFmtId="0" fontId="79" fillId="28" borderId="0" applyNumberFormat="0" applyBorder="0" applyAlignment="0" applyProtection="0">
      <alignment vertical="center"/>
    </xf>
    <xf numFmtId="0" fontId="79" fillId="29" borderId="0" applyNumberFormat="0" applyBorder="0" applyAlignment="0" applyProtection="0">
      <alignment vertical="center"/>
    </xf>
    <xf numFmtId="0" fontId="79" fillId="32" borderId="0" applyNumberFormat="0" applyBorder="0" applyAlignment="0" applyProtection="0">
      <alignment vertical="center"/>
    </xf>
    <xf numFmtId="0" fontId="79" fillId="33" borderId="0" applyNumberFormat="0" applyBorder="0" applyAlignment="0" applyProtection="0">
      <alignment vertical="center"/>
    </xf>
    <xf numFmtId="0" fontId="79" fillId="36" borderId="0" applyNumberFormat="0" applyBorder="0" applyAlignment="0" applyProtection="0">
      <alignment vertical="center"/>
    </xf>
    <xf numFmtId="0" fontId="79" fillId="37" borderId="0" applyNumberFormat="0" applyBorder="0" applyAlignment="0" applyProtection="0">
      <alignment vertical="center"/>
    </xf>
    <xf numFmtId="0" fontId="79" fillId="0" borderId="0">
      <alignment vertical="center"/>
    </xf>
    <xf numFmtId="43" fontId="79" fillId="0" borderId="0" applyFont="0" applyFill="0" applyBorder="0" applyAlignment="0" applyProtection="0">
      <alignment vertical="center"/>
    </xf>
    <xf numFmtId="0" fontId="79" fillId="14" borderId="79" applyNumberFormat="0" applyFont="0" applyAlignment="0" applyProtection="0">
      <alignment vertical="center"/>
    </xf>
    <xf numFmtId="0" fontId="79" fillId="16" borderId="0" applyNumberFormat="0" applyBorder="0" applyAlignment="0" applyProtection="0">
      <alignment vertical="center"/>
    </xf>
    <xf numFmtId="0" fontId="79" fillId="17" borderId="0" applyNumberFormat="0" applyBorder="0" applyAlignment="0" applyProtection="0">
      <alignment vertical="center"/>
    </xf>
    <xf numFmtId="0" fontId="79" fillId="20" borderId="0" applyNumberFormat="0" applyBorder="0" applyAlignment="0" applyProtection="0">
      <alignment vertical="center"/>
    </xf>
    <xf numFmtId="0" fontId="79" fillId="21" borderId="0" applyNumberFormat="0" applyBorder="0" applyAlignment="0" applyProtection="0">
      <alignment vertical="center"/>
    </xf>
    <xf numFmtId="0" fontId="79" fillId="24" borderId="0" applyNumberFormat="0" applyBorder="0" applyAlignment="0" applyProtection="0">
      <alignment vertical="center"/>
    </xf>
    <xf numFmtId="0" fontId="79" fillId="25" borderId="0" applyNumberFormat="0" applyBorder="0" applyAlignment="0" applyProtection="0">
      <alignment vertical="center"/>
    </xf>
    <xf numFmtId="0" fontId="79" fillId="28" borderId="0" applyNumberFormat="0" applyBorder="0" applyAlignment="0" applyProtection="0">
      <alignment vertical="center"/>
    </xf>
    <xf numFmtId="0" fontId="79" fillId="29" borderId="0" applyNumberFormat="0" applyBorder="0" applyAlignment="0" applyProtection="0">
      <alignment vertical="center"/>
    </xf>
    <xf numFmtId="0" fontId="79" fillId="32" borderId="0" applyNumberFormat="0" applyBorder="0" applyAlignment="0" applyProtection="0">
      <alignment vertical="center"/>
    </xf>
    <xf numFmtId="0" fontId="79" fillId="33" borderId="0" applyNumberFormat="0" applyBorder="0" applyAlignment="0" applyProtection="0">
      <alignment vertical="center"/>
    </xf>
    <xf numFmtId="0" fontId="79" fillId="36" borderId="0" applyNumberFormat="0" applyBorder="0" applyAlignment="0" applyProtection="0">
      <alignment vertical="center"/>
    </xf>
    <xf numFmtId="0" fontId="79" fillId="37" borderId="0" applyNumberFormat="0" applyBorder="0" applyAlignment="0" applyProtection="0">
      <alignment vertical="center"/>
    </xf>
    <xf numFmtId="0" fontId="41" fillId="6" borderId="4"/>
    <xf numFmtId="0" fontId="95" fillId="0" borderId="4">
      <alignment horizontal="center"/>
    </xf>
    <xf numFmtId="0" fontId="95" fillId="0" borderId="4">
      <alignment horizontal="center"/>
    </xf>
    <xf numFmtId="0" fontId="41" fillId="6" borderId="4"/>
    <xf numFmtId="0" fontId="95" fillId="0" borderId="4">
      <alignment horizontal="center"/>
    </xf>
    <xf numFmtId="0" fontId="95" fillId="0" borderId="4">
      <alignment horizontal="center"/>
    </xf>
    <xf numFmtId="0" fontId="49" fillId="3" borderId="4"/>
    <xf numFmtId="0" fontId="95" fillId="0" borderId="4">
      <alignment horizontal="center"/>
    </xf>
    <xf numFmtId="0" fontId="95" fillId="0" borderId="4">
      <alignment horizontal="center"/>
    </xf>
    <xf numFmtId="0" fontId="95" fillId="0" borderId="4">
      <alignment horizontal="center"/>
    </xf>
    <xf numFmtId="0" fontId="95" fillId="0" borderId="4">
      <alignment horizontal="center"/>
    </xf>
    <xf numFmtId="0" fontId="95" fillId="0" borderId="4">
      <alignment horizontal="center"/>
    </xf>
    <xf numFmtId="0" fontId="95" fillId="0" borderId="4">
      <alignment horizontal="center"/>
    </xf>
    <xf numFmtId="0" fontId="95" fillId="0" borderId="4">
      <alignment horizontal="center"/>
    </xf>
    <xf numFmtId="10" fontId="41" fillId="2" borderId="4" applyNumberFormat="0" applyBorder="0" applyAlignment="0" applyProtection="0"/>
    <xf numFmtId="0" fontId="95" fillId="0" borderId="4">
      <alignment horizontal="center"/>
    </xf>
    <xf numFmtId="0" fontId="95" fillId="0" borderId="4">
      <alignment horizontal="center"/>
    </xf>
    <xf numFmtId="0" fontId="95" fillId="0" borderId="4">
      <alignment horizontal="center"/>
    </xf>
    <xf numFmtId="0" fontId="95" fillId="0" borderId="4">
      <alignment horizontal="center"/>
    </xf>
    <xf numFmtId="0" fontId="41" fillId="6" borderId="4"/>
    <xf numFmtId="10" fontId="41" fillId="2" borderId="4" applyNumberFormat="0" applyBorder="0" applyAlignment="0" applyProtection="0"/>
    <xf numFmtId="0" fontId="41" fillId="4" borderId="4"/>
    <xf numFmtId="0" fontId="41" fillId="4" borderId="4"/>
    <xf numFmtId="0" fontId="41" fillId="4" borderId="4"/>
    <xf numFmtId="0" fontId="95" fillId="0" borderId="4">
      <alignment horizontal="center"/>
    </xf>
    <xf numFmtId="0" fontId="95" fillId="0" borderId="4">
      <alignment horizontal="center"/>
    </xf>
    <xf numFmtId="208" fontId="39" fillId="0" borderId="4" applyNumberFormat="0"/>
    <xf numFmtId="208" fontId="39" fillId="0" borderId="4" applyNumberFormat="0"/>
    <xf numFmtId="208" fontId="39" fillId="0" borderId="4" applyNumberFormat="0"/>
    <xf numFmtId="0" fontId="95" fillId="0" borderId="4">
      <alignment horizontal="center"/>
    </xf>
    <xf numFmtId="0" fontId="95" fillId="0" borderId="4">
      <alignment horizontal="center"/>
    </xf>
    <xf numFmtId="207" fontId="95" fillId="0" borderId="4">
      <alignment horizontal="center"/>
    </xf>
    <xf numFmtId="0" fontId="95" fillId="0" borderId="4">
      <alignment horizontal="center"/>
    </xf>
    <xf numFmtId="207" fontId="41" fillId="6" borderId="4"/>
    <xf numFmtId="0" fontId="95" fillId="0" borderId="4">
      <alignment horizontal="center"/>
    </xf>
    <xf numFmtId="0" fontId="95" fillId="0" borderId="4">
      <alignment horizontal="center"/>
    </xf>
    <xf numFmtId="0" fontId="95" fillId="0" borderId="4">
      <alignment horizontal="center"/>
    </xf>
    <xf numFmtId="0" fontId="95" fillId="0" borderId="4">
      <alignment horizontal="center"/>
    </xf>
    <xf numFmtId="0" fontId="95" fillId="0" borderId="4">
      <alignment horizontal="center"/>
    </xf>
    <xf numFmtId="207" fontId="95" fillId="0" borderId="4">
      <alignment horizontal="center"/>
    </xf>
    <xf numFmtId="207" fontId="41" fillId="6" borderId="4"/>
    <xf numFmtId="0" fontId="95" fillId="0" borderId="4">
      <alignment horizontal="center"/>
    </xf>
    <xf numFmtId="0" fontId="95" fillId="0" borderId="4">
      <alignment horizontal="center"/>
    </xf>
    <xf numFmtId="207" fontId="49" fillId="3" borderId="4"/>
    <xf numFmtId="0" fontId="95" fillId="0" borderId="4">
      <alignment horizontal="center"/>
    </xf>
    <xf numFmtId="0" fontId="95" fillId="0" borderId="4">
      <alignment horizontal="center"/>
    </xf>
    <xf numFmtId="0" fontId="95" fillId="0" borderId="4">
      <alignment horizontal="center"/>
    </xf>
    <xf numFmtId="0" fontId="95" fillId="0" borderId="4">
      <alignment horizontal="center"/>
    </xf>
    <xf numFmtId="0" fontId="95" fillId="0" borderId="4">
      <alignment horizontal="center"/>
    </xf>
    <xf numFmtId="0" fontId="95" fillId="0" borderId="4">
      <alignment horizontal="center"/>
    </xf>
    <xf numFmtId="207" fontId="95" fillId="0" borderId="4">
      <alignment horizontal="center"/>
    </xf>
    <xf numFmtId="0" fontId="95" fillId="0" borderId="4">
      <alignment horizontal="center"/>
    </xf>
    <xf numFmtId="207" fontId="95" fillId="0" borderId="4">
      <alignment horizontal="center"/>
    </xf>
    <xf numFmtId="207" fontId="41" fillId="6" borderId="4"/>
    <xf numFmtId="207" fontId="95" fillId="0" borderId="4">
      <alignment horizontal="center"/>
    </xf>
    <xf numFmtId="207" fontId="41" fillId="4" borderId="4"/>
    <xf numFmtId="207" fontId="41" fillId="4" borderId="4"/>
    <xf numFmtId="207" fontId="41" fillId="4" borderId="4"/>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207" fontId="95" fillId="0" borderId="4">
      <alignment horizontal="center"/>
    </xf>
    <xf numFmtId="0" fontId="101" fillId="0" borderId="0"/>
    <xf numFmtId="0" fontId="18" fillId="0" borderId="0">
      <alignment vertical="center"/>
    </xf>
    <xf numFmtId="0" fontId="50" fillId="0" borderId="0">
      <alignment vertical="center"/>
    </xf>
    <xf numFmtId="43" fontId="101" fillId="0" borderId="0" applyFont="0" applyFill="0" applyBorder="0" applyAlignment="0" applyProtection="0">
      <alignment vertical="center"/>
    </xf>
    <xf numFmtId="0" fontId="101" fillId="0" borderId="0">
      <alignment vertical="center"/>
    </xf>
  </cellStyleXfs>
  <cellXfs count="438">
    <xf numFmtId="0" fontId="0" fillId="0" borderId="0" xfId="0"/>
    <xf numFmtId="0" fontId="1" fillId="0" borderId="0" xfId="0" applyFont="1" applyAlignment="1">
      <alignment vertical="center"/>
    </xf>
    <xf numFmtId="0" fontId="2" fillId="0" borderId="0" xfId="0" applyFont="1" applyAlignment="1">
      <alignment horizontal="center" vertical="center"/>
    </xf>
    <xf numFmtId="0" fontId="2" fillId="0" borderId="0" xfId="0" applyFont="1" applyAlignment="1">
      <alignment vertical="center"/>
    </xf>
    <xf numFmtId="184" fontId="3" fillId="2" borderId="0" xfId="25" applyNumberFormat="1" applyFill="1" applyAlignment="1" applyProtection="1">
      <alignment horizontal="left" vertical="center" shrinkToFit="1"/>
      <protection locked="0" hidden="1"/>
    </xf>
    <xf numFmtId="0" fontId="2" fillId="0" borderId="0" xfId="0" applyFont="1" applyAlignment="1">
      <alignment horizontal="center" vertical="center" wrapText="1"/>
    </xf>
    <xf numFmtId="0" fontId="1" fillId="0" borderId="0" xfId="0" applyFont="1" applyAlignment="1">
      <alignment horizontal="center" vertical="center" wrapText="1"/>
    </xf>
    <xf numFmtId="185" fontId="2" fillId="0" borderId="0" xfId="0" applyNumberFormat="1" applyFont="1" applyAlignment="1">
      <alignment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43" fontId="2" fillId="0" borderId="5" xfId="0" applyNumberFormat="1" applyFont="1" applyBorder="1" applyAlignment="1">
      <alignment horizontal="right" vertical="center" shrinkToFit="1"/>
    </xf>
    <xf numFmtId="43" fontId="2" fillId="0" borderId="4" xfId="0" applyNumberFormat="1" applyFont="1" applyBorder="1" applyAlignment="1">
      <alignment horizontal="right" vertical="center" shrinkToFit="1"/>
    </xf>
    <xf numFmtId="0" fontId="2" fillId="0" borderId="4" xfId="0" applyFont="1" applyBorder="1" applyAlignment="1">
      <alignment vertical="center" shrinkToFit="1"/>
    </xf>
    <xf numFmtId="43" fontId="2" fillId="0" borderId="6" xfId="0" applyNumberFormat="1" applyFont="1" applyBorder="1" applyAlignment="1">
      <alignment horizontal="right" vertical="center" shrinkToFit="1"/>
    </xf>
    <xf numFmtId="49" fontId="2" fillId="0" borderId="0" xfId="0" applyNumberFormat="1" applyFont="1" applyAlignment="1">
      <alignment vertical="center"/>
    </xf>
    <xf numFmtId="0" fontId="6" fillId="0" borderId="0" xfId="25" applyFont="1" applyAlignment="1" applyProtection="1">
      <alignment horizontal="left" vertical="center" wrapText="1"/>
    </xf>
    <xf numFmtId="0" fontId="5" fillId="0" borderId="6" xfId="0" applyFont="1" applyBorder="1" applyAlignment="1">
      <alignment horizontal="center" vertical="center"/>
    </xf>
    <xf numFmtId="49" fontId="2" fillId="0" borderId="4" xfId="0" applyNumberFormat="1" applyFont="1" applyBorder="1" applyAlignment="1">
      <alignment horizontal="center" vertical="center"/>
    </xf>
    <xf numFmtId="43" fontId="2" fillId="0" borderId="0" xfId="33" applyFont="1" applyAlignment="1">
      <alignment vertical="center"/>
    </xf>
    <xf numFmtId="43" fontId="2" fillId="0" borderId="4" xfId="33" applyFont="1" applyBorder="1" applyAlignment="1">
      <alignment horizontal="right" vertical="center" shrinkToFit="1"/>
    </xf>
    <xf numFmtId="43" fontId="2" fillId="0" borderId="4" xfId="33" applyFont="1" applyBorder="1" applyAlignment="1">
      <alignment vertical="center"/>
    </xf>
    <xf numFmtId="43" fontId="2" fillId="0" borderId="7" xfId="0" applyNumberFormat="1" applyFont="1" applyBorder="1" applyAlignment="1">
      <alignment horizontal="right" vertical="center" shrinkToFit="1"/>
    </xf>
    <xf numFmtId="0" fontId="2" fillId="0" borderId="4" xfId="0" applyFont="1" applyBorder="1" applyAlignment="1">
      <alignment horizontal="center" vertical="center" shrinkToFit="1"/>
    </xf>
    <xf numFmtId="14" fontId="2" fillId="0" borderId="4" xfId="0" applyNumberFormat="1" applyFont="1" applyBorder="1" applyAlignment="1">
      <alignment horizontal="center" vertical="center" shrinkToFit="1"/>
    </xf>
    <xf numFmtId="0" fontId="3" fillId="0" borderId="0" xfId="25" applyAlignment="1" applyProtection="1">
      <alignment horizontal="left" vertical="center" wrapText="1"/>
    </xf>
    <xf numFmtId="0" fontId="2" fillId="0" borderId="4" xfId="0" applyNumberFormat="1" applyFont="1" applyBorder="1" applyAlignment="1">
      <alignment horizontal="center" vertical="center" shrinkToFit="1"/>
    </xf>
    <xf numFmtId="0" fontId="2" fillId="0" borderId="0" xfId="0" applyNumberFormat="1" applyFont="1" applyAlignment="1">
      <alignment vertical="center"/>
    </xf>
    <xf numFmtId="49" fontId="5" fillId="0" borderId="4" xfId="0" applyNumberFormat="1" applyFont="1" applyBorder="1" applyAlignment="1">
      <alignment horizontal="center" vertical="center"/>
    </xf>
    <xf numFmtId="0" fontId="2" fillId="3" borderId="4" xfId="0" applyFont="1" applyFill="1" applyBorder="1" applyAlignment="1">
      <alignment horizontal="left" vertical="center"/>
    </xf>
    <xf numFmtId="0" fontId="8" fillId="0" borderId="4" xfId="25" applyFont="1" applyBorder="1" applyAlignment="1" applyProtection="1">
      <alignment vertical="center"/>
    </xf>
    <xf numFmtId="0" fontId="2" fillId="0" borderId="4" xfId="0" applyFont="1" applyBorder="1" applyAlignment="1">
      <alignment horizontal="left" vertical="center" shrinkToFit="1"/>
    </xf>
    <xf numFmtId="0" fontId="2" fillId="3" borderId="4" xfId="0" applyFont="1" applyFill="1" applyBorder="1" applyAlignment="1">
      <alignment horizontal="left" vertical="center" shrinkToFit="1"/>
    </xf>
    <xf numFmtId="186" fontId="2" fillId="0" borderId="4" xfId="0" applyNumberFormat="1" applyFont="1" applyBorder="1" applyAlignment="1">
      <alignment horizontal="center" vertical="center" shrinkToFit="1"/>
    </xf>
    <xf numFmtId="0" fontId="2" fillId="0" borderId="4" xfId="0" applyFont="1" applyBorder="1" applyAlignment="1">
      <alignment horizontal="right" vertical="center" shrinkToFit="1"/>
    </xf>
    <xf numFmtId="0" fontId="2" fillId="0" borderId="0" xfId="0" applyFont="1" applyAlignment="1">
      <alignment horizontal="right" vertical="center"/>
    </xf>
    <xf numFmtId="0" fontId="2" fillId="0" borderId="0" xfId="0" applyFont="1" applyAlignment="1">
      <alignment vertical="center" shrinkToFit="1"/>
    </xf>
    <xf numFmtId="0" fontId="2" fillId="0" borderId="0" xfId="0" applyFont="1" applyFill="1" applyAlignment="1">
      <alignment vertical="center"/>
    </xf>
    <xf numFmtId="0" fontId="2" fillId="0" borderId="4" xfId="0" applyFont="1" applyFill="1" applyBorder="1" applyAlignment="1">
      <alignment horizontal="center" vertical="center" shrinkToFit="1"/>
    </xf>
    <xf numFmtId="0" fontId="2" fillId="3" borderId="4" xfId="0" applyFont="1" applyFill="1" applyBorder="1" applyAlignment="1">
      <alignment vertical="center"/>
    </xf>
    <xf numFmtId="0" fontId="2" fillId="0" borderId="0" xfId="0" applyFont="1" applyFill="1" applyAlignment="1">
      <alignment horizontal="center" vertical="center" wrapText="1"/>
    </xf>
    <xf numFmtId="0" fontId="2" fillId="3" borderId="4" xfId="0" applyFont="1" applyFill="1" applyBorder="1" applyAlignment="1">
      <alignment horizontal="center" vertical="center" shrinkToFit="1"/>
    </xf>
    <xf numFmtId="0" fontId="1" fillId="0" borderId="0" xfId="0" applyFont="1" applyAlignment="1">
      <alignment vertical="center" wrapText="1"/>
    </xf>
    <xf numFmtId="0" fontId="8" fillId="0" borderId="4" xfId="0" applyFont="1" applyBorder="1" applyAlignment="1">
      <alignment vertical="center"/>
    </xf>
    <xf numFmtId="0" fontId="5" fillId="0" borderId="4" xfId="0" applyFont="1" applyBorder="1" applyAlignment="1">
      <alignment vertical="center"/>
    </xf>
    <xf numFmtId="0" fontId="8" fillId="0" borderId="4" xfId="25" applyFont="1" applyBorder="1" applyAlignment="1" applyProtection="1">
      <alignment horizontal="center" vertical="center"/>
    </xf>
    <xf numFmtId="0" fontId="8" fillId="0" borderId="4" xfId="0" applyFont="1" applyBorder="1" applyAlignment="1">
      <alignment horizontal="center" vertical="center"/>
    </xf>
    <xf numFmtId="0" fontId="19" fillId="0" borderId="0" xfId="20" applyFont="1" applyAlignment="1" applyProtection="1">
      <alignment vertical="center"/>
      <protection locked="0"/>
    </xf>
    <xf numFmtId="0" fontId="2" fillId="0" borderId="0" xfId="20" applyFont="1" applyAlignment="1" applyProtection="1">
      <alignment horizontal="center" vertical="center"/>
      <protection locked="0"/>
    </xf>
    <xf numFmtId="0" fontId="7" fillId="0" borderId="0" xfId="18" applyFont="1" applyAlignment="1" applyProtection="1">
      <alignment vertical="center"/>
      <protection locked="0"/>
    </xf>
    <xf numFmtId="0" fontId="2" fillId="0" borderId="0" xfId="18" applyFont="1" applyAlignment="1" applyProtection="1">
      <alignment vertical="center"/>
      <protection locked="0"/>
    </xf>
    <xf numFmtId="0" fontId="2" fillId="0" borderId="0" xfId="18" applyFont="1" applyAlignment="1" applyProtection="1">
      <alignment horizontal="left" vertical="center"/>
      <protection locked="0"/>
    </xf>
    <xf numFmtId="0" fontId="2" fillId="0" borderId="0" xfId="20" applyFont="1" applyAlignment="1" applyProtection="1">
      <alignment vertical="center"/>
      <protection locked="0"/>
    </xf>
    <xf numFmtId="0" fontId="11" fillId="0" borderId="0" xfId="25" applyFont="1" applyAlignment="1" applyProtection="1">
      <alignment horizontal="left" vertical="center"/>
      <protection locked="0"/>
    </xf>
    <xf numFmtId="0" fontId="19" fillId="0" borderId="0" xfId="18" applyFont="1" applyAlignment="1" applyProtection="1">
      <alignment horizontal="center" vertical="center"/>
      <protection locked="0"/>
    </xf>
    <xf numFmtId="0" fontId="2" fillId="0" borderId="0" xfId="18" applyFont="1" applyAlignment="1" applyProtection="1">
      <alignment horizontal="center" vertical="center"/>
      <protection locked="0"/>
    </xf>
    <xf numFmtId="0" fontId="2" fillId="0" borderId="4" xfId="20" applyFont="1" applyBorder="1" applyAlignment="1" applyProtection="1">
      <alignment vertical="center"/>
      <protection locked="0"/>
    </xf>
    <xf numFmtId="0" fontId="2" fillId="0" borderId="10" xfId="20" applyFont="1" applyBorder="1" applyAlignment="1" applyProtection="1">
      <alignment horizontal="center" vertical="center"/>
      <protection locked="0"/>
    </xf>
    <xf numFmtId="4" fontId="2" fillId="0" borderId="4" xfId="30" applyNumberFormat="1" applyFont="1" applyBorder="1" applyAlignment="1" applyProtection="1">
      <alignment horizontal="right" vertical="center"/>
      <protection locked="0"/>
    </xf>
    <xf numFmtId="0" fontId="7" fillId="0" borderId="12" xfId="20" applyFont="1" applyBorder="1" applyAlignment="1" applyProtection="1">
      <alignment horizontal="center" vertical="center"/>
      <protection locked="0"/>
    </xf>
    <xf numFmtId="0" fontId="7" fillId="0" borderId="4" xfId="20" applyNumberFormat="1" applyFont="1" applyBorder="1" applyAlignment="1" applyProtection="1">
      <alignment horizontal="left" vertical="center"/>
      <protection locked="0"/>
    </xf>
    <xf numFmtId="0" fontId="7" fillId="0" borderId="0" xfId="20" applyFont="1" applyBorder="1" applyAlignment="1" applyProtection="1">
      <alignment horizontal="center" vertical="center"/>
      <protection locked="0"/>
    </xf>
    <xf numFmtId="0" fontId="2" fillId="0" borderId="16" xfId="20" applyFont="1" applyBorder="1" applyAlignment="1" applyProtection="1">
      <alignment horizontal="center" vertical="center"/>
      <protection locked="0"/>
    </xf>
    <xf numFmtId="0" fontId="2" fillId="0" borderId="16" xfId="20" applyFont="1" applyBorder="1" applyAlignment="1" applyProtection="1">
      <alignment vertical="center"/>
      <protection locked="0"/>
    </xf>
    <xf numFmtId="0" fontId="2" fillId="0" borderId="18" xfId="20" applyFont="1" applyBorder="1" applyAlignment="1" applyProtection="1">
      <alignment vertical="center"/>
      <protection locked="0"/>
    </xf>
    <xf numFmtId="0" fontId="0" fillId="0" borderId="0" xfId="0" applyFont="1" applyAlignment="1">
      <alignment vertical="center"/>
    </xf>
    <xf numFmtId="0" fontId="23" fillId="0" borderId="0" xfId="0" applyFont="1" applyAlignment="1">
      <alignment vertical="center"/>
    </xf>
    <xf numFmtId="0" fontId="24" fillId="0" borderId="0" xfId="0" applyFont="1" applyAlignment="1">
      <alignment vertical="center"/>
    </xf>
    <xf numFmtId="0" fontId="0" fillId="0" borderId="0" xfId="0" applyAlignment="1">
      <alignment vertical="center"/>
    </xf>
    <xf numFmtId="0" fontId="11" fillId="0" borderId="19" xfId="25" applyNumberFormat="1" applyFont="1" applyFill="1" applyBorder="1" applyAlignment="1" applyProtection="1">
      <alignment vertical="center" shrinkToFit="1"/>
      <protection locked="0"/>
    </xf>
    <xf numFmtId="0" fontId="25" fillId="0" borderId="0" xfId="0" applyFont="1" applyAlignment="1">
      <alignment vertical="center"/>
    </xf>
    <xf numFmtId="0" fontId="26" fillId="0" borderId="0" xfId="0" applyFont="1" applyAlignment="1">
      <alignment vertical="center"/>
    </xf>
    <xf numFmtId="0" fontId="27" fillId="0" borderId="0" xfId="0" applyFont="1" applyAlignment="1">
      <alignment vertical="center"/>
    </xf>
    <xf numFmtId="0" fontId="0" fillId="0" borderId="0" xfId="0" applyBorder="1" applyAlignment="1">
      <alignment vertical="center"/>
    </xf>
    <xf numFmtId="0" fontId="28" fillId="0" borderId="0" xfId="0" applyFont="1" applyAlignment="1">
      <alignment vertical="center"/>
    </xf>
    <xf numFmtId="49" fontId="2" fillId="5" borderId="0" xfId="22" applyNumberFormat="1" applyFont="1" applyFill="1" applyBorder="1" applyAlignment="1" applyProtection="1">
      <alignment horizontal="left" vertical="center"/>
    </xf>
    <xf numFmtId="0" fontId="37" fillId="7" borderId="22" xfId="22" applyFont="1" applyFill="1" applyBorder="1" applyAlignment="1" applyProtection="1">
      <alignment horizontal="center" vertical="center"/>
    </xf>
    <xf numFmtId="0" fontId="37" fillId="7" borderId="23" xfId="22" applyFont="1" applyFill="1" applyBorder="1" applyAlignment="1" applyProtection="1">
      <alignment horizontal="center" vertical="center"/>
    </xf>
    <xf numFmtId="0" fontId="15" fillId="0" borderId="0" xfId="0" applyFont="1"/>
    <xf numFmtId="0" fontId="37" fillId="7" borderId="25" xfId="22" applyFont="1" applyFill="1" applyBorder="1" applyAlignment="1" applyProtection="1">
      <alignment horizontal="center" vertical="center"/>
    </xf>
    <xf numFmtId="49" fontId="5" fillId="0" borderId="0" xfId="0" applyNumberFormat="1" applyFont="1" applyAlignment="1">
      <alignment horizontal="right" vertical="center"/>
    </xf>
    <xf numFmtId="0" fontId="25" fillId="0" borderId="0" xfId="0" applyFont="1" applyAlignment="1">
      <alignment horizontal="center" vertical="center"/>
    </xf>
    <xf numFmtId="0" fontId="51" fillId="0" borderId="0" xfId="0" applyFont="1" applyAlignment="1">
      <alignment vertical="center"/>
    </xf>
    <xf numFmtId="0" fontId="53" fillId="0" borderId="0" xfId="0" applyFont="1" applyAlignment="1">
      <alignment horizontal="center" vertical="center"/>
    </xf>
    <xf numFmtId="0" fontId="53" fillId="0" borderId="0" xfId="0" applyFont="1" applyAlignment="1">
      <alignment horizontal="right" vertical="center"/>
    </xf>
    <xf numFmtId="0" fontId="52" fillId="0" borderId="0" xfId="0" applyFont="1" applyAlignment="1">
      <alignment vertical="center"/>
    </xf>
    <xf numFmtId="0" fontId="54" fillId="0" borderId="0" xfId="0" applyFont="1" applyAlignment="1">
      <alignment vertical="center"/>
    </xf>
    <xf numFmtId="0" fontId="55" fillId="0" borderId="0" xfId="0" applyFont="1" applyAlignment="1">
      <alignment vertical="center"/>
    </xf>
    <xf numFmtId="43" fontId="7" fillId="0" borderId="4" xfId="33" applyFont="1" applyBorder="1" applyAlignment="1" applyProtection="1">
      <alignment vertical="center"/>
      <protection locked="0"/>
    </xf>
    <xf numFmtId="10" fontId="7" fillId="0" borderId="4" xfId="33" applyNumberFormat="1" applyFont="1" applyBorder="1" applyAlignment="1" applyProtection="1">
      <alignment vertical="center"/>
      <protection locked="0"/>
    </xf>
    <xf numFmtId="10" fontId="2" fillId="0" borderId="4" xfId="15" applyNumberFormat="1" applyFont="1" applyBorder="1" applyAlignment="1" applyProtection="1">
      <alignment horizontal="right" vertical="center"/>
      <protection locked="0"/>
    </xf>
    <xf numFmtId="0" fontId="2" fillId="0" borderId="4" xfId="20" applyFont="1" applyBorder="1" applyAlignment="1" applyProtection="1">
      <alignment vertical="center" shrinkToFit="1"/>
      <protection locked="0"/>
    </xf>
    <xf numFmtId="43" fontId="2" fillId="0" borderId="4" xfId="33" applyFont="1" applyBorder="1" applyAlignment="1" applyProtection="1">
      <alignment vertical="center" shrinkToFit="1"/>
      <protection locked="0"/>
    </xf>
    <xf numFmtId="0" fontId="2" fillId="0" borderId="9" xfId="20" applyFont="1" applyBorder="1" applyAlignment="1" applyProtection="1">
      <alignment horizontal="center" vertical="center"/>
      <protection locked="0"/>
    </xf>
    <xf numFmtId="0" fontId="2" fillId="0" borderId="17" xfId="20" applyFont="1" applyBorder="1" applyAlignment="1" applyProtection="1">
      <alignment horizontal="center" vertical="center"/>
      <protection locked="0"/>
    </xf>
    <xf numFmtId="43" fontId="2" fillId="0" borderId="16" xfId="33" applyFont="1" applyBorder="1" applyAlignment="1" applyProtection="1">
      <alignment vertical="center" shrinkToFit="1"/>
      <protection locked="0"/>
    </xf>
    <xf numFmtId="10" fontId="2" fillId="0" borderId="16" xfId="15" applyNumberFormat="1" applyFont="1" applyBorder="1" applyAlignment="1" applyProtection="1">
      <alignment horizontal="right" vertical="center"/>
      <protection locked="0"/>
    </xf>
    <xf numFmtId="0" fontId="2" fillId="0" borderId="59" xfId="20" applyFont="1" applyBorder="1" applyAlignment="1" applyProtection="1">
      <alignment horizontal="center" vertical="center"/>
      <protection locked="0"/>
    </xf>
    <xf numFmtId="43" fontId="2" fillId="0" borderId="1" xfId="33" applyFont="1" applyBorder="1" applyAlignment="1" applyProtection="1">
      <alignment vertical="center" shrinkToFit="1"/>
      <protection locked="0"/>
    </xf>
    <xf numFmtId="43" fontId="2" fillId="0" borderId="27" xfId="33" applyFont="1" applyBorder="1" applyAlignment="1" applyProtection="1">
      <alignment vertical="center" shrinkToFit="1"/>
      <protection locked="0"/>
    </xf>
    <xf numFmtId="10" fontId="7" fillId="0" borderId="16" xfId="15" applyNumberFormat="1" applyFont="1" applyBorder="1" applyAlignment="1" applyProtection="1">
      <alignment vertical="center"/>
      <protection locked="0"/>
    </xf>
    <xf numFmtId="0" fontId="2" fillId="0" borderId="60" xfId="20" applyFont="1" applyBorder="1" applyAlignment="1" applyProtection="1">
      <alignment horizontal="center" vertical="center"/>
      <protection locked="0"/>
    </xf>
    <xf numFmtId="0" fontId="2" fillId="0" borderId="15" xfId="20" applyFont="1" applyBorder="1" applyAlignment="1" applyProtection="1">
      <alignment vertical="center"/>
      <protection locked="0"/>
    </xf>
    <xf numFmtId="0" fontId="5" fillId="0" borderId="4" xfId="0" applyFont="1" applyBorder="1" applyAlignment="1">
      <alignment horizontal="center" vertical="center"/>
    </xf>
    <xf numFmtId="0" fontId="2" fillId="0" borderId="4" xfId="0" applyFont="1" applyBorder="1" applyAlignment="1">
      <alignment horizontal="center" vertical="center"/>
    </xf>
    <xf numFmtId="0" fontId="5" fillId="0" borderId="4" xfId="0" applyFont="1" applyBorder="1" applyAlignment="1">
      <alignment horizontal="center" vertical="center" wrapText="1"/>
    </xf>
    <xf numFmtId="0" fontId="5" fillId="0" borderId="6" xfId="19" applyFont="1" applyBorder="1" applyAlignment="1">
      <alignment horizontal="center" vertical="center" wrapText="1"/>
    </xf>
    <xf numFmtId="0" fontId="2" fillId="0" borderId="4" xfId="19" applyFont="1" applyBorder="1" applyAlignment="1">
      <alignment horizontal="center" vertical="center" wrapText="1"/>
    </xf>
    <xf numFmtId="0" fontId="2" fillId="0" borderId="4" xfId="44" applyFont="1" applyBorder="1" applyAlignment="1">
      <alignment horizontal="center" vertical="center" wrapText="1"/>
    </xf>
    <xf numFmtId="0" fontId="60" fillId="0" borderId="4" xfId="44" applyFont="1" applyBorder="1" applyAlignment="1">
      <alignment horizontal="center" vertical="center" wrapText="1" shrinkToFit="1"/>
    </xf>
    <xf numFmtId="0" fontId="2" fillId="0" borderId="4" xfId="0" applyFont="1" applyFill="1" applyBorder="1" applyAlignment="1">
      <alignment horizontal="left" vertical="center" shrinkToFit="1"/>
    </xf>
    <xf numFmtId="9" fontId="2" fillId="0" borderId="4" xfId="15" applyFont="1" applyBorder="1" applyAlignment="1">
      <alignment horizontal="center" vertical="center" shrinkToFit="1"/>
    </xf>
    <xf numFmtId="49" fontId="2" fillId="0" borderId="4" xfId="0" applyNumberFormat="1" applyFont="1" applyBorder="1" applyAlignment="1">
      <alignment horizontal="center" vertical="center"/>
    </xf>
    <xf numFmtId="187" fontId="5" fillId="0" borderId="0" xfId="0" applyNumberFormat="1" applyFont="1" applyBorder="1" applyAlignment="1">
      <alignment horizontal="right" vertical="center"/>
    </xf>
    <xf numFmtId="0" fontId="36" fillId="5" borderId="67" xfId="22" applyFont="1" applyFill="1" applyBorder="1" applyAlignment="1" applyProtection="1">
      <alignment vertical="center"/>
    </xf>
    <xf numFmtId="0" fontId="36" fillId="5" borderId="68" xfId="22" applyFont="1" applyFill="1" applyBorder="1" applyAlignment="1" applyProtection="1">
      <alignment vertical="center"/>
    </xf>
    <xf numFmtId="0" fontId="36" fillId="5" borderId="69" xfId="22" applyFont="1" applyFill="1" applyBorder="1" applyAlignment="1" applyProtection="1">
      <alignment vertical="center"/>
    </xf>
    <xf numFmtId="0" fontId="2" fillId="0" borderId="0" xfId="20" applyFont="1" applyBorder="1" applyAlignment="1" applyProtection="1">
      <alignment horizontal="center" vertical="center"/>
      <protection locked="0"/>
    </xf>
    <xf numFmtId="0" fontId="2" fillId="0" borderId="4" xfId="20" applyFont="1" applyBorder="1" applyAlignment="1" applyProtection="1">
      <alignment horizontal="center" vertical="center"/>
      <protection locked="0"/>
    </xf>
    <xf numFmtId="0" fontId="7" fillId="0" borderId="4" xfId="20" applyFont="1" applyBorder="1" applyAlignment="1" applyProtection="1">
      <alignment horizontal="center" vertical="center"/>
      <protection locked="0"/>
    </xf>
    <xf numFmtId="0" fontId="7" fillId="0" borderId="13" xfId="20" applyFont="1" applyBorder="1" applyAlignment="1" applyProtection="1">
      <alignment horizontal="center" vertical="center"/>
      <protection locked="0"/>
    </xf>
    <xf numFmtId="0" fontId="7" fillId="0" borderId="10" xfId="20" applyFont="1" applyBorder="1" applyAlignment="1" applyProtection="1">
      <alignment horizontal="center" vertical="center"/>
      <protection locked="0"/>
    </xf>
    <xf numFmtId="0" fontId="2" fillId="0" borderId="15" xfId="20" applyFont="1" applyBorder="1" applyAlignment="1" applyProtection="1">
      <alignment horizontal="center" vertical="center"/>
      <protection locked="0"/>
    </xf>
    <xf numFmtId="0" fontId="7" fillId="0" borderId="9" xfId="20" applyFont="1" applyBorder="1" applyAlignment="1" applyProtection="1">
      <alignment horizontal="center" vertical="center"/>
      <protection locked="0"/>
    </xf>
    <xf numFmtId="0" fontId="12" fillId="0" borderId="0" xfId="18" applyFont="1" applyAlignment="1" applyProtection="1">
      <alignment horizontal="left" vertical="center"/>
      <protection locked="0"/>
    </xf>
    <xf numFmtId="49" fontId="2" fillId="0" borderId="0" xfId="18" applyNumberFormat="1" applyFont="1" applyAlignment="1" applyProtection="1">
      <alignment horizontal="right" vertical="center"/>
      <protection locked="0"/>
    </xf>
    <xf numFmtId="0" fontId="7" fillId="0" borderId="9" xfId="18" applyFont="1" applyBorder="1" applyAlignment="1" applyProtection="1">
      <alignment horizontal="center" vertical="center"/>
      <protection locked="0"/>
    </xf>
    <xf numFmtId="0" fontId="7" fillId="0" borderId="4" xfId="18" applyFont="1" applyBorder="1" applyAlignment="1" applyProtection="1">
      <alignment horizontal="center" vertical="center"/>
      <protection locked="0"/>
    </xf>
    <xf numFmtId="0" fontId="7" fillId="0" borderId="10" xfId="18" applyFont="1" applyBorder="1" applyAlignment="1" applyProtection="1">
      <alignment horizontal="center" vertical="center"/>
      <protection locked="0"/>
    </xf>
    <xf numFmtId="0" fontId="7" fillId="0" borderId="7" xfId="20" applyFont="1" applyBorder="1" applyAlignment="1" applyProtection="1">
      <alignment horizontal="center" vertical="center"/>
      <protection locked="0"/>
    </xf>
    <xf numFmtId="0" fontId="7" fillId="0" borderId="11" xfId="20" applyFont="1" applyBorder="1" applyAlignment="1" applyProtection="1">
      <alignment horizontal="center" vertical="center"/>
      <protection locked="0"/>
    </xf>
    <xf numFmtId="0" fontId="7" fillId="0" borderId="1" xfId="20" applyFont="1" applyBorder="1" applyAlignment="1" applyProtection="1">
      <alignment horizontal="center" vertical="center"/>
      <protection locked="0"/>
    </xf>
    <xf numFmtId="0" fontId="7" fillId="0" borderId="16" xfId="18" applyFont="1" applyBorder="1" applyAlignment="1" applyProtection="1">
      <alignment horizontal="center" vertical="center"/>
      <protection locked="0"/>
    </xf>
    <xf numFmtId="0" fontId="12" fillId="0" borderId="58" xfId="20" applyFont="1" applyBorder="1" applyAlignment="1" applyProtection="1">
      <alignment horizontal="left" vertical="center"/>
      <protection locked="0"/>
    </xf>
    <xf numFmtId="0" fontId="7" fillId="0" borderId="8" xfId="20" applyFont="1" applyBorder="1" applyAlignment="1" applyProtection="1">
      <alignment horizontal="center" vertical="center"/>
      <protection locked="0"/>
    </xf>
    <xf numFmtId="0" fontId="7" fillId="0" borderId="10" xfId="20" applyFont="1" applyBorder="1" applyAlignment="1" applyProtection="1">
      <alignment horizontal="left" vertical="center"/>
      <protection locked="0"/>
    </xf>
    <xf numFmtId="0" fontId="7" fillId="0" borderId="14" xfId="20" applyFont="1" applyBorder="1" applyAlignment="1" applyProtection="1">
      <alignment horizontal="left" vertical="center"/>
      <protection locked="0"/>
    </xf>
    <xf numFmtId="0" fontId="7" fillId="0" borderId="15" xfId="20" applyFont="1" applyBorder="1" applyAlignment="1" applyProtection="1">
      <alignment horizontal="left" vertical="center"/>
      <protection locked="0"/>
    </xf>
    <xf numFmtId="0" fontId="56" fillId="0" borderId="0" xfId="0" applyNumberFormat="1" applyFont="1" applyAlignment="1">
      <alignment vertical="center"/>
    </xf>
    <xf numFmtId="0" fontId="53" fillId="0" borderId="0" xfId="0" applyFont="1" applyAlignment="1">
      <alignment vertical="center" wrapText="1"/>
    </xf>
    <xf numFmtId="0" fontId="26" fillId="0" borderId="0" xfId="0" applyFont="1" applyAlignment="1">
      <alignment vertical="center" wrapText="1"/>
    </xf>
    <xf numFmtId="0" fontId="52" fillId="0" borderId="0" xfId="0" applyFont="1" applyAlignment="1">
      <alignment vertical="center" wrapText="1"/>
    </xf>
    <xf numFmtId="0" fontId="27" fillId="0" borderId="0" xfId="0" applyFont="1" applyAlignment="1">
      <alignment vertical="center" wrapText="1"/>
    </xf>
    <xf numFmtId="0" fontId="52" fillId="0" borderId="0" xfId="0" applyFont="1" applyAlignment="1">
      <alignment horizontal="right" vertical="center" wrapText="1"/>
    </xf>
    <xf numFmtId="0" fontId="125" fillId="5" borderId="20" xfId="22" applyFont="1" applyFill="1" applyBorder="1" applyAlignment="1" applyProtection="1">
      <alignment vertical="center"/>
    </xf>
    <xf numFmtId="0" fontId="125" fillId="5" borderId="3" xfId="22" applyFont="1" applyFill="1" applyBorder="1" applyAlignment="1" applyProtection="1">
      <alignment vertical="center"/>
    </xf>
    <xf numFmtId="0" fontId="125" fillId="5" borderId="24" xfId="22" applyFont="1" applyFill="1" applyBorder="1" applyAlignment="1" applyProtection="1">
      <alignment vertical="center"/>
    </xf>
    <xf numFmtId="0" fontId="124" fillId="2" borderId="3" xfId="22" applyNumberFormat="1" applyFont="1" applyFill="1" applyBorder="1" applyAlignment="1" applyProtection="1">
      <alignment horizontal="center" vertical="center"/>
      <protection locked="0"/>
    </xf>
    <xf numFmtId="49" fontId="124" fillId="2" borderId="3" xfId="22" applyNumberFormat="1" applyFont="1" applyFill="1" applyBorder="1" applyAlignment="1" applyProtection="1">
      <alignment horizontal="center" vertical="center"/>
    </xf>
    <xf numFmtId="49" fontId="124" fillId="2" borderId="3" xfId="22" applyNumberFormat="1" applyFont="1" applyFill="1" applyBorder="1" applyAlignment="1" applyProtection="1">
      <alignment vertical="center"/>
    </xf>
    <xf numFmtId="49" fontId="124" fillId="2" borderId="24" xfId="22" applyNumberFormat="1" applyFont="1" applyFill="1" applyBorder="1" applyAlignment="1" applyProtection="1">
      <alignment vertical="center"/>
    </xf>
    <xf numFmtId="0" fontId="126" fillId="5" borderId="20" xfId="22" applyFont="1" applyFill="1" applyBorder="1" applyAlignment="1" applyProtection="1">
      <alignment vertical="center"/>
    </xf>
    <xf numFmtId="0" fontId="126" fillId="5" borderId="3" xfId="22" applyFont="1" applyFill="1" applyBorder="1" applyAlignment="1" applyProtection="1">
      <alignment vertical="center"/>
    </xf>
    <xf numFmtId="0" fontId="126" fillId="5" borderId="21" xfId="22" applyFont="1" applyFill="1" applyBorder="1" applyAlignment="1" applyProtection="1">
      <alignment vertical="center"/>
    </xf>
    <xf numFmtId="0" fontId="126" fillId="5" borderId="24" xfId="22" applyFont="1" applyFill="1" applyBorder="1" applyAlignment="1" applyProtection="1">
      <alignment vertical="center"/>
    </xf>
    <xf numFmtId="0" fontId="127" fillId="5" borderId="20" xfId="22" applyFont="1" applyFill="1" applyBorder="1" applyAlignment="1" applyProtection="1">
      <alignment vertical="center"/>
    </xf>
    <xf numFmtId="0" fontId="127" fillId="5" borderId="3" xfId="22" applyFont="1" applyFill="1" applyBorder="1" applyAlignment="1" applyProtection="1">
      <alignment vertical="center"/>
    </xf>
    <xf numFmtId="0" fontId="127" fillId="5" borderId="24" xfId="22" applyFont="1" applyFill="1" applyBorder="1" applyAlignment="1" applyProtection="1">
      <alignment vertical="center"/>
    </xf>
    <xf numFmtId="0" fontId="127" fillId="5" borderId="28" xfId="22" applyFont="1" applyFill="1" applyBorder="1" applyAlignment="1" applyProtection="1">
      <alignment vertical="center"/>
    </xf>
    <xf numFmtId="0" fontId="127" fillId="5" borderId="21" xfId="22" applyFont="1" applyFill="1" applyBorder="1" applyAlignment="1" applyProtection="1">
      <alignment vertical="center"/>
    </xf>
    <xf numFmtId="0" fontId="127" fillId="5" borderId="29" xfId="22" applyFont="1" applyFill="1" applyBorder="1" applyAlignment="1" applyProtection="1">
      <alignment vertical="center"/>
    </xf>
    <xf numFmtId="0" fontId="2" fillId="5" borderId="70" xfId="22" applyFont="1" applyFill="1" applyBorder="1" applyAlignment="1" applyProtection="1">
      <alignment vertical="center"/>
    </xf>
    <xf numFmtId="0" fontId="2" fillId="5" borderId="51" xfId="22" applyFont="1" applyFill="1" applyBorder="1" applyAlignment="1" applyProtection="1">
      <alignment vertical="center"/>
    </xf>
    <xf numFmtId="0" fontId="2" fillId="5" borderId="71" xfId="22" applyFont="1" applyFill="1" applyBorder="1" applyAlignment="1" applyProtection="1">
      <alignment vertical="center"/>
    </xf>
    <xf numFmtId="0" fontId="2" fillId="5" borderId="20" xfId="22" applyFont="1" applyFill="1" applyBorder="1" applyAlignment="1" applyProtection="1">
      <alignment vertical="center"/>
    </xf>
    <xf numFmtId="0" fontId="2" fillId="5" borderId="3" xfId="22" applyFont="1" applyFill="1" applyBorder="1" applyAlignment="1" applyProtection="1">
      <alignment vertical="center"/>
    </xf>
    <xf numFmtId="0" fontId="2" fillId="5" borderId="24" xfId="22" applyFont="1" applyFill="1" applyBorder="1" applyAlignment="1" applyProtection="1">
      <alignment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2" fillId="45" borderId="4" xfId="0" applyFont="1" applyFill="1" applyBorder="1" applyAlignment="1">
      <alignment horizontal="center" vertical="center" shrinkToFit="1"/>
    </xf>
    <xf numFmtId="0" fontId="2" fillId="45" borderId="4" xfId="0" applyFont="1" applyFill="1" applyBorder="1" applyAlignment="1">
      <alignment horizontal="left" vertical="center" shrinkToFit="1"/>
    </xf>
    <xf numFmtId="14" fontId="2" fillId="45" borderId="4" xfId="0" applyNumberFormat="1" applyFont="1" applyFill="1" applyBorder="1" applyAlignment="1">
      <alignment horizontal="center" vertical="center" shrinkToFit="1"/>
    </xf>
    <xf numFmtId="9" fontId="2" fillId="45" borderId="4" xfId="15" applyFont="1" applyFill="1" applyBorder="1" applyAlignment="1">
      <alignment horizontal="center" vertical="center" shrinkToFit="1"/>
    </xf>
    <xf numFmtId="43" fontId="2" fillId="45" borderId="4" xfId="0" applyNumberFormat="1" applyFont="1" applyFill="1" applyBorder="1" applyAlignment="1">
      <alignment horizontal="right" vertical="center" shrinkToFit="1"/>
    </xf>
    <xf numFmtId="43" fontId="2" fillId="45" borderId="5" xfId="0" applyNumberFormat="1" applyFont="1" applyFill="1" applyBorder="1" applyAlignment="1">
      <alignment horizontal="right" vertical="center" shrinkToFit="1"/>
    </xf>
    <xf numFmtId="43" fontId="2" fillId="45" borderId="6" xfId="0" applyNumberFormat="1" applyFont="1" applyFill="1" applyBorder="1" applyAlignment="1">
      <alignment horizontal="right" vertical="center" shrinkToFit="1"/>
    </xf>
    <xf numFmtId="0" fontId="2" fillId="45" borderId="4" xfId="0" applyFont="1" applyFill="1" applyBorder="1" applyAlignment="1">
      <alignment vertical="center" shrinkToFit="1"/>
    </xf>
    <xf numFmtId="43" fontId="2" fillId="0" borderId="0" xfId="0" applyNumberFormat="1" applyFont="1" applyAlignment="1">
      <alignment vertical="center"/>
    </xf>
    <xf numFmtId="49" fontId="2" fillId="0" borderId="4" xfId="0" applyNumberFormat="1" applyFont="1" applyBorder="1" applyAlignment="1">
      <alignment horizontal="center" vertical="center" shrinkToFit="1"/>
    </xf>
    <xf numFmtId="14" fontId="2" fillId="0" borderId="4" xfId="0" applyNumberFormat="1" applyFont="1" applyFill="1" applyBorder="1" applyAlignment="1">
      <alignment horizontal="center" vertical="center" shrinkToFit="1"/>
    </xf>
    <xf numFmtId="9" fontId="2" fillId="0" borderId="4" xfId="15" applyFont="1" applyFill="1" applyBorder="1" applyAlignment="1">
      <alignment horizontal="center" vertical="center" shrinkToFit="1"/>
    </xf>
    <xf numFmtId="43" fontId="2" fillId="0" borderId="4" xfId="0" applyNumberFormat="1" applyFont="1" applyFill="1" applyBorder="1" applyAlignment="1">
      <alignment horizontal="right" vertical="center" shrinkToFit="1"/>
    </xf>
    <xf numFmtId="43" fontId="2" fillId="0" borderId="5" xfId="0" applyNumberFormat="1" applyFont="1" applyFill="1" applyBorder="1" applyAlignment="1">
      <alignment horizontal="right" vertical="center" shrinkToFit="1"/>
    </xf>
    <xf numFmtId="43" fontId="2" fillId="0" borderId="6" xfId="0" applyNumberFormat="1" applyFont="1" applyFill="1" applyBorder="1" applyAlignment="1">
      <alignment horizontal="right" vertical="center" shrinkToFit="1"/>
    </xf>
    <xf numFmtId="0" fontId="2" fillId="0" borderId="4" xfId="0" applyFont="1" applyFill="1" applyBorder="1" applyAlignment="1">
      <alignment vertical="center" shrinkToFit="1"/>
    </xf>
    <xf numFmtId="43" fontId="2" fillId="0" borderId="0" xfId="0" applyNumberFormat="1" applyFont="1" applyFill="1" applyAlignment="1">
      <alignment vertical="center"/>
    </xf>
    <xf numFmtId="0" fontId="129" fillId="0" borderId="4" xfId="0" applyFont="1" applyFill="1" applyBorder="1" applyAlignment="1">
      <alignment horizontal="center" vertical="center" shrinkToFit="1"/>
    </xf>
    <xf numFmtId="0" fontId="7" fillId="0" borderId="4" xfId="0" applyFont="1" applyFill="1" applyBorder="1" applyAlignment="1">
      <alignment horizontal="left" vertical="center" shrinkToFit="1"/>
    </xf>
    <xf numFmtId="0" fontId="129" fillId="0" borderId="4" xfId="0" applyFont="1" applyBorder="1" applyAlignment="1">
      <alignment horizontal="center" vertical="center" shrinkToFit="1"/>
    </xf>
    <xf numFmtId="0" fontId="7" fillId="0" borderId="4" xfId="0" applyFont="1" applyBorder="1" applyAlignment="1">
      <alignment horizontal="left" vertical="center" shrinkToFit="1"/>
    </xf>
    <xf numFmtId="0" fontId="129" fillId="0" borderId="4" xfId="0" applyFont="1" applyBorder="1" applyAlignment="1">
      <alignment horizontal="left" vertical="center" shrinkToFit="1"/>
    </xf>
    <xf numFmtId="0" fontId="2" fillId="0" borderId="0" xfId="0" applyNumberFormat="1" applyFont="1" applyAlignment="1">
      <alignment horizontal="center" vertical="center"/>
    </xf>
    <xf numFmtId="0" fontId="2" fillId="0" borderId="0" xfId="0" applyNumberFormat="1" applyFont="1" applyAlignment="1">
      <alignment horizontal="center" vertical="center" wrapText="1"/>
    </xf>
    <xf numFmtId="0" fontId="5" fillId="0" borderId="4" xfId="0" applyNumberFormat="1" applyFont="1" applyBorder="1" applyAlignment="1">
      <alignment horizontal="center" vertical="center"/>
    </xf>
    <xf numFmtId="0" fontId="2" fillId="45" borderId="4" xfId="0" applyNumberFormat="1" applyFont="1" applyFill="1" applyBorder="1" applyAlignment="1">
      <alignment horizontal="center" vertical="center" shrinkToFit="1"/>
    </xf>
    <xf numFmtId="0" fontId="2" fillId="0" borderId="4" xfId="0" applyNumberFormat="1" applyFont="1" applyFill="1" applyBorder="1" applyAlignment="1">
      <alignment horizontal="center" vertical="center" shrinkToFit="1"/>
    </xf>
    <xf numFmtId="0" fontId="2" fillId="0" borderId="0" xfId="0" applyFont="1" applyAlignment="1">
      <alignment horizontal="left" vertical="center" wrapText="1"/>
    </xf>
    <xf numFmtId="0" fontId="2" fillId="0" borderId="0" xfId="0" applyFont="1" applyAlignment="1">
      <alignment horizontal="left" vertical="center"/>
    </xf>
    <xf numFmtId="0" fontId="128" fillId="45" borderId="4" xfId="0" applyFont="1" applyFill="1" applyBorder="1" applyAlignment="1">
      <alignment horizontal="left" vertical="center" shrinkToFit="1"/>
    </xf>
    <xf numFmtId="0" fontId="129" fillId="0" borderId="4" xfId="0" applyFont="1" applyFill="1" applyBorder="1" applyAlignment="1">
      <alignment horizontal="left" vertical="center" shrinkToFit="1"/>
    </xf>
    <xf numFmtId="9" fontId="2" fillId="0" borderId="0" xfId="0" applyNumberFormat="1" applyFont="1" applyAlignment="1">
      <alignment vertical="center"/>
    </xf>
    <xf numFmtId="0" fontId="10" fillId="0" borderId="4" xfId="0" applyFont="1" applyBorder="1" applyAlignment="1">
      <alignment horizontal="center" vertical="center" shrinkToFit="1"/>
    </xf>
    <xf numFmtId="49" fontId="10" fillId="0" borderId="4" xfId="0" applyNumberFormat="1" applyFont="1" applyBorder="1" applyAlignment="1">
      <alignment horizontal="center" vertical="center" shrinkToFit="1"/>
    </xf>
    <xf numFmtId="43" fontId="2" fillId="46" borderId="4" xfId="0" applyNumberFormat="1" applyFont="1" applyFill="1" applyBorder="1" applyAlignment="1">
      <alignment horizontal="right" vertical="center" shrinkToFit="1"/>
    </xf>
    <xf numFmtId="49" fontId="2" fillId="46" borderId="4" xfId="0" applyNumberFormat="1" applyFont="1" applyFill="1" applyBorder="1" applyAlignment="1">
      <alignment horizontal="center" vertical="center" shrinkToFit="1"/>
    </xf>
    <xf numFmtId="49" fontId="130" fillId="46" borderId="4" xfId="0" applyNumberFormat="1" applyFont="1" applyFill="1" applyBorder="1" applyAlignment="1">
      <alignment horizontal="center" vertical="center" shrinkToFit="1"/>
    </xf>
    <xf numFmtId="49" fontId="10" fillId="46" borderId="4" xfId="0" applyNumberFormat="1" applyFont="1" applyFill="1" applyBorder="1" applyAlignment="1">
      <alignment horizontal="center" vertical="center" shrinkToFit="1"/>
    </xf>
    <xf numFmtId="49" fontId="9" fillId="46" borderId="4" xfId="0" applyNumberFormat="1" applyFont="1" applyFill="1" applyBorder="1" applyAlignment="1">
      <alignment horizontal="center" vertical="center" shrinkToFit="1"/>
    </xf>
    <xf numFmtId="0" fontId="2" fillId="0" borderId="0" xfId="0" applyNumberFormat="1" applyFont="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2" fillId="47" borderId="4" xfId="0" applyFont="1" applyFill="1" applyBorder="1" applyAlignment="1">
      <alignment horizontal="center" vertical="center" shrinkToFit="1"/>
    </xf>
    <xf numFmtId="14" fontId="2" fillId="47" borderId="4" xfId="0" applyNumberFormat="1" applyFont="1" applyFill="1" applyBorder="1" applyAlignment="1">
      <alignment horizontal="center" vertical="center" shrinkToFit="1"/>
    </xf>
    <xf numFmtId="43" fontId="2" fillId="47" borderId="6" xfId="0" applyNumberFormat="1" applyFont="1" applyFill="1" applyBorder="1" applyAlignment="1">
      <alignment horizontal="right" vertical="center" shrinkToFit="1"/>
    </xf>
    <xf numFmtId="43" fontId="2" fillId="47" borderId="4" xfId="0" applyNumberFormat="1" applyFont="1" applyFill="1" applyBorder="1" applyAlignment="1">
      <alignment horizontal="right" vertical="center" shrinkToFit="1"/>
    </xf>
    <xf numFmtId="49" fontId="2" fillId="47" borderId="4" xfId="0" applyNumberFormat="1" applyFont="1" applyFill="1" applyBorder="1" applyAlignment="1">
      <alignment horizontal="center" vertical="center" shrinkToFit="1"/>
    </xf>
    <xf numFmtId="0" fontId="0" fillId="0" borderId="4" xfId="0" applyBorder="1"/>
    <xf numFmtId="0" fontId="2" fillId="0" borderId="4" xfId="0" applyFont="1" applyBorder="1" applyAlignment="1">
      <alignment horizontal="center" vertical="center" wrapText="1" shrinkToFit="1"/>
    </xf>
    <xf numFmtId="0" fontId="2" fillId="0" borderId="4" xfId="0" applyFont="1" applyBorder="1" applyAlignment="1">
      <alignment horizontal="left" vertical="center" wrapText="1" shrinkToFit="1"/>
    </xf>
    <xf numFmtId="0" fontId="2" fillId="0" borderId="0" xfId="0" applyFont="1" applyAlignment="1">
      <alignment vertical="center" wrapText="1"/>
    </xf>
    <xf numFmtId="0" fontId="0" fillId="0" borderId="0" xfId="0" applyAlignment="1">
      <alignment wrapText="1"/>
    </xf>
    <xf numFmtId="0" fontId="0" fillId="0" borderId="4" xfId="0" applyBorder="1" applyAlignment="1">
      <alignment wrapText="1"/>
    </xf>
    <xf numFmtId="0" fontId="2" fillId="47" borderId="4" xfId="0" applyFont="1" applyFill="1" applyBorder="1" applyAlignment="1">
      <alignment horizontal="left" vertical="center" wrapText="1" shrinkToFit="1"/>
    </xf>
    <xf numFmtId="0" fontId="0" fillId="0" borderId="0" xfId="0" applyAlignment="1">
      <alignment horizontal="left" wrapText="1"/>
    </xf>
    <xf numFmtId="0" fontId="10" fillId="0" borderId="4" xfId="0" applyFont="1" applyBorder="1" applyAlignment="1">
      <alignment horizontal="left" vertical="center" wrapText="1" shrinkToFit="1"/>
    </xf>
    <xf numFmtId="0" fontId="60" fillId="0" borderId="4" xfId="0" applyFont="1" applyBorder="1" applyAlignment="1">
      <alignment horizontal="left" vertical="center" wrapText="1" shrinkToFit="1"/>
    </xf>
    <xf numFmtId="0" fontId="2" fillId="0" borderId="0" xfId="0" applyFont="1" applyAlignment="1">
      <alignment horizontal="left" wrapText="1"/>
    </xf>
    <xf numFmtId="0" fontId="60" fillId="0" borderId="0" xfId="0" applyFont="1"/>
    <xf numFmtId="0" fontId="10" fillId="47" borderId="4" xfId="0" applyFont="1" applyFill="1" applyBorder="1" applyAlignment="1">
      <alignment horizontal="left" vertical="center" wrapText="1" shrinkToFit="1"/>
    </xf>
    <xf numFmtId="0" fontId="5" fillId="0" borderId="4" xfId="0" applyFont="1" applyBorder="1" applyAlignment="1">
      <alignment horizontal="left" vertical="center" wrapText="1" shrinkToFit="1"/>
    </xf>
    <xf numFmtId="0" fontId="9" fillId="0" borderId="4" xfId="0" applyFont="1" applyBorder="1" applyAlignment="1">
      <alignment horizontal="left" vertical="center" wrapText="1" shrinkToFit="1"/>
    </xf>
    <xf numFmtId="0" fontId="2" fillId="0" borderId="4" xfId="0" applyFont="1" applyBorder="1" applyAlignment="1">
      <alignment vertical="center" wrapText="1" shrinkToFit="1"/>
    </xf>
    <xf numFmtId="0" fontId="5" fillId="0" borderId="4" xfId="0" applyFont="1" applyBorder="1" applyAlignment="1">
      <alignment vertical="center" wrapText="1" shrinkToFit="1"/>
    </xf>
    <xf numFmtId="0" fontId="5" fillId="47" borderId="4" xfId="0" applyFont="1" applyFill="1" applyBorder="1" applyAlignment="1">
      <alignment horizontal="center" vertical="center" wrapText="1" shrinkToFit="1"/>
    </xf>
    <xf numFmtId="0" fontId="2" fillId="47" borderId="4" xfId="0" applyNumberFormat="1" applyFont="1" applyFill="1" applyBorder="1" applyAlignment="1">
      <alignment horizontal="center" vertical="center" shrinkToFit="1"/>
    </xf>
    <xf numFmtId="0" fontId="5" fillId="47" borderId="4" xfId="0" applyFont="1" applyFill="1" applyBorder="1" applyAlignment="1">
      <alignment horizontal="center" wrapText="1"/>
    </xf>
    <xf numFmtId="0" fontId="0" fillId="47" borderId="4" xfId="0" applyFill="1" applyBorder="1" applyAlignment="1">
      <alignment horizontal="left" wrapText="1"/>
    </xf>
    <xf numFmtId="0" fontId="0" fillId="47" borderId="4" xfId="0" applyFill="1" applyBorder="1"/>
    <xf numFmtId="0" fontId="2" fillId="47" borderId="4" xfId="0" applyFont="1" applyFill="1" applyBorder="1" applyAlignment="1">
      <alignment horizontal="left" wrapText="1"/>
    </xf>
    <xf numFmtId="0" fontId="0" fillId="47" borderId="4" xfId="0" applyFill="1" applyBorder="1" applyAlignment="1">
      <alignment wrapText="1"/>
    </xf>
    <xf numFmtId="0" fontId="2" fillId="47" borderId="4" xfId="0" applyFont="1" applyFill="1" applyBorder="1" applyAlignment="1">
      <alignment vertical="center" wrapText="1" shrinkToFit="1"/>
    </xf>
    <xf numFmtId="0" fontId="2" fillId="47" borderId="4" xfId="0" applyFont="1" applyFill="1" applyBorder="1" applyAlignment="1">
      <alignment horizontal="center" vertical="center" wrapText="1" shrinkToFit="1"/>
    </xf>
    <xf numFmtId="0" fontId="5" fillId="47" borderId="4" xfId="0" applyFont="1" applyFill="1" applyBorder="1" applyAlignment="1">
      <alignment horizontal="center"/>
    </xf>
    <xf numFmtId="43" fontId="0" fillId="0" borderId="0" xfId="0" applyNumberFormat="1"/>
    <xf numFmtId="0" fontId="5" fillId="0" borderId="4" xfId="0" applyFont="1" applyBorder="1" applyAlignment="1">
      <alignment horizontal="center" vertical="center" shrinkToFit="1"/>
    </xf>
    <xf numFmtId="0" fontId="0" fillId="47" borderId="0" xfId="0" applyFill="1"/>
    <xf numFmtId="43" fontId="5" fillId="47" borderId="4" xfId="0" applyNumberFormat="1" applyFont="1" applyFill="1" applyBorder="1" applyAlignment="1">
      <alignment horizontal="right" vertical="center" shrinkToFit="1"/>
    </xf>
    <xf numFmtId="0" fontId="18" fillId="47" borderId="0" xfId="0" applyFont="1" applyFill="1"/>
    <xf numFmtId="0" fontId="5" fillId="0" borderId="4" xfId="0" applyFont="1" applyBorder="1" applyAlignment="1">
      <alignment horizontal="center" vertical="center"/>
    </xf>
    <xf numFmtId="0" fontId="5" fillId="0" borderId="6" xfId="0" applyFont="1" applyBorder="1" applyAlignment="1">
      <alignment horizontal="center" vertical="center"/>
    </xf>
    <xf numFmtId="49" fontId="5" fillId="0" borderId="4" xfId="0" applyNumberFormat="1" applyFont="1" applyBorder="1" applyAlignment="1">
      <alignment horizontal="center" vertical="center"/>
    </xf>
    <xf numFmtId="0" fontId="2" fillId="0" borderId="1" xfId="0" applyNumberFormat="1" applyFont="1" applyBorder="1" applyAlignment="1">
      <alignment horizontal="center" vertical="center" shrinkToFit="1"/>
    </xf>
    <xf numFmtId="0" fontId="2" fillId="0" borderId="65" xfId="0" applyNumberFormat="1" applyFont="1" applyBorder="1" applyAlignment="1">
      <alignment horizontal="center" vertical="center" shrinkToFit="1"/>
    </xf>
    <xf numFmtId="0" fontId="2" fillId="0" borderId="8" xfId="0" applyNumberFormat="1" applyFont="1" applyBorder="1" applyAlignment="1">
      <alignment horizontal="center" vertical="center" shrinkToFit="1"/>
    </xf>
    <xf numFmtId="0" fontId="18" fillId="0" borderId="0" xfId="0" applyFont="1"/>
    <xf numFmtId="43" fontId="0" fillId="47" borderId="4" xfId="0" applyNumberFormat="1" applyFill="1" applyBorder="1"/>
    <xf numFmtId="43" fontId="2" fillId="0" borderId="65" xfId="0" applyNumberFormat="1" applyFont="1" applyBorder="1" applyAlignment="1">
      <alignment horizontal="right" vertical="center" shrinkToFit="1"/>
    </xf>
    <xf numFmtId="43" fontId="2" fillId="0" borderId="1" xfId="0" applyNumberFormat="1" applyFont="1" applyBorder="1" applyAlignment="1">
      <alignment horizontal="right" vertical="center" shrinkToFit="1"/>
    </xf>
    <xf numFmtId="43" fontId="2" fillId="0" borderId="8" xfId="0" applyNumberFormat="1" applyFont="1" applyBorder="1" applyAlignment="1">
      <alignment horizontal="right" vertical="center" shrinkToFit="1"/>
    </xf>
    <xf numFmtId="43" fontId="2" fillId="46" borderId="65" xfId="0" applyNumberFormat="1" applyFont="1" applyFill="1" applyBorder="1" applyAlignment="1">
      <alignment horizontal="right" vertical="center" shrinkToFit="1"/>
    </xf>
    <xf numFmtId="0" fontId="0" fillId="0" borderId="4" xfId="0" applyBorder="1" applyAlignment="1">
      <alignment horizontal="center"/>
    </xf>
    <xf numFmtId="0" fontId="0" fillId="0" borderId="0" xfId="0" applyAlignment="1">
      <alignment horizontal="center"/>
    </xf>
    <xf numFmtId="0" fontId="0" fillId="47" borderId="4" xfId="0" applyFill="1" applyBorder="1" applyAlignment="1">
      <alignment horizontal="center"/>
    </xf>
    <xf numFmtId="0" fontId="6" fillId="0" borderId="32" xfId="25" applyFont="1" applyFill="1" applyBorder="1" applyAlignment="1" applyProtection="1">
      <alignment horizontal="center" vertical="center"/>
      <protection locked="0"/>
    </xf>
    <xf numFmtId="0" fontId="29" fillId="7" borderId="40" xfId="22" applyFont="1" applyFill="1" applyBorder="1" applyAlignment="1" applyProtection="1">
      <alignment horizontal="center" vertical="center"/>
    </xf>
    <xf numFmtId="0" fontId="29" fillId="7" borderId="41" xfId="22" applyFont="1" applyFill="1" applyBorder="1" applyAlignment="1" applyProtection="1">
      <alignment horizontal="center" vertical="center"/>
    </xf>
    <xf numFmtId="0" fontId="29" fillId="7" borderId="42" xfId="22" applyFont="1" applyFill="1" applyBorder="1" applyAlignment="1" applyProtection="1">
      <alignment horizontal="center" vertical="center"/>
    </xf>
    <xf numFmtId="0" fontId="24" fillId="5" borderId="43" xfId="22" applyFont="1" applyFill="1" applyBorder="1" applyAlignment="1" applyProtection="1">
      <alignment horizontal="center" vertical="center"/>
    </xf>
    <xf numFmtId="0" fontId="24" fillId="5" borderId="44" xfId="22" applyFont="1" applyFill="1" applyBorder="1" applyAlignment="1" applyProtection="1">
      <alignment horizontal="center" vertical="center"/>
    </xf>
    <xf numFmtId="0" fontId="24" fillId="5" borderId="45" xfId="22" applyFont="1" applyFill="1" applyBorder="1" applyAlignment="1" applyProtection="1">
      <alignment horizontal="center" vertical="center"/>
    </xf>
    <xf numFmtId="0" fontId="30" fillId="5" borderId="34" xfId="22" applyFont="1" applyFill="1" applyBorder="1" applyAlignment="1" applyProtection="1">
      <alignment horizontal="center" vertical="center"/>
    </xf>
    <xf numFmtId="0" fontId="31" fillId="5" borderId="0" xfId="22" applyFont="1" applyFill="1" applyBorder="1" applyAlignment="1" applyProtection="1">
      <alignment horizontal="center" vertical="center"/>
    </xf>
    <xf numFmtId="0" fontId="31" fillId="5" borderId="36" xfId="22" applyFont="1" applyFill="1" applyBorder="1" applyAlignment="1" applyProtection="1">
      <alignment horizontal="center" vertical="center"/>
    </xf>
    <xf numFmtId="0" fontId="32" fillId="5" borderId="0" xfId="22" applyFont="1" applyFill="1" applyBorder="1" applyAlignment="1" applyProtection="1">
      <alignment vertical="center"/>
    </xf>
    <xf numFmtId="0" fontId="33" fillId="5" borderId="0" xfId="22" applyFont="1" applyFill="1" applyBorder="1" applyAlignment="1" applyProtection="1">
      <alignment vertical="center"/>
    </xf>
    <xf numFmtId="0" fontId="29" fillId="7" borderId="33" xfId="22" applyFont="1" applyFill="1" applyBorder="1" applyAlignment="1" applyProtection="1">
      <alignment horizontal="center" vertical="center"/>
    </xf>
    <xf numFmtId="0" fontId="7" fillId="5" borderId="34" xfId="22" applyFont="1" applyFill="1" applyBorder="1" applyAlignment="1" applyProtection="1">
      <alignment horizontal="center" vertical="center"/>
    </xf>
    <xf numFmtId="0" fontId="7" fillId="5" borderId="35" xfId="22" applyFont="1" applyFill="1" applyBorder="1" applyAlignment="1" applyProtection="1">
      <alignment horizontal="center" vertical="center"/>
    </xf>
    <xf numFmtId="0" fontId="34" fillId="5" borderId="36" xfId="22" applyFont="1" applyFill="1" applyBorder="1" applyAlignment="1" applyProtection="1">
      <alignment horizontal="center" vertical="center"/>
    </xf>
    <xf numFmtId="0" fontId="34" fillId="5" borderId="37" xfId="22" applyFont="1" applyFill="1" applyBorder="1" applyAlignment="1" applyProtection="1">
      <alignment horizontal="center" vertical="center"/>
    </xf>
    <xf numFmtId="49" fontId="5" fillId="2" borderId="26" xfId="22" applyNumberFormat="1" applyFont="1" applyFill="1" applyBorder="1" applyAlignment="1" applyProtection="1">
      <alignment horizontal="left" vertical="center"/>
    </xf>
    <xf numFmtId="0" fontId="2" fillId="0" borderId="38" xfId="0" applyFont="1" applyBorder="1" applyAlignment="1" applyProtection="1">
      <alignment vertical="center"/>
    </xf>
    <xf numFmtId="49" fontId="123" fillId="2" borderId="38" xfId="22" applyNumberFormat="1" applyFont="1" applyFill="1" applyBorder="1" applyAlignment="1" applyProtection="1">
      <alignment horizontal="left" vertical="center"/>
      <protection locked="0"/>
    </xf>
    <xf numFmtId="0" fontId="2" fillId="0" borderId="38" xfId="0" applyFont="1" applyBorder="1" applyAlignment="1" applyProtection="1">
      <alignment vertical="center"/>
      <protection locked="0"/>
    </xf>
    <xf numFmtId="0" fontId="2" fillId="0" borderId="39" xfId="0" applyFont="1" applyBorder="1" applyAlignment="1" applyProtection="1">
      <alignment vertical="center"/>
      <protection locked="0"/>
    </xf>
    <xf numFmtId="0" fontId="34" fillId="5" borderId="0" xfId="22" applyFont="1" applyFill="1" applyBorder="1" applyAlignment="1" applyProtection="1">
      <alignment horizontal="center" vertical="center"/>
    </xf>
    <xf numFmtId="0" fontId="29" fillId="7" borderId="46" xfId="22" applyFont="1" applyFill="1" applyBorder="1" applyAlignment="1" applyProtection="1">
      <alignment horizontal="center" vertical="center"/>
    </xf>
    <xf numFmtId="49" fontId="5" fillId="0" borderId="26" xfId="22" applyNumberFormat="1" applyFont="1" applyFill="1" applyBorder="1" applyAlignment="1" applyProtection="1">
      <alignment horizontal="left" vertical="center"/>
    </xf>
    <xf numFmtId="49" fontId="5" fillId="0" borderId="38" xfId="22" applyNumberFormat="1" applyFont="1" applyFill="1" applyBorder="1" applyAlignment="1" applyProtection="1">
      <alignment horizontal="left" vertical="center"/>
    </xf>
    <xf numFmtId="49" fontId="123" fillId="2" borderId="38" xfId="22" applyNumberFormat="1" applyFont="1" applyFill="1" applyBorder="1" applyAlignment="1" applyProtection="1">
      <alignment horizontal="left" vertical="center" shrinkToFit="1"/>
      <protection locked="0"/>
    </xf>
    <xf numFmtId="49" fontId="124" fillId="2" borderId="38" xfId="22" applyNumberFormat="1" applyFont="1" applyFill="1" applyBorder="1" applyAlignment="1" applyProtection="1">
      <alignment horizontal="left" vertical="center" shrinkToFit="1"/>
      <protection locked="0"/>
    </xf>
    <xf numFmtId="49" fontId="124" fillId="2" borderId="39" xfId="22" applyNumberFormat="1" applyFont="1" applyFill="1" applyBorder="1" applyAlignment="1" applyProtection="1">
      <alignment horizontal="left" vertical="center" shrinkToFit="1"/>
      <protection locked="0"/>
    </xf>
    <xf numFmtId="49" fontId="5" fillId="0" borderId="20" xfId="22" applyNumberFormat="1" applyFont="1" applyFill="1" applyBorder="1" applyAlignment="1" applyProtection="1">
      <alignment horizontal="left" vertical="center"/>
    </xf>
    <xf numFmtId="49" fontId="5" fillId="0" borderId="3" xfId="22" applyNumberFormat="1" applyFont="1" applyFill="1" applyBorder="1" applyAlignment="1" applyProtection="1">
      <alignment horizontal="left" vertical="center"/>
    </xf>
    <xf numFmtId="49" fontId="5" fillId="2" borderId="20" xfId="22" applyNumberFormat="1" applyFont="1" applyFill="1" applyBorder="1" applyAlignment="1" applyProtection="1">
      <alignment horizontal="left" vertical="center"/>
    </xf>
    <xf numFmtId="49" fontId="5" fillId="2" borderId="3" xfId="22" applyNumberFormat="1" applyFont="1" applyFill="1" applyBorder="1" applyAlignment="1" applyProtection="1">
      <alignment horizontal="left" vertical="center"/>
    </xf>
    <xf numFmtId="0" fontId="2" fillId="5" borderId="0" xfId="22" applyFont="1" applyFill="1" applyBorder="1" applyAlignment="1" applyProtection="1">
      <alignment horizontal="center" vertical="center"/>
    </xf>
    <xf numFmtId="0" fontId="121" fillId="5" borderId="32" xfId="22" applyFont="1" applyFill="1" applyBorder="1" applyAlignment="1" applyProtection="1">
      <alignment horizontal="center" vertical="center"/>
    </xf>
    <xf numFmtId="0" fontId="122" fillId="5" borderId="32" xfId="22" applyFont="1" applyFill="1" applyBorder="1" applyAlignment="1" applyProtection="1">
      <alignment horizontal="center" vertical="center"/>
    </xf>
    <xf numFmtId="49" fontId="5" fillId="0" borderId="24" xfId="22" applyNumberFormat="1" applyFont="1" applyFill="1" applyBorder="1" applyAlignment="1" applyProtection="1">
      <alignment horizontal="left" vertical="center"/>
    </xf>
    <xf numFmtId="0" fontId="2" fillId="0" borderId="3" xfId="0" applyFont="1" applyBorder="1" applyAlignment="1" applyProtection="1">
      <alignment vertical="center"/>
    </xf>
    <xf numFmtId="49" fontId="123" fillId="2" borderId="3" xfId="22" applyNumberFormat="1" applyFont="1" applyFill="1" applyBorder="1" applyAlignment="1" applyProtection="1">
      <alignment horizontal="left" vertical="center"/>
      <protection locked="0"/>
    </xf>
    <xf numFmtId="0" fontId="2" fillId="0" borderId="3" xfId="0" applyFont="1" applyBorder="1" applyAlignment="1" applyProtection="1">
      <alignment vertical="center"/>
      <protection locked="0"/>
    </xf>
    <xf numFmtId="0" fontId="2" fillId="0" borderId="24" xfId="0" applyFont="1" applyBorder="1" applyAlignment="1" applyProtection="1">
      <alignment vertical="center"/>
      <protection locked="0"/>
    </xf>
    <xf numFmtId="0" fontId="51" fillId="0" borderId="0" xfId="0" applyFont="1" applyAlignment="1">
      <alignment horizontal="left" vertical="center" wrapText="1"/>
    </xf>
    <xf numFmtId="0" fontId="64" fillId="0" borderId="0" xfId="0" applyFont="1" applyAlignment="1">
      <alignment horizontal="left" vertical="center" wrapText="1"/>
    </xf>
    <xf numFmtId="0" fontId="21" fillId="0" borderId="12" xfId="0" applyFont="1" applyBorder="1" applyAlignment="1">
      <alignment horizontal="center" vertical="center"/>
    </xf>
    <xf numFmtId="10" fontId="2" fillId="0" borderId="64" xfId="15" applyNumberFormat="1" applyFont="1" applyBorder="1" applyAlignment="1" applyProtection="1">
      <alignment horizontal="left" vertical="center"/>
      <protection locked="0"/>
    </xf>
    <xf numFmtId="10" fontId="2" fillId="0" borderId="31" xfId="15" applyNumberFormat="1" applyFont="1" applyBorder="1" applyAlignment="1" applyProtection="1">
      <alignment horizontal="left" vertical="center"/>
      <protection locked="0"/>
    </xf>
    <xf numFmtId="0" fontId="7" fillId="0" borderId="9" xfId="20" applyFont="1" applyBorder="1" applyAlignment="1" applyProtection="1">
      <alignment horizontal="center" vertical="center"/>
      <protection locked="0"/>
    </xf>
    <xf numFmtId="0" fontId="7" fillId="0" borderId="17" xfId="20" applyFont="1" applyBorder="1" applyAlignment="1" applyProtection="1">
      <alignment horizontal="center" vertical="center"/>
      <protection locked="0"/>
    </xf>
    <xf numFmtId="0" fontId="7" fillId="0" borderId="7" xfId="18" applyFont="1" applyBorder="1" applyAlignment="1" applyProtection="1">
      <alignment horizontal="center" vertical="center"/>
      <protection locked="0"/>
    </xf>
    <xf numFmtId="0" fontId="7" fillId="0" borderId="24" xfId="18" applyFont="1" applyBorder="1" applyAlignment="1" applyProtection="1">
      <alignment horizontal="center" vertical="center"/>
      <protection locked="0"/>
    </xf>
    <xf numFmtId="10" fontId="2" fillId="0" borderId="7" xfId="15" applyNumberFormat="1" applyFont="1" applyBorder="1" applyAlignment="1" applyProtection="1">
      <alignment horizontal="left" vertical="center"/>
      <protection locked="0"/>
    </xf>
    <xf numFmtId="10" fontId="2" fillId="0" borderId="24" xfId="15" applyNumberFormat="1" applyFont="1" applyBorder="1" applyAlignment="1" applyProtection="1">
      <alignment horizontal="left" vertical="center"/>
      <protection locked="0"/>
    </xf>
    <xf numFmtId="0" fontId="2" fillId="0" borderId="7" xfId="20" applyFont="1" applyBorder="1" applyAlignment="1" applyProtection="1">
      <alignment horizontal="left" vertical="center" wrapText="1"/>
      <protection locked="0"/>
    </xf>
    <xf numFmtId="0" fontId="2" fillId="0" borderId="3" xfId="20" applyFont="1" applyBorder="1" applyAlignment="1" applyProtection="1">
      <alignment horizontal="left" vertical="center" wrapText="1"/>
      <protection locked="0"/>
    </xf>
    <xf numFmtId="0" fontId="2" fillId="0" borderId="24" xfId="20" applyFont="1" applyBorder="1" applyAlignment="1" applyProtection="1">
      <alignment horizontal="left" vertical="center" wrapText="1"/>
      <protection locked="0"/>
    </xf>
    <xf numFmtId="0" fontId="7" fillId="0" borderId="7" xfId="20" applyFont="1" applyBorder="1" applyAlignment="1" applyProtection="1">
      <alignment horizontal="center" vertical="center"/>
      <protection locked="0"/>
    </xf>
    <xf numFmtId="0" fontId="7" fillId="0" borderId="3" xfId="20" applyFont="1" applyBorder="1" applyAlignment="1" applyProtection="1">
      <alignment horizontal="center" vertical="center"/>
      <protection locked="0"/>
    </xf>
    <xf numFmtId="0" fontId="7" fillId="0" borderId="24" xfId="20" applyFont="1" applyBorder="1" applyAlignment="1" applyProtection="1">
      <alignment horizontal="center" vertical="center"/>
      <protection locked="0"/>
    </xf>
    <xf numFmtId="0" fontId="2" fillId="0" borderId="7" xfId="20" applyFont="1" applyBorder="1" applyAlignment="1" applyProtection="1">
      <alignment horizontal="left" vertical="center" shrinkToFit="1"/>
      <protection locked="0"/>
    </xf>
    <xf numFmtId="0" fontId="2" fillId="0" borderId="3" xfId="20" applyFont="1" applyBorder="1" applyAlignment="1" applyProtection="1">
      <alignment horizontal="left" vertical="center" shrinkToFit="1"/>
      <protection locked="0"/>
    </xf>
    <xf numFmtId="0" fontId="2" fillId="0" borderId="6" xfId="20" applyFont="1" applyBorder="1" applyAlignment="1" applyProtection="1">
      <alignment horizontal="left" vertical="center" shrinkToFit="1"/>
      <protection locked="0"/>
    </xf>
    <xf numFmtId="0" fontId="7" fillId="0" borderId="10" xfId="20" applyFont="1" applyBorder="1" applyAlignment="1" applyProtection="1">
      <alignment horizontal="center" vertical="center"/>
      <protection locked="0"/>
    </xf>
    <xf numFmtId="0" fontId="7" fillId="0" borderId="4" xfId="20" applyFont="1" applyBorder="1" applyAlignment="1" applyProtection="1">
      <alignment horizontal="center" vertical="center"/>
      <protection locked="0"/>
    </xf>
    <xf numFmtId="0" fontId="7" fillId="0" borderId="63" xfId="20" applyFont="1" applyBorder="1" applyAlignment="1" applyProtection="1">
      <alignment horizontal="center" vertical="center"/>
      <protection locked="0"/>
    </xf>
    <xf numFmtId="43" fontId="2" fillId="0" borderId="4" xfId="23" applyNumberFormat="1" applyFont="1" applyFill="1" applyBorder="1" applyAlignment="1" applyProtection="1">
      <alignment horizontal="center" vertical="center"/>
      <protection locked="0"/>
    </xf>
    <xf numFmtId="0" fontId="7" fillId="0" borderId="16" xfId="20" applyFont="1" applyBorder="1" applyAlignment="1" applyProtection="1">
      <alignment horizontal="center" vertical="center"/>
      <protection locked="0"/>
    </xf>
    <xf numFmtId="0" fontId="2" fillId="0" borderId="7" xfId="20" applyFont="1" applyBorder="1" applyAlignment="1" applyProtection="1">
      <alignment horizontal="center" vertical="center"/>
      <protection locked="0"/>
    </xf>
    <xf numFmtId="0" fontId="2" fillId="0" borderId="3" xfId="20" applyFont="1" applyBorder="1" applyAlignment="1" applyProtection="1">
      <alignment horizontal="center" vertical="center"/>
      <protection locked="0"/>
    </xf>
    <xf numFmtId="0" fontId="2" fillId="0" borderId="24" xfId="20" applyFont="1" applyBorder="1" applyAlignment="1" applyProtection="1">
      <alignment horizontal="center" vertical="center"/>
      <protection locked="0"/>
    </xf>
    <xf numFmtId="0" fontId="2" fillId="0" borderId="7" xfId="20" applyFont="1" applyBorder="1" applyAlignment="1" applyProtection="1">
      <alignment horizontal="center" vertical="center" shrinkToFit="1"/>
      <protection locked="0"/>
    </xf>
    <xf numFmtId="0" fontId="2" fillId="0" borderId="3" xfId="20" applyFont="1" applyBorder="1" applyAlignment="1" applyProtection="1">
      <alignment horizontal="center" vertical="center" shrinkToFit="1"/>
      <protection locked="0"/>
    </xf>
    <xf numFmtId="0" fontId="2" fillId="0" borderId="6" xfId="20" applyFont="1" applyBorder="1" applyAlignment="1" applyProtection="1">
      <alignment horizontal="center" vertical="center" shrinkToFit="1"/>
      <protection locked="0"/>
    </xf>
    <xf numFmtId="43" fontId="2" fillId="0" borderId="7" xfId="23" applyNumberFormat="1" applyFont="1" applyFill="1" applyBorder="1" applyAlignment="1" applyProtection="1">
      <alignment horizontal="center" vertical="center"/>
      <protection locked="0"/>
    </xf>
    <xf numFmtId="43" fontId="2" fillId="0" borderId="3" xfId="23" applyNumberFormat="1" applyFont="1" applyFill="1" applyBorder="1" applyAlignment="1" applyProtection="1">
      <alignment horizontal="center" vertical="center"/>
      <protection locked="0"/>
    </xf>
    <xf numFmtId="43" fontId="2" fillId="0" borderId="6" xfId="23" applyNumberFormat="1" applyFont="1" applyFill="1" applyBorder="1" applyAlignment="1" applyProtection="1">
      <alignment horizontal="center" vertical="center"/>
      <protection locked="0"/>
    </xf>
    <xf numFmtId="31" fontId="2" fillId="0" borderId="7" xfId="20" applyNumberFormat="1" applyFont="1" applyBorder="1" applyAlignment="1" applyProtection="1">
      <alignment horizontal="center" vertical="center" shrinkToFit="1"/>
      <protection locked="0"/>
    </xf>
    <xf numFmtId="0" fontId="2" fillId="0" borderId="50" xfId="20" applyFont="1" applyBorder="1" applyAlignment="1" applyProtection="1">
      <alignment horizontal="center" vertical="center" shrinkToFit="1"/>
      <protection locked="0"/>
    </xf>
    <xf numFmtId="0" fontId="2" fillId="0" borderId="51" xfId="20" applyFont="1" applyBorder="1" applyAlignment="1" applyProtection="1">
      <alignment horizontal="center" vertical="center" shrinkToFit="1"/>
      <protection locked="0"/>
    </xf>
    <xf numFmtId="0" fontId="2" fillId="0" borderId="53" xfId="20" applyFont="1" applyBorder="1" applyAlignment="1" applyProtection="1">
      <alignment horizontal="center" vertical="center" shrinkToFit="1"/>
      <protection locked="0"/>
    </xf>
    <xf numFmtId="0" fontId="2" fillId="0" borderId="15" xfId="20" applyFont="1" applyBorder="1" applyAlignment="1" applyProtection="1">
      <alignment horizontal="center" vertical="center"/>
      <protection locked="0"/>
    </xf>
    <xf numFmtId="0" fontId="7" fillId="0" borderId="7" xfId="20" applyNumberFormat="1" applyFont="1" applyBorder="1" applyAlignment="1" applyProtection="1">
      <alignment horizontal="center" vertical="center"/>
      <protection locked="0"/>
    </xf>
    <xf numFmtId="0" fontId="7" fillId="0" borderId="3" xfId="20" applyNumberFormat="1" applyFont="1" applyBorder="1" applyAlignment="1" applyProtection="1">
      <alignment horizontal="center" vertical="center"/>
      <protection locked="0"/>
    </xf>
    <xf numFmtId="0" fontId="7" fillId="0" borderId="24" xfId="20" applyNumberFormat="1" applyFont="1" applyBorder="1" applyAlignment="1" applyProtection="1">
      <alignment horizontal="center" vertical="center"/>
      <protection locked="0"/>
    </xf>
    <xf numFmtId="0" fontId="2" fillId="0" borderId="4" xfId="20" applyFont="1" applyBorder="1" applyAlignment="1" applyProtection="1">
      <alignment horizontal="center" vertical="center"/>
      <protection locked="0"/>
    </xf>
    <xf numFmtId="0" fontId="7" fillId="0" borderId="4" xfId="20" applyNumberFormat="1" applyFont="1" applyBorder="1" applyAlignment="1" applyProtection="1">
      <alignment horizontal="center" vertical="center"/>
      <protection locked="0"/>
    </xf>
    <xf numFmtId="0" fontId="7" fillId="0" borderId="60" xfId="20" applyFont="1" applyBorder="1" applyAlignment="1" applyProtection="1">
      <alignment horizontal="center" vertical="center"/>
      <protection locked="0"/>
    </xf>
    <xf numFmtId="0" fontId="7" fillId="0" borderId="15" xfId="20" applyFont="1" applyBorder="1" applyAlignment="1" applyProtection="1">
      <alignment horizontal="center" vertical="center"/>
      <protection locked="0"/>
    </xf>
    <xf numFmtId="0" fontId="2" fillId="0" borderId="64" xfId="20" applyFont="1" applyBorder="1" applyAlignment="1" applyProtection="1">
      <alignment horizontal="center" vertical="center"/>
      <protection locked="0"/>
    </xf>
    <xf numFmtId="0" fontId="2" fillId="0" borderId="30" xfId="20" applyFont="1" applyBorder="1" applyAlignment="1" applyProtection="1">
      <alignment horizontal="center" vertical="center"/>
      <protection locked="0"/>
    </xf>
    <xf numFmtId="0" fontId="2" fillId="0" borderId="31" xfId="20" applyFont="1" applyBorder="1" applyAlignment="1" applyProtection="1">
      <alignment horizontal="center" vertical="center"/>
      <protection locked="0"/>
    </xf>
    <xf numFmtId="0" fontId="7" fillId="0" borderId="13" xfId="20" applyFont="1" applyBorder="1" applyAlignment="1" applyProtection="1">
      <alignment horizontal="center" vertical="center"/>
      <protection locked="0"/>
    </xf>
    <xf numFmtId="0" fontId="7" fillId="0" borderId="47" xfId="20" applyFont="1" applyBorder="1" applyAlignment="1" applyProtection="1">
      <alignment horizontal="center" vertical="center"/>
      <protection locked="0"/>
    </xf>
    <xf numFmtId="0" fontId="7" fillId="0" borderId="49" xfId="20" applyFont="1" applyBorder="1" applyAlignment="1" applyProtection="1">
      <alignment horizontal="center" vertical="center"/>
      <protection locked="0"/>
    </xf>
    <xf numFmtId="43" fontId="2" fillId="0" borderId="15" xfId="23" applyNumberFormat="1" applyFont="1" applyFill="1" applyBorder="1" applyAlignment="1" applyProtection="1">
      <alignment horizontal="center" vertical="center"/>
      <protection locked="0"/>
    </xf>
    <xf numFmtId="0" fontId="7" fillId="0" borderId="28" xfId="20" applyFont="1" applyBorder="1" applyAlignment="1" applyProtection="1">
      <alignment horizontal="center" vertical="center"/>
      <protection locked="0"/>
    </xf>
    <xf numFmtId="0" fontId="7" fillId="0" borderId="48" xfId="20" applyFont="1" applyBorder="1" applyAlignment="1" applyProtection="1">
      <alignment horizontal="center" vertical="center"/>
      <protection locked="0"/>
    </xf>
    <xf numFmtId="0" fontId="2" fillId="0" borderId="61" xfId="20" applyFont="1" applyBorder="1" applyAlignment="1" applyProtection="1">
      <alignment horizontal="center" vertical="center"/>
      <protection locked="0"/>
    </xf>
    <xf numFmtId="0" fontId="2" fillId="0" borderId="0" xfId="20" applyFont="1" applyBorder="1" applyAlignment="1" applyProtection="1">
      <alignment horizontal="center" vertical="center"/>
      <protection locked="0"/>
    </xf>
    <xf numFmtId="0" fontId="2" fillId="0" borderId="62" xfId="20" applyFont="1" applyBorder="1" applyAlignment="1" applyProtection="1">
      <alignment horizontal="center" vertical="center"/>
      <protection locked="0"/>
    </xf>
    <xf numFmtId="0" fontId="2" fillId="0" borderId="4" xfId="18" applyFont="1" applyBorder="1" applyAlignment="1" applyProtection="1">
      <alignment horizontal="center" vertical="center"/>
      <protection locked="0"/>
    </xf>
    <xf numFmtId="0" fontId="2" fillId="0" borderId="4" xfId="20" applyNumberFormat="1" applyFont="1" applyBorder="1" applyAlignment="1" applyProtection="1">
      <alignment horizontal="center" vertical="center"/>
      <protection locked="0"/>
    </xf>
    <xf numFmtId="0" fontId="2" fillId="0" borderId="16" xfId="20" applyNumberFormat="1" applyFont="1" applyBorder="1" applyAlignment="1" applyProtection="1">
      <alignment horizontal="center" vertical="center"/>
      <protection locked="0"/>
    </xf>
    <xf numFmtId="0" fontId="20" fillId="0" borderId="0" xfId="18" applyFont="1" applyAlignment="1" applyProtection="1">
      <alignment horizontal="center" vertical="center"/>
      <protection locked="0"/>
    </xf>
    <xf numFmtId="0" fontId="2" fillId="0" borderId="0" xfId="18" applyNumberFormat="1" applyFont="1" applyAlignment="1" applyProtection="1">
      <alignment horizontal="center" vertical="center"/>
      <protection locked="0"/>
    </xf>
    <xf numFmtId="0" fontId="2" fillId="0" borderId="52" xfId="20" applyNumberFormat="1" applyFont="1" applyBorder="1" applyAlignment="1" applyProtection="1">
      <alignment horizontal="left" vertical="center" shrinkToFit="1"/>
      <protection locked="0"/>
    </xf>
    <xf numFmtId="0" fontId="2" fillId="0" borderId="38" xfId="20" applyNumberFormat="1" applyFont="1" applyBorder="1" applyAlignment="1" applyProtection="1">
      <alignment horizontal="left" vertical="center" shrinkToFit="1"/>
      <protection locked="0"/>
    </xf>
    <xf numFmtId="0" fontId="2" fillId="0" borderId="54" xfId="20" applyNumberFormat="1" applyFont="1" applyBorder="1" applyAlignment="1" applyProtection="1">
      <alignment horizontal="left" vertical="center" shrinkToFit="1"/>
      <protection locked="0"/>
    </xf>
    <xf numFmtId="0" fontId="7" fillId="0" borderId="3" xfId="18" applyFont="1" applyBorder="1" applyAlignment="1" applyProtection="1">
      <alignment horizontal="center" vertical="center"/>
      <protection locked="0"/>
    </xf>
    <xf numFmtId="0" fontId="7" fillId="0" borderId="6" xfId="18" applyFont="1" applyBorder="1" applyAlignment="1" applyProtection="1">
      <alignment horizontal="center" vertical="center"/>
      <protection locked="0"/>
    </xf>
    <xf numFmtId="0" fontId="7" fillId="0" borderId="55" xfId="20" applyFont="1" applyBorder="1" applyAlignment="1" applyProtection="1">
      <alignment horizontal="center" vertical="center"/>
      <protection locked="0"/>
    </xf>
    <xf numFmtId="0" fontId="4" fillId="0" borderId="0" xfId="0" applyFont="1" applyAlignment="1">
      <alignment horizontal="center" vertical="center" wrapText="1"/>
    </xf>
    <xf numFmtId="0" fontId="1" fillId="0" borderId="0" xfId="0" applyFont="1" applyAlignment="1">
      <alignment horizontal="center" vertical="center" wrapText="1"/>
    </xf>
    <xf numFmtId="185" fontId="2" fillId="0" borderId="0" xfId="0" applyNumberFormat="1" applyFont="1" applyAlignment="1">
      <alignment horizontal="center" vertical="center"/>
    </xf>
    <xf numFmtId="0" fontId="2" fillId="0" borderId="0" xfId="0" applyNumberFormat="1" applyFont="1" applyAlignment="1">
      <alignment horizontal="center" vertical="center"/>
    </xf>
    <xf numFmtId="0" fontId="5" fillId="0" borderId="4" xfId="0" applyFont="1" applyBorder="1" applyAlignment="1">
      <alignment horizontal="center" vertical="center"/>
    </xf>
    <xf numFmtId="0" fontId="2" fillId="0" borderId="5" xfId="0" applyFont="1" applyBorder="1" applyAlignment="1">
      <alignment horizontal="center" vertical="center"/>
    </xf>
    <xf numFmtId="0" fontId="5" fillId="0" borderId="3"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horizontal="center" vertical="center"/>
    </xf>
    <xf numFmtId="0" fontId="5" fillId="0" borderId="4" xfId="0" applyFont="1" applyBorder="1" applyAlignment="1">
      <alignment horizontal="center" vertical="center" wrapText="1"/>
    </xf>
    <xf numFmtId="0" fontId="5" fillId="3" borderId="4" xfId="0" applyFont="1" applyFill="1" applyBorder="1" applyAlignment="1">
      <alignment horizontal="center" vertical="center" wrapText="1"/>
    </xf>
    <xf numFmtId="0" fontId="2" fillId="3" borderId="4"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8" xfId="0" applyFont="1" applyBorder="1" applyAlignment="1">
      <alignment horizontal="center" vertical="center" wrapText="1"/>
    </xf>
    <xf numFmtId="0" fontId="2" fillId="0" borderId="8" xfId="0" applyFont="1" applyBorder="1" applyAlignment="1">
      <alignment horizontal="center" vertical="center" wrapText="1"/>
    </xf>
    <xf numFmtId="49" fontId="5" fillId="0" borderId="7" xfId="0" applyNumberFormat="1" applyFont="1" applyBorder="1" applyAlignment="1">
      <alignment horizontal="center" vertical="center"/>
    </xf>
    <xf numFmtId="49" fontId="5" fillId="0" borderId="3" xfId="0" applyNumberFormat="1" applyFont="1" applyBorder="1" applyAlignment="1">
      <alignment horizontal="center" vertical="center"/>
    </xf>
    <xf numFmtId="49" fontId="5" fillId="0" borderId="6" xfId="0" applyNumberFormat="1" applyFont="1" applyBorder="1" applyAlignment="1">
      <alignment horizontal="center" vertical="center"/>
    </xf>
    <xf numFmtId="0" fontId="5" fillId="0" borderId="7" xfId="0" applyFont="1" applyBorder="1" applyAlignment="1">
      <alignment horizontal="center" vertical="center"/>
    </xf>
    <xf numFmtId="0" fontId="5" fillId="0" borderId="6" xfId="0" applyFont="1" applyBorder="1" applyAlignment="1">
      <alignment horizontal="center" vertical="center"/>
    </xf>
    <xf numFmtId="0" fontId="2" fillId="0" borderId="3" xfId="0" applyFont="1" applyBorder="1" applyAlignment="1">
      <alignment horizontal="center" vertical="center"/>
    </xf>
    <xf numFmtId="0" fontId="5" fillId="3" borderId="1"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0" fillId="0" borderId="8" xfId="0" applyFill="1" applyBorder="1"/>
    <xf numFmtId="0" fontId="5" fillId="0" borderId="1" xfId="21" applyFont="1" applyFill="1" applyBorder="1" applyAlignment="1">
      <alignment horizontal="center" vertical="center" wrapText="1"/>
    </xf>
    <xf numFmtId="0" fontId="2" fillId="0" borderId="8" xfId="21" applyFont="1" applyFill="1" applyBorder="1" applyAlignment="1">
      <alignment horizontal="center" vertical="center" wrapText="1"/>
    </xf>
    <xf numFmtId="0" fontId="5" fillId="3" borderId="4" xfId="24" applyFont="1" applyFill="1" applyBorder="1" applyAlignment="1">
      <alignment horizontal="center" vertical="center"/>
    </xf>
    <xf numFmtId="0" fontId="2" fillId="3" borderId="4" xfId="24" applyFont="1" applyFill="1" applyBorder="1" applyAlignment="1">
      <alignment horizontal="center" vertical="center"/>
    </xf>
    <xf numFmtId="0" fontId="5" fillId="0" borderId="56" xfId="0" applyFont="1" applyBorder="1" applyAlignment="1">
      <alignment horizontal="center" vertical="center"/>
    </xf>
    <xf numFmtId="0" fontId="5" fillId="0" borderId="57" xfId="0" applyFont="1" applyBorder="1" applyAlignment="1">
      <alignment horizontal="center" vertical="center"/>
    </xf>
    <xf numFmtId="0" fontId="2" fillId="0" borderId="7" xfId="0" applyFont="1" applyBorder="1" applyAlignment="1">
      <alignment horizontal="center" vertical="center"/>
    </xf>
    <xf numFmtId="0" fontId="2" fillId="0" borderId="1" xfId="44" applyFont="1" applyBorder="1" applyAlignment="1">
      <alignment horizontal="center" vertical="center" wrapText="1"/>
    </xf>
    <xf numFmtId="0" fontId="2" fillId="0" borderId="65" xfId="44" applyFont="1" applyBorder="1" applyAlignment="1">
      <alignment horizontal="center" vertical="center" wrapText="1"/>
    </xf>
    <xf numFmtId="0" fontId="2" fillId="0" borderId="8" xfId="44" applyFont="1" applyBorder="1" applyAlignment="1">
      <alignment horizontal="center" vertical="center" wrapText="1"/>
    </xf>
    <xf numFmtId="0" fontId="5" fillId="0" borderId="66" xfId="0" applyFont="1" applyBorder="1" applyAlignment="1">
      <alignment horizontal="center" vertical="center"/>
    </xf>
    <xf numFmtId="0" fontId="5" fillId="0" borderId="6" xfId="19" applyFont="1" applyBorder="1" applyAlignment="1">
      <alignment horizontal="center" vertical="center" wrapText="1"/>
    </xf>
    <xf numFmtId="0" fontId="2" fillId="0" borderId="4" xfId="19" applyFont="1" applyBorder="1" applyAlignment="1">
      <alignment horizontal="center" vertical="center" wrapText="1"/>
    </xf>
    <xf numFmtId="0" fontId="5" fillId="0" borderId="65" xfId="0" applyFont="1" applyBorder="1" applyAlignment="1">
      <alignment horizontal="center" vertical="center" wrapText="1"/>
    </xf>
    <xf numFmtId="0" fontId="2" fillId="0" borderId="4" xfId="0" applyFont="1" applyBorder="1" applyAlignment="1">
      <alignment horizontal="center" vertical="center" wrapText="1"/>
    </xf>
    <xf numFmtId="0" fontId="2" fillId="0" borderId="4" xfId="44" applyFont="1" applyBorder="1" applyAlignment="1">
      <alignment horizontal="center" vertical="center" wrapText="1"/>
    </xf>
    <xf numFmtId="49" fontId="5" fillId="0" borderId="4" xfId="0" applyNumberFormat="1" applyFont="1" applyBorder="1" applyAlignment="1">
      <alignment horizontal="center" vertical="center"/>
    </xf>
    <xf numFmtId="0" fontId="2" fillId="0" borderId="7" xfId="44" applyFont="1" applyBorder="1" applyAlignment="1">
      <alignment horizontal="center" vertical="center" wrapText="1"/>
    </xf>
    <xf numFmtId="0" fontId="2" fillId="0" borderId="3" xfId="44" applyFont="1" applyBorder="1" applyAlignment="1">
      <alignment horizontal="center" vertical="center" wrapText="1"/>
    </xf>
    <xf numFmtId="0" fontId="2" fillId="0" borderId="6" xfId="44" applyFont="1" applyBorder="1" applyAlignment="1">
      <alignment horizontal="center" vertical="center" wrapText="1"/>
    </xf>
    <xf numFmtId="43" fontId="2" fillId="0" borderId="1" xfId="0" applyNumberFormat="1" applyFont="1" applyBorder="1" applyAlignment="1">
      <alignment horizontal="center" vertical="center" shrinkToFit="1"/>
    </xf>
    <xf numFmtId="43" fontId="2" fillId="0" borderId="65" xfId="0" applyNumberFormat="1" applyFont="1" applyBorder="1" applyAlignment="1">
      <alignment horizontal="center" vertical="center" shrinkToFit="1"/>
    </xf>
    <xf numFmtId="43" fontId="2" fillId="0" borderId="8" xfId="0" applyNumberFormat="1" applyFont="1" applyBorder="1" applyAlignment="1">
      <alignment horizontal="center" vertical="center" shrinkToFit="1"/>
    </xf>
    <xf numFmtId="0" fontId="2" fillId="0" borderId="1" xfId="0" applyNumberFormat="1" applyFont="1" applyBorder="1" applyAlignment="1">
      <alignment horizontal="center" vertical="center" shrinkToFit="1"/>
    </xf>
    <xf numFmtId="0" fontId="2" fillId="0" borderId="65" xfId="0" applyNumberFormat="1" applyFont="1" applyBorder="1" applyAlignment="1">
      <alignment horizontal="center" vertical="center" shrinkToFit="1"/>
    </xf>
    <xf numFmtId="0" fontId="2" fillId="0" borderId="8" xfId="0" applyNumberFormat="1" applyFont="1" applyBorder="1" applyAlignment="1">
      <alignment horizontal="center" vertical="center" shrinkToFit="1"/>
    </xf>
    <xf numFmtId="0" fontId="5" fillId="0" borderId="7" xfId="0" applyFont="1" applyBorder="1" applyAlignment="1">
      <alignment horizontal="center" vertical="center" wrapText="1"/>
    </xf>
    <xf numFmtId="0" fontId="5" fillId="0" borderId="6" xfId="0" applyFont="1" applyBorder="1" applyAlignment="1">
      <alignment horizontal="center" vertical="center" wrapText="1"/>
    </xf>
    <xf numFmtId="185" fontId="2" fillId="0" borderId="21" xfId="0" applyNumberFormat="1" applyFont="1" applyBorder="1" applyAlignment="1">
      <alignment horizontal="left" vertical="center"/>
    </xf>
    <xf numFmtId="0" fontId="5" fillId="0" borderId="1" xfId="0" applyFont="1" applyBorder="1" applyAlignment="1">
      <alignment horizontal="center" vertical="center"/>
    </xf>
    <xf numFmtId="0" fontId="5" fillId="0" borderId="8" xfId="0" applyFont="1" applyBorder="1" applyAlignment="1">
      <alignment horizontal="center" vertical="center"/>
    </xf>
    <xf numFmtId="0" fontId="5" fillId="0" borderId="4" xfId="0" applyFont="1" applyBorder="1" applyAlignment="1">
      <alignment horizontal="left" vertical="center" wrapText="1"/>
    </xf>
    <xf numFmtId="0" fontId="2" fillId="0" borderId="4" xfId="0" applyFont="1" applyBorder="1" applyAlignment="1">
      <alignment horizontal="left" vertical="center" wrapText="1"/>
    </xf>
    <xf numFmtId="43" fontId="2" fillId="47" borderId="1" xfId="0" applyNumberFormat="1" applyFont="1" applyFill="1" applyBorder="1" applyAlignment="1">
      <alignment horizontal="center" vertical="center" shrinkToFit="1"/>
    </xf>
    <xf numFmtId="43" fontId="2" fillId="47" borderId="65" xfId="0" applyNumberFormat="1" applyFont="1" applyFill="1" applyBorder="1" applyAlignment="1">
      <alignment horizontal="center" vertical="center" shrinkToFit="1"/>
    </xf>
    <xf numFmtId="43" fontId="2" fillId="47" borderId="8" xfId="0" applyNumberFormat="1" applyFont="1" applyFill="1" applyBorder="1" applyAlignment="1">
      <alignment horizontal="center" vertical="center" shrinkToFit="1"/>
    </xf>
    <xf numFmtId="0" fontId="2" fillId="47" borderId="1" xfId="0" applyNumberFormat="1" applyFont="1" applyFill="1" applyBorder="1" applyAlignment="1">
      <alignment horizontal="center" vertical="center" shrinkToFit="1"/>
    </xf>
    <xf numFmtId="0" fontId="2" fillId="47" borderId="65" xfId="0" applyNumberFormat="1" applyFont="1" applyFill="1" applyBorder="1" applyAlignment="1">
      <alignment horizontal="center" vertical="center" shrinkToFit="1"/>
    </xf>
    <xf numFmtId="0" fontId="2" fillId="47" borderId="8" xfId="0" applyNumberFormat="1" applyFont="1" applyFill="1" applyBorder="1" applyAlignment="1">
      <alignment horizontal="center" vertical="center" shrinkToFit="1"/>
    </xf>
    <xf numFmtId="185" fontId="5" fillId="0" borderId="21" xfId="0" applyNumberFormat="1" applyFont="1" applyBorder="1" applyAlignment="1">
      <alignment horizontal="left" vertical="center"/>
    </xf>
  </cellXfs>
  <cellStyles count="6183">
    <cellStyle name="??" xfId="218"/>
    <cellStyle name="?? [0.00]_Analysis of Loans" xfId="185"/>
    <cellStyle name="?? [0]" xfId="219"/>
    <cellStyle name="?? [0] 2" xfId="3179"/>
    <cellStyle name="?? 10" xfId="5930"/>
    <cellStyle name="?? 11" xfId="5759"/>
    <cellStyle name="?? 12" xfId="5829"/>
    <cellStyle name="?? 13" xfId="5933"/>
    <cellStyle name="?? 14" xfId="5950"/>
    <cellStyle name="?? 15" xfId="5881"/>
    <cellStyle name="?? 16" xfId="5832"/>
    <cellStyle name="?? 17" xfId="5815"/>
    <cellStyle name="?? 18" xfId="5878"/>
    <cellStyle name="?? 19" xfId="5886"/>
    <cellStyle name="?? 2" xfId="3178"/>
    <cellStyle name="?? 20" xfId="5849"/>
    <cellStyle name="?? 21" xfId="5888"/>
    <cellStyle name="?? 22" xfId="5852"/>
    <cellStyle name="?? 23" xfId="5936"/>
    <cellStyle name="?? 24" xfId="5867"/>
    <cellStyle name="?? 25" xfId="5891"/>
    <cellStyle name="?? 26" xfId="5973"/>
    <cellStyle name="?? 27" xfId="5948"/>
    <cellStyle name="?? 28" xfId="5890"/>
    <cellStyle name="?? 29" xfId="5824"/>
    <cellStyle name="?? 3" xfId="5758"/>
    <cellStyle name="?? 30" xfId="5943"/>
    <cellStyle name="?? 31" xfId="5820"/>
    <cellStyle name="?? 32" xfId="5851"/>
    <cellStyle name="?? 33" xfId="5833"/>
    <cellStyle name="?? 34" xfId="5910"/>
    <cellStyle name="?? 35" xfId="5854"/>
    <cellStyle name="?? 36" xfId="5934"/>
    <cellStyle name="?? 37" xfId="5969"/>
    <cellStyle name="?? 38" xfId="5868"/>
    <cellStyle name="?? 39" xfId="5760"/>
    <cellStyle name="?? 4" xfId="5963"/>
    <cellStyle name="?? 40" xfId="5866"/>
    <cellStyle name="?? 5" xfId="5823"/>
    <cellStyle name="?? 6" xfId="5955"/>
    <cellStyle name="?? 7" xfId="5830"/>
    <cellStyle name="?? 8" xfId="5964"/>
    <cellStyle name="?? 9" xfId="5822"/>
    <cellStyle name="???? [0.00]_Analysis of Loans" xfId="222"/>
    <cellStyle name="????_Analysis of Loans" xfId="149"/>
    <cellStyle name="??_????????" xfId="165"/>
    <cellStyle name="?鹎%U龡&amp;H?_x0008__x001c__x001c_?_x0007__x0001__x0001_" xfId="226"/>
    <cellStyle name="?鹎%U龡&amp;H?_x0008__x001c__x001c_?_x0007__x0001__x0001_ 2" xfId="124"/>
    <cellStyle name="?鹎%U龡&amp;H?_x0008__x001c__x001c_?_x0007__x0001__x0001_ 2 2" xfId="3103"/>
    <cellStyle name="?鹎%U龡&amp;H?_x0008__x001c__x001c_?_x0007__x0001__x0001_ 3" xfId="3184"/>
    <cellStyle name="@_text" xfId="160"/>
    <cellStyle name="@_text_Analysis" xfId="142"/>
    <cellStyle name="@_text_M1" xfId="230"/>
    <cellStyle name="@_text_part 6 structure and related parties (XXX) (20080930)revised" xfId="232"/>
    <cellStyle name="_" xfId="235"/>
    <cellStyle name="_ 2" xfId="3191"/>
    <cellStyle name="__20081231.Longyuan.Reporting Package.(Company).(Code).alex2-rg" xfId="216"/>
    <cellStyle name="__20081231.Longyuan.Reporting Package.(Company).(Code).alex2-rg 2" xfId="3176"/>
    <cellStyle name="__Book2" xfId="100"/>
    <cellStyle name="__Book2 2" xfId="3098"/>
    <cellStyle name="__P3.1 Intercompany Summary" xfId="196"/>
    <cellStyle name="__P3.1 Intercompany Summary 2" xfId="3157"/>
    <cellStyle name="_041101 Part II - Consol Journal supplementary Schedule (Shendong) 30 June 2003.conosl" xfId="163"/>
    <cellStyle name="_041101 Part II - Consol Journal supplementary Schedule (Shendong) 30 June 2003.conosl 2" xfId="3127"/>
    <cellStyle name="_05.CCB.HO.Tool.PRCAccounts.040409" xfId="236"/>
    <cellStyle name="_05.CCB.HO.Tool.PRCAccounts.040409 2" xfId="3192"/>
    <cellStyle name="_05.CCB.HO.Tool.PRCAccounts.040409_1" xfId="237"/>
    <cellStyle name="_05.CCB.HO.Tool.PRCAccounts.040409_1 2" xfId="3193"/>
    <cellStyle name="_05.CCB.HO.Tool.PRCAccounts.040409_1_20081231.Longyuan.Reporting Package.(Company).(Code).alex2-rg" xfId="240"/>
    <cellStyle name="_05.CCB.HO.Tool.PRCAccounts.040409_1_20081231.Longyuan.Reporting Package.(Company).(Code).alex2-rg 2" xfId="3196"/>
    <cellStyle name="_05.CCB.HO.Tool.PRCAccounts.040409_1_Book2" xfId="242"/>
    <cellStyle name="_05.CCB.HO.Tool.PRCAccounts.040409_1_Book2 2" xfId="3198"/>
    <cellStyle name="_05.CCB.HO.Tool.PRCAccounts.040409_1_P3.1 Intercompany Summary" xfId="244"/>
    <cellStyle name="_05.CCB.HO.Tool.PRCAccounts.040409_1_P3.1 Intercompany Summary 2" xfId="3199"/>
    <cellStyle name="_05.CCB.HO.Tool.PRCAccounts.040409_20081231.Longyuan.Reporting Package.(Company).(Code).alex2-rg" xfId="245"/>
    <cellStyle name="_05.CCB.HO.Tool.PRCAccounts.040409_20081231.Longyuan.Reporting Package.(Company).(Code).alex2-rg 2" xfId="3200"/>
    <cellStyle name="_05.CCB.HO.Tool.PRCAccounts.040409_Book2" xfId="251"/>
    <cellStyle name="_05.CCB.HO.Tool.PRCAccounts.040409_Book2 2" xfId="3204"/>
    <cellStyle name="_05.CCB.HO.Tool.PRCAccounts.040409_P3.1 Intercompany Summary" xfId="252"/>
    <cellStyle name="_05.CCB.HO.Tool.PRCAccounts.040409_P3.1 Intercompany Summary 2" xfId="3205"/>
    <cellStyle name="_05年6.14结算部成本到扎表" xfId="255"/>
    <cellStyle name="_05年6.14结算部成本到扎表 2" xfId="3208"/>
    <cellStyle name="_060121 Sales Co payment on behalf Dec 05 v2" xfId="257"/>
    <cellStyle name="_060121 Sales Co payment on behalf Dec 05 v2 2" xfId="3210"/>
    <cellStyle name="_060630.Part II - Consol Journal supp Schedule (Shenshuo)" xfId="259"/>
    <cellStyle name="_060630.Part II - Consol Journal supp Schedule (Shenshuo) 2" xfId="3212"/>
    <cellStyle name="_060714.Part II - Consol Journal supp Schedule (Shuohuang)" xfId="264"/>
    <cellStyle name="_060714.Part II - Consol Journal supp Schedule (Shuohuang) 2" xfId="3217"/>
    <cellStyle name="_070320.CCBC.Consol.0612.combine TB (Final) v15" xfId="272"/>
    <cellStyle name="_070320.CCBC.Consol.0612.combine TB (Final) v15 2" xfId="3225"/>
    <cellStyle name="_070320.CCBC.Consol.0612.combine TB (Final) v15_20081231.Longyuan.Reporting Package.(Company).(Code).alex2-rg" xfId="273"/>
    <cellStyle name="_070320.CCBC.Consol.0612.combine TB (Final) v15_20081231.Longyuan.Reporting Package.(Company).(Code).alex2-rg 2" xfId="3226"/>
    <cellStyle name="_070320.CCBC.Consol.0612.combine TB (Final) v15_Book2" xfId="280"/>
    <cellStyle name="_070320.CCBC.Consol.0612.combine TB (Final) v15_Book2 2" xfId="3232"/>
    <cellStyle name="_070320.CCBC.Consol.0612.combine TB (Final) v15_P3.1 Intercompany Summary" xfId="285"/>
    <cellStyle name="_070320.CCBC.Consol.0612.combine TB (Final) v15_P3.1 Intercompany Summary 2" xfId="3237"/>
    <cellStyle name="_07定洲发电" xfId="287"/>
    <cellStyle name="_07定洲发电 2" xfId="3239"/>
    <cellStyle name="_2004.01.17.suizhong TB &amp; JA list for client" xfId="290"/>
    <cellStyle name="_2004.01.17.suizhong TB &amp; JA list for client 2" xfId="3242"/>
    <cellStyle name="_2005.01.22.Power.consolidation TB.20041231.Version 13" xfId="292"/>
    <cellStyle name="_2005.01.22.Power.consolidation TB.20041231.Version 13 2" xfId="3244"/>
    <cellStyle name="_2005.01.22.Power.consolidation TB.20041231.Version 15" xfId="294"/>
    <cellStyle name="_2005.01.22.Power.consolidation TB.20041231.Version 15 2" xfId="3246"/>
    <cellStyle name="_2005.04.10.Power.consolidation TB.2005.03.31.Version 1" xfId="296"/>
    <cellStyle name="_2005.04.10.Power.consolidation TB.2005.03.31.Version 1 2" xfId="3248"/>
    <cellStyle name="_2005.04.10.Power.consolidation TB.2005.03.31.Version 1_1" xfId="298"/>
    <cellStyle name="_2005.04.10.Power.consolidation TB.2005.03.31.Version 1_1 2" xfId="3250"/>
    <cellStyle name="_2005.04.10.Power.consolidation TB.2005.03.31.Version 2" xfId="134"/>
    <cellStyle name="_2005.04.10.Power.consolidation TB.2005.03.31.Version 2 2" xfId="3077"/>
    <cellStyle name="_2005.04.10.Power.consolidation TB.2005.03.31.Version 2_1" xfId="305"/>
    <cellStyle name="_2005.04.10.Power.consolidation TB.2005.03.31.Version 2_1 2" xfId="3257"/>
    <cellStyle name="_2005-6-14北京成本倒轧表" xfId="173"/>
    <cellStyle name="_2005-6-14北京成本倒轧表 2" xfId="3136"/>
    <cellStyle name="_2006 PBC package LZ-v1" xfId="306"/>
    <cellStyle name="_2006 PBC package LZ-v1 2" xfId="3258"/>
    <cellStyle name="_2007 interim supplementary schedules_(Site Name)" xfId="308"/>
    <cellStyle name="_2007 interim supplementary schedules_(Site Name) 2" xfId="3260"/>
    <cellStyle name="_20081231.Longyuan.Reporting Package.(Company).(Code).final" xfId="310"/>
    <cellStyle name="_20081231.Longyuan.Reporting Package.(Company).(Code).final 2" xfId="3262"/>
    <cellStyle name="_Account disclosure of entrusted loan" xfId="314"/>
    <cellStyle name="_Account disclosure of entrusted loan 2" xfId="3266"/>
    <cellStyle name="_Book1" xfId="315"/>
    <cellStyle name="_Book1 2" xfId="3267"/>
    <cellStyle name="_CCB Consol Item12 NAV and Profit Recon 040202( to be updated) EL" xfId="187"/>
    <cellStyle name="_CCB Consol Item12 NAV and Profit Recon 040202( to be updated) EL 2" xfId="3149"/>
    <cellStyle name="_CCB Consol Item12 NAV and Profit Recon 040202( to be updated) EL_05.CCB.HO.Tool.PRCAccounts.040409" xfId="318"/>
    <cellStyle name="_CCB Consol Item12 NAV and Profit Recon 040202( to be updated) EL_05.CCB.HO.Tool.PRCAccounts.040409 2" xfId="3270"/>
    <cellStyle name="_CCB Consol Item12 NAV and Profit Recon 040202( to be updated) EL_05.CCB.HO.Tool.PRCAccounts.040409_1" xfId="319"/>
    <cellStyle name="_CCB Consol Item12 NAV and Profit Recon 040202( to be updated) EL_05.CCB.HO.Tool.PRCAccounts.040409_1 2" xfId="3271"/>
    <cellStyle name="_CCB Consol Item12 NAV and Profit Recon 040202( to be updated) EL_05.CCB.HO.Tool.PRCAccounts.040409_1_20081231.Longyuan.Reporting Package.(Company).(Code).alex2-rg" xfId="321"/>
    <cellStyle name="_CCB Consol Item12 NAV and Profit Recon 040202( to be updated) EL_05.CCB.HO.Tool.PRCAccounts.040409_1_20081231.Longyuan.Reporting Package.(Company).(Code).alex2-rg 2" xfId="3273"/>
    <cellStyle name="_CCB Consol Item12 NAV and Profit Recon 040202( to be updated) EL_05.CCB.HO.Tool.PRCAccounts.040409_1_Book2" xfId="327"/>
    <cellStyle name="_CCB Consol Item12 NAV and Profit Recon 040202( to be updated) EL_05.CCB.HO.Tool.PRCAccounts.040409_1_Book2 2" xfId="3279"/>
    <cellStyle name="_CCB Consol Item12 NAV and Profit Recon 040202( to be updated) EL_05.CCB.HO.Tool.PRCAccounts.040409_1_P3.1 Intercompany Summary" xfId="329"/>
    <cellStyle name="_CCB Consol Item12 NAV and Profit Recon 040202( to be updated) EL_05.CCB.HO.Tool.PRCAccounts.040409_1_P3.1 Intercompany Summary 2" xfId="3281"/>
    <cellStyle name="_CCB Consol Item12 NAV and Profit Recon 040202( to be updated) EL_05.CCB.HO.Tool.PRCAccounts.040409_20081231.Longyuan.Reporting Package.(Company).(Code).alex2-rg" xfId="334"/>
    <cellStyle name="_CCB Consol Item12 NAV and Profit Recon 040202( to be updated) EL_05.CCB.HO.Tool.PRCAccounts.040409_20081231.Longyuan.Reporting Package.(Company).(Code).alex2-rg 2" xfId="3286"/>
    <cellStyle name="_CCB Consol Item12 NAV and Profit Recon 040202( to be updated) EL_05.CCB.HO.Tool.PRCAccounts.040409_Book2" xfId="336"/>
    <cellStyle name="_CCB Consol Item12 NAV and Profit Recon 040202( to be updated) EL_05.CCB.HO.Tool.PRCAccounts.040409_Book2 2" xfId="3288"/>
    <cellStyle name="_CCB Consol Item12 NAV and Profit Recon 040202( to be updated) EL_05.CCB.HO.Tool.PRCAccounts.040409_P3.1 Intercompany Summary" xfId="178"/>
    <cellStyle name="_CCB Consol Item12 NAV and Profit Recon 040202( to be updated) EL_05.CCB.HO.Tool.PRCAccounts.040409_P3.1 Intercompany Summary 2" xfId="3141"/>
    <cellStyle name="_CCB Consol Item12 NAV and Profit Recon 040202( to be updated) EL_20081231.Longyuan.Reporting Package.(Company).(Code).alex2-rg" xfId="342"/>
    <cellStyle name="_CCB Consol Item12 NAV and Profit Recon 040202( to be updated) EL_20081231.Longyuan.Reporting Package.(Company).(Code).alex2-rg 2" xfId="3293"/>
    <cellStyle name="_CCB Consol Item12 NAV and Profit Recon 040202( to be updated) EL_Book2" xfId="345"/>
    <cellStyle name="_CCB Consol Item12 NAV and Profit Recon 040202( to be updated) EL_Book2 2" xfId="3296"/>
    <cellStyle name="_CCB Consol Item12 NAV and Profit Recon 040202( to be updated) EL_CCB.Dec03AuditPack.GL.V2" xfId="349"/>
    <cellStyle name="_CCB Consol Item12 NAV and Profit Recon 040202( to be updated) EL_CCB.Dec03AuditPack.GL.V2 2" xfId="3300"/>
    <cellStyle name="_CCB Consol Item12 NAV and Profit Recon 040202( to be updated) EL_CCB.Dec03AuditPack.GL.V2_05.CCB.HO.Tool.PRCAccounts.040409" xfId="354"/>
    <cellStyle name="_CCB Consol Item12 NAV and Profit Recon 040202( to be updated) EL_CCB.Dec03AuditPack.GL.V2_05.CCB.HO.Tool.PRCAccounts.040409 2" xfId="3305"/>
    <cellStyle name="_CCB Consol Item12 NAV and Profit Recon 040202( to be updated) EL_CCB.Dec03AuditPack.GL.V2_05.CCB.HO.Tool.PRCAccounts.040409_1" xfId="355"/>
    <cellStyle name="_CCB Consol Item12 NAV and Profit Recon 040202( to be updated) EL_CCB.Dec03AuditPack.GL.V2_05.CCB.HO.Tool.PRCAccounts.040409_1 2" xfId="3306"/>
    <cellStyle name="_CCB Consol Item12 NAV and Profit Recon 040202( to be updated) EL_CCB.Dec03AuditPack.GL.V2_05.CCB.HO.Tool.PRCAccounts.040409_1_20081231.Longyuan.Reporting Package.(Company).(Code).alex2-rg" xfId="356"/>
    <cellStyle name="_CCB Consol Item12 NAV and Profit Recon 040202( to be updated) EL_CCB.Dec03AuditPack.GL.V2_05.CCB.HO.Tool.PRCAccounts.040409_1_20081231.Longyuan.Reporting Package.(Company).(Code).alex2-rg 2" xfId="3307"/>
    <cellStyle name="_CCB Consol Item12 NAV and Profit Recon 040202( to be updated) EL_CCB.Dec03AuditPack.GL.V2_05.CCB.HO.Tool.PRCAccounts.040409_1_Book2" xfId="358"/>
    <cellStyle name="_CCB Consol Item12 NAV and Profit Recon 040202( to be updated) EL_CCB.Dec03AuditPack.GL.V2_05.CCB.HO.Tool.PRCAccounts.040409_1_Book2 2" xfId="3309"/>
    <cellStyle name="_CCB Consol Item12 NAV and Profit Recon 040202( to be updated) EL_CCB.Dec03AuditPack.GL.V2_05.CCB.HO.Tool.PRCAccounts.040409_1_P3.1 Intercompany Summary" xfId="360"/>
    <cellStyle name="_CCB Consol Item12 NAV and Profit Recon 040202( to be updated) EL_CCB.Dec03AuditPack.GL.V2_05.CCB.HO.Tool.PRCAccounts.040409_1_P3.1 Intercompany Summary 2" xfId="3311"/>
    <cellStyle name="_CCB Consol Item12 NAV and Profit Recon 040202( to be updated) EL_CCB.Dec03AuditPack.GL.V2_05.CCB.HO.Tool.PRCAccounts.040409_20081231.Longyuan.Reporting Package.(Company).(Code).alex2-rg" xfId="362"/>
    <cellStyle name="_CCB Consol Item12 NAV and Profit Recon 040202( to be updated) EL_CCB.Dec03AuditPack.GL.V2_05.CCB.HO.Tool.PRCAccounts.040409_20081231.Longyuan.Reporting Package.(Company).(Code).alex2-rg 2" xfId="3313"/>
    <cellStyle name="_CCB Consol Item12 NAV and Profit Recon 040202( to be updated) EL_CCB.Dec03AuditPack.GL.V2_05.CCB.HO.Tool.PRCAccounts.040409_Book2" xfId="365"/>
    <cellStyle name="_CCB Consol Item12 NAV and Profit Recon 040202( to be updated) EL_CCB.Dec03AuditPack.GL.V2_05.CCB.HO.Tool.PRCAccounts.040409_Book2 2" xfId="3316"/>
    <cellStyle name="_CCB Consol Item12 NAV and Profit Recon 040202( to be updated) EL_CCB.Dec03AuditPack.GL.V2_05.CCB.HO.Tool.PRCAccounts.040409_P3.1 Intercompany Summary" xfId="367"/>
    <cellStyle name="_CCB Consol Item12 NAV and Profit Recon 040202( to be updated) EL_CCB.Dec03AuditPack.GL.V2_05.CCB.HO.Tool.PRCAccounts.040409_P3.1 Intercompany Summary 2" xfId="3318"/>
    <cellStyle name="_CCB Consol Item12 NAV and Profit Recon 040202( to be updated) EL_CCB.Dec03AuditPack.GL.V2_20081231.Longyuan.Reporting Package.(Company).(Code).alex2-rg" xfId="369"/>
    <cellStyle name="_CCB Consol Item12 NAV and Profit Recon 040202( to be updated) EL_CCB.Dec03AuditPack.GL.V2_20081231.Longyuan.Reporting Package.(Company).(Code).alex2-rg 2" xfId="3320"/>
    <cellStyle name="_CCB Consol Item12 NAV and Profit Recon 040202( to be updated) EL_CCB.Dec03AuditPack.GL.V2_Book2" xfId="371"/>
    <cellStyle name="_CCB Consol Item12 NAV and Profit Recon 040202( to be updated) EL_CCB.Dec03AuditPack.GL.V2_Book2 2" xfId="3322"/>
    <cellStyle name="_CCB Consol Item12 NAV and Profit Recon 040202( to be updated) EL_CCB.Dec03AuditPack.GL.V2_CCB.Dec03AuditPack.GL.V4(trail run new)" xfId="373"/>
    <cellStyle name="_CCB Consol Item12 NAV and Profit Recon 040202( to be updated) EL_CCB.Dec03AuditPack.GL.V2_CCB.Dec03AuditPack.GL.V4(trail run new) 2" xfId="3324"/>
    <cellStyle name="_CCB Consol Item12 NAV and Profit Recon 040202( to be updated) EL_CCB.Dec03AuditPack.GL.V2_CCB.Dec03AuditPack.GL.V4(trail run new)_20081231.Longyuan.Reporting Package.(Company).(Code).alex2-rg" xfId="374"/>
    <cellStyle name="_CCB Consol Item12 NAV and Profit Recon 040202( to be updated) EL_CCB.Dec03AuditPack.GL.V2_CCB.Dec03AuditPack.GL.V4(trail run new)_20081231.Longyuan.Reporting Package.(Company).(Code).alex2-rg 2" xfId="3325"/>
    <cellStyle name="_CCB Consol Item12 NAV and Profit Recon 040202( to be updated) EL_CCB.Dec03AuditPack.GL.V2_CCB.Dec03AuditPack.GL.V4(trail run new)_Book2" xfId="376"/>
    <cellStyle name="_CCB Consol Item12 NAV and Profit Recon 040202( to be updated) EL_CCB.Dec03AuditPack.GL.V2_CCB.Dec03AuditPack.GL.V4(trail run new)_Book2 2" xfId="3327"/>
    <cellStyle name="_CCB Consol Item12 NAV and Profit Recon 040202( to be updated) EL_CCB.Dec03AuditPack.GL.V2_CCB.Dec03AuditPack.GL.V4(trail run new)_P3.1 Intercompany Summary" xfId="377"/>
    <cellStyle name="_CCB Consol Item12 NAV and Profit Recon 040202( to be updated) EL_CCB.Dec03AuditPack.GL.V2_CCB.Dec03AuditPack.GL.V4(trail run new)_P3.1 Intercompany Summary 2" xfId="3328"/>
    <cellStyle name="_CCB Consol Item12 NAV and Profit Recon 040202( to be updated) EL_CCB.Dec03AuditPack.GL.V2_CCB.Dec03AuditPack.GL.V4(trial run new)" xfId="382"/>
    <cellStyle name="_CCB Consol Item12 NAV and Profit Recon 040202( to be updated) EL_CCB.Dec03AuditPack.GL.V2_CCB.Dec03AuditPack.GL.V4(trial run new) 2" xfId="3333"/>
    <cellStyle name="_CCB Consol Item12 NAV and Profit Recon 040202( to be updated) EL_CCB.Dec03AuditPack.GL.V2_CCB.Dec03AuditPack.GL.V4(trial run new)_20081231.Longyuan.Reporting Package.(Company).(Code).alex2-rg" xfId="386"/>
    <cellStyle name="_CCB Consol Item12 NAV and Profit Recon 040202( to be updated) EL_CCB.Dec03AuditPack.GL.V2_CCB.Dec03AuditPack.GL.V4(trial run new)_20081231.Longyuan.Reporting Package.(Company).(Code).alex2-rg 2" xfId="3337"/>
    <cellStyle name="_CCB Consol Item12 NAV and Profit Recon 040202( to be updated) EL_CCB.Dec03AuditPack.GL.V2_CCB.Dec03AuditPack.GL.V4(trial run new)_Book2" xfId="151"/>
    <cellStyle name="_CCB Consol Item12 NAV and Profit Recon 040202( to be updated) EL_CCB.Dec03AuditPack.GL.V2_CCB.Dec03AuditPack.GL.V4(trial run new)_Book2 2" xfId="3116"/>
    <cellStyle name="_CCB Consol Item12 NAV and Profit Recon 040202( to be updated) EL_CCB.Dec03AuditPack.GL.V2_CCB.Dec03AuditPack.GL.V4(trial run new)_P3.1 Intercompany Summary" xfId="387"/>
    <cellStyle name="_CCB Consol Item12 NAV and Profit Recon 040202( to be updated) EL_CCB.Dec03AuditPack.GL.V2_CCB.Dec03AuditPack.GL.V4(trial run new)_P3.1 Intercompany Summary 2" xfId="3338"/>
    <cellStyle name="_CCB Consol Item12 NAV and Profit Recon 040202( to be updated) EL_CCB.Dec03AuditPack.GL.V2_Copy of CCB.Dec03AuditPack.GL.V4" xfId="392"/>
    <cellStyle name="_CCB Consol Item12 NAV and Profit Recon 040202( to be updated) EL_CCB.Dec03AuditPack.GL.V2_Copy of CCB.Dec03AuditPack.GL.V4 2" xfId="3342"/>
    <cellStyle name="_CCB Consol Item12 NAV and Profit Recon 040202( to be updated) EL_CCB.Dec03AuditPack.GL.V2_Copy of CCB.Dec03AuditPack.GL.V4_20081231.Longyuan.Reporting Package.(Company).(Code).alex2-rg" xfId="99"/>
    <cellStyle name="_CCB Consol Item12 NAV and Profit Recon 040202( to be updated) EL_CCB.Dec03AuditPack.GL.V2_Copy of CCB.Dec03AuditPack.GL.V4_20081231.Longyuan.Reporting Package.(Company).(Code).alex2-rg 2" xfId="3070"/>
    <cellStyle name="_CCB Consol Item12 NAV and Profit Recon 040202( to be updated) EL_CCB.Dec03AuditPack.GL.V2_Copy of CCB.Dec03AuditPack.GL.V4_Book2" xfId="393"/>
    <cellStyle name="_CCB Consol Item12 NAV and Profit Recon 040202( to be updated) EL_CCB.Dec03AuditPack.GL.V2_Copy of CCB.Dec03AuditPack.GL.V4_Book2 2" xfId="3343"/>
    <cellStyle name="_CCB Consol Item12 NAV and Profit Recon 040202( to be updated) EL_CCB.Dec03AuditPack.GL.V2_Copy of CCB.Dec03AuditPack.GL.V4_P3.1 Intercompany Summary" xfId="380"/>
    <cellStyle name="_CCB Consol Item12 NAV and Profit Recon 040202( to be updated) EL_CCB.Dec03AuditPack.GL.V2_Copy of CCB.Dec03AuditPack.GL.V4_P3.1 Intercompany Summary 2" xfId="3331"/>
    <cellStyle name="_CCB Consol Item12 NAV and Profit Recon 040202( to be updated) EL_CCB.Dec03AuditPack.GL.V2_P3.1 Intercompany Summary" xfId="394"/>
    <cellStyle name="_CCB Consol Item12 NAV and Profit Recon 040202( to be updated) EL_CCB.Dec03AuditPack.GL.V2_P3.1 Intercompany Summary 2" xfId="3344"/>
    <cellStyle name="_CCB Consol Item12 NAV and Profit Recon 040202( to be updated) EL_CCB.Dec03AuditPack.HL.V2.revised ctl" xfId="396"/>
    <cellStyle name="_CCB Consol Item12 NAV and Profit Recon 040202( to be updated) EL_CCB.Dec03AuditPack.HL.V2.revised ctl 2" xfId="3346"/>
    <cellStyle name="_CCB Consol Item12 NAV and Profit Recon 040202( to be updated) EL_CCB.Dec03AuditPack.HL.V2.revised ctl_05.CCB.HO.Tool.PRCAccounts.040409" xfId="399"/>
    <cellStyle name="_CCB Consol Item12 NAV and Profit Recon 040202( to be updated) EL_CCB.Dec03AuditPack.HL.V2.revised ctl_05.CCB.HO.Tool.PRCAccounts.040409 2" xfId="3349"/>
    <cellStyle name="_CCB Consol Item12 NAV and Profit Recon 040202( to be updated) EL_CCB.Dec03AuditPack.HL.V2.revised ctl_05.CCB.HO.Tool.PRCAccounts.040409_20081231.Longyuan.Reporting Package.(Company).(Code).alex2-rg" xfId="328"/>
    <cellStyle name="_CCB Consol Item12 NAV and Profit Recon 040202( to be updated) EL_CCB.Dec03AuditPack.HL.V2.revised ctl_05.CCB.HO.Tool.PRCAccounts.040409_20081231.Longyuan.Reporting Package.(Company).(Code).alex2-rg 2" xfId="3280"/>
    <cellStyle name="_CCB Consol Item12 NAV and Profit Recon 040202( to be updated) EL_CCB.Dec03AuditPack.HL.V2.revised ctl_05.CCB.HO.Tool.PRCAccounts.040409_Book2" xfId="128"/>
    <cellStyle name="_CCB Consol Item12 NAV and Profit Recon 040202( to be updated) EL_CCB.Dec03AuditPack.HL.V2.revised ctl_05.CCB.HO.Tool.PRCAccounts.040409_Book2 2" xfId="3108"/>
    <cellStyle name="_CCB Consol Item12 NAV and Profit Recon 040202( to be updated) EL_CCB.Dec03AuditPack.HL.V2.revised ctl_05.CCB.HO.Tool.PRCAccounts.040409_P3.1 Intercompany Summary" xfId="405"/>
    <cellStyle name="_CCB Consol Item12 NAV and Profit Recon 040202( to be updated) EL_CCB.Dec03AuditPack.HL.V2.revised ctl_05.CCB.HO.Tool.PRCAccounts.040409_P3.1 Intercompany Summary 2" xfId="3355"/>
    <cellStyle name="_CCB Consol Item12 NAV and Profit Recon 040202( to be updated) EL_CCB.Dec03AuditPack.HL.V2.revised ctl_20081231.Longyuan.Reporting Package.(Company).(Code).alex2-rg" xfId="227"/>
    <cellStyle name="_CCB Consol Item12 NAV and Profit Recon 040202( to be updated) EL_CCB.Dec03AuditPack.HL.V2.revised ctl_20081231.Longyuan.Reporting Package.(Company).(Code).alex2-rg 2" xfId="3185"/>
    <cellStyle name="_CCB Consol Item12 NAV and Profit Recon 040202( to be updated) EL_CCB.Dec03AuditPack.HL.V2.revised ctl_Book2" xfId="407"/>
    <cellStyle name="_CCB Consol Item12 NAV and Profit Recon 040202( to be updated) EL_CCB.Dec03AuditPack.HL.V2.revised ctl_Book2 2" xfId="3357"/>
    <cellStyle name="_CCB Consol Item12 NAV and Profit Recon 040202( to be updated) EL_CCB.Dec03AuditPack.HL.V2.revised ctl_CCB.HO.new TB template.for reporting package.040309" xfId="411"/>
    <cellStyle name="_CCB Consol Item12 NAV and Profit Recon 040202( to be updated) EL_CCB.Dec03AuditPack.HL.V2.revised ctl_CCB.HO.new TB template.for reporting package.040309 2" xfId="3361"/>
    <cellStyle name="_CCB Consol Item12 NAV and Profit Recon 040202( to be updated) EL_CCB.Dec03AuditPack.HL.V2.revised ctl_CCB.HO.new TB template.for reporting package.040309_05.CCB.HO.Tool.PRCAccounts.040409" xfId="416"/>
    <cellStyle name="_CCB Consol Item12 NAV and Profit Recon 040202( to be updated) EL_CCB.Dec03AuditPack.HL.V2.revised ctl_CCB.HO.new TB template.for reporting package.040309_05.CCB.HO.Tool.PRCAccounts.040409 2" xfId="3366"/>
    <cellStyle name="_CCB Consol Item12 NAV and Profit Recon 040202( to be updated) EL_CCB.Dec03AuditPack.HL.V2.revised ctl_CCB.HO.new TB template.for reporting package.040309_05.CCB.HO.Tool.PRCAccounts.040409_1" xfId="417"/>
    <cellStyle name="_CCB Consol Item12 NAV and Profit Recon 040202( to be updated) EL_CCB.Dec03AuditPack.HL.V2.revised ctl_CCB.HO.new TB template.for reporting package.040309_05.CCB.HO.Tool.PRCAccounts.040409_1 2" xfId="3367"/>
    <cellStyle name="_CCB Consol Item12 NAV and Profit Recon 040202( to be updated) EL_CCB.Dec03AuditPack.HL.V2.revised ctl_CCB.HO.new TB template.for reporting package.040309_05.CCB.HO.Tool.PRCAccounts.040409_1_20081231.Longyuan.Reporting Package.(Company).(Code).alex2-rg" xfId="418"/>
    <cellStyle name="_CCB Consol Item12 NAV and Profit Recon 040202( to be updated) EL_CCB.Dec03AuditPack.HL.V2.revised ctl_CCB.HO.new TB template.for reporting package.040309_05.CCB.HO.Tool.PRCAccounts.040409_1_20081231.Longyuan.Reporting Package.(Company).(Code).alex2-rg 2" xfId="3368"/>
    <cellStyle name="_CCB Consol Item12 NAV and Profit Recon 040202( to be updated) EL_CCB.Dec03AuditPack.HL.V2.revised ctl_CCB.HO.new TB template.for reporting package.040309_05.CCB.HO.Tool.PRCAccounts.040409_1_Book2" xfId="421"/>
    <cellStyle name="_CCB Consol Item12 NAV and Profit Recon 040202( to be updated) EL_CCB.Dec03AuditPack.HL.V2.revised ctl_CCB.HO.new TB template.for reporting package.040309_05.CCB.HO.Tool.PRCAccounts.040409_1_Book2 2" xfId="3371"/>
    <cellStyle name="_CCB Consol Item12 NAV and Profit Recon 040202( to be updated) EL_CCB.Dec03AuditPack.HL.V2.revised ctl_CCB.HO.new TB template.for reporting package.040309_05.CCB.HO.Tool.PRCAccounts.040409_1_P3.1 Intercompany Summary" xfId="423"/>
    <cellStyle name="_CCB Consol Item12 NAV and Profit Recon 040202( to be updated) EL_CCB.Dec03AuditPack.HL.V2.revised ctl_CCB.HO.new TB template.for reporting package.040309_05.CCB.HO.Tool.PRCAccounts.040409_1_P3.1 Intercompany Summary 2" xfId="3373"/>
    <cellStyle name="_CCB Consol Item12 NAV and Profit Recon 040202( to be updated) EL_CCB.Dec03AuditPack.HL.V2.revised ctl_CCB.HO.new TB template.for reporting package.040309_05.CCB.HO.Tool.PRCAccounts.040409_20081231.Longyuan.Reporting Package.(Company).(Code).alex2-rg" xfId="424"/>
    <cellStyle name="_CCB Consol Item12 NAV and Profit Recon 040202( to be updated) EL_CCB.Dec03AuditPack.HL.V2.revised ctl_CCB.HO.new TB template.for reporting package.040309_05.CCB.HO.Tool.PRCAccounts.040409_20081231.Longyuan.Reporting Package.(Company).(Code).alex2-rg 2" xfId="3374"/>
    <cellStyle name="_CCB Consol Item12 NAV and Profit Recon 040202( to be updated) EL_CCB.Dec03AuditPack.HL.V2.revised ctl_CCB.HO.new TB template.for reporting package.040309_05.CCB.HO.Tool.PRCAccounts.040409_Book2" xfId="425"/>
    <cellStyle name="_CCB Consol Item12 NAV and Profit Recon 040202( to be updated) EL_CCB.Dec03AuditPack.HL.V2.revised ctl_CCB.HO.new TB template.for reporting package.040309_05.CCB.HO.Tool.PRCAccounts.040409_Book2 2" xfId="3375"/>
    <cellStyle name="_CCB Consol Item12 NAV and Profit Recon 040202( to be updated) EL_CCB.Dec03AuditPack.HL.V2.revised ctl_CCB.HO.new TB template.for reporting package.040309_05.CCB.HO.Tool.PRCAccounts.040409_P3.1 Intercompany Summary" xfId="427"/>
    <cellStyle name="_CCB Consol Item12 NAV and Profit Recon 040202( to be updated) EL_CCB.Dec03AuditPack.HL.V2.revised ctl_CCB.HO.new TB template.for reporting package.040309_05.CCB.HO.Tool.PRCAccounts.040409_P3.1 Intercompany Summary 2" xfId="3377"/>
    <cellStyle name="_CCB Consol Item12 NAV and Profit Recon 040202( to be updated) EL_CCB.Dec03AuditPack.HL.V2.revised ctl_CCB.HO.new TB template.for reporting package.040309_20081231.Longyuan.Reporting Package.(Company).(Code).alex2-rg" xfId="110"/>
    <cellStyle name="_CCB Consol Item12 NAV and Profit Recon 040202( to be updated) EL_CCB.Dec03AuditPack.HL.V2.revised ctl_CCB.HO.new TB template.for reporting package.040309_20081231.Longyuan.Reporting Package.(Company).(Code).alex2-rg 2" xfId="3068"/>
    <cellStyle name="_CCB Consol Item12 NAV and Profit Recon 040202( to be updated) EL_CCB.Dec03AuditPack.HL.V2.revised ctl_CCB.HO.new TB template.for reporting package.040309_Book2" xfId="429"/>
    <cellStyle name="_CCB Consol Item12 NAV and Profit Recon 040202( to be updated) EL_CCB.Dec03AuditPack.HL.V2.revised ctl_CCB.HO.new TB template.for reporting package.040309_Book2 2" xfId="3379"/>
    <cellStyle name="_CCB Consol Item12 NAV and Profit Recon 040202( to be updated) EL_CCB.Dec03AuditPack.HL.V2.revised ctl_CCB.HO.new TB template.for reporting package.040309_P3.1 Intercompany Summary" xfId="433"/>
    <cellStyle name="_CCB Consol Item12 NAV and Profit Recon 040202( to be updated) EL_CCB.Dec03AuditPack.HL.V2.revised ctl_CCB.HO.new TB template.for reporting package.040309_P3.1 Intercompany Summary 2" xfId="3382"/>
    <cellStyle name="_CCB Consol Item12 NAV and Profit Recon 040202( to be updated) EL_CCB.Dec03AuditPack.HL.V2.revised ctl_CCB.HO.new TB template.for reporting package.1P.040316" xfId="435"/>
    <cellStyle name="_CCB Consol Item12 NAV and Profit Recon 040202( to be updated) EL_CCB.Dec03AuditPack.HL.V2.revised ctl_CCB.HO.new TB template.for reporting package.1P.040316 2" xfId="3384"/>
    <cellStyle name="_CCB Consol Item12 NAV and Profit Recon 040202( to be updated) EL_CCB.Dec03AuditPack.HL.V2.revised ctl_CCB.HO.new TB template.for reporting package.1P.040316_05.CCB.HO.Tool.PRCAccounts.040409" xfId="440"/>
    <cellStyle name="_CCB Consol Item12 NAV and Profit Recon 040202( to be updated) EL_CCB.Dec03AuditPack.HL.V2.revised ctl_CCB.HO.new TB template.for reporting package.1P.040316_05.CCB.HO.Tool.PRCAccounts.040409 2" xfId="3389"/>
    <cellStyle name="_CCB Consol Item12 NAV and Profit Recon 040202( to be updated) EL_CCB.Dec03AuditPack.HL.V2.revised ctl_CCB.HO.new TB template.for reporting package.1P.040316_05.CCB.HO.Tool.PRCAccounts.040409_1" xfId="441"/>
    <cellStyle name="_CCB Consol Item12 NAV and Profit Recon 040202( to be updated) EL_CCB.Dec03AuditPack.HL.V2.revised ctl_CCB.HO.new TB template.for reporting package.1P.040316_05.CCB.HO.Tool.PRCAccounts.040409_1 2" xfId="3390"/>
    <cellStyle name="_CCB Consol Item12 NAV and Profit Recon 040202( to be updated) EL_CCB.Dec03AuditPack.HL.V2.revised ctl_CCB.HO.new TB template.for reporting package.1P.040316_05.CCB.HO.Tool.PRCAccounts.040409_1_20081231.Longyuan.Reporting Package.(Company).(Code).alex2-rg" xfId="3391"/>
    <cellStyle name="_CCB Consol Item12 NAV and Profit Recon 040202( to be updated) EL_CCB.Dec03AuditPack.HL.V2.revised ctl_CCB.HO.new TB template.for reporting package.1P.040316_05.CCB.HO.Tool.PRCAccounts.040409_1_Book2" xfId="446"/>
    <cellStyle name="_CCB Consol Item12 NAV and Profit Recon 040202( to be updated) EL_CCB.Dec03AuditPack.HL.V2.revised ctl_CCB.HO.new TB template.for reporting package.1P.040316_05.CCB.HO.Tool.PRCAccounts.040409_1_Book2 2" xfId="3395"/>
    <cellStyle name="_CCB Consol Item12 NAV and Profit Recon 040202( to be updated) EL_CCB.Dec03AuditPack.HL.V2.revised ctl_CCB.HO.new TB template.for reporting package.1P.040316_05.CCB.HO.Tool.PRCAccounts.040409_1_P3.1 Intercompany Summary" xfId="449"/>
    <cellStyle name="_CCB Consol Item12 NAV and Profit Recon 040202( to be updated) EL_CCB.Dec03AuditPack.HL.V2.revised ctl_CCB.HO.new TB template.for reporting package.1P.040316_05.CCB.HO.Tool.PRCAccounts.040409_1_P3.1 Intercompany Summary 2" xfId="3398"/>
    <cellStyle name="_CCB Consol Item12 NAV and Profit Recon 040202( to be updated) EL_CCB.Dec03AuditPack.HL.V2.revised ctl_CCB.HO.new TB template.for reporting package.1P.040316_05.CCB.HO.Tool.PRCAccounts.040409_20081231.Longyuan.Reporting Package.(Company).(Code).alex2-rg" xfId="183"/>
    <cellStyle name="_CCB Consol Item12 NAV and Profit Recon 040202( to be updated) EL_CCB.Dec03AuditPack.HL.V2.revised ctl_CCB.HO.new TB template.for reporting package.1P.040316_05.CCB.HO.Tool.PRCAccounts.040409_20081231.Longyuan.Reporting Package.(Company).(Code).alex2-rg 2" xfId="3146"/>
    <cellStyle name="_CCB Consol Item12 NAV and Profit Recon 040202( to be updated) EL_CCB.Dec03AuditPack.HL.V2.revised ctl_CCB.HO.new TB template.for reporting package.1P.040316_05.CCB.HO.Tool.PRCAccounts.040409_Book2" xfId="451"/>
    <cellStyle name="_CCB Consol Item12 NAV and Profit Recon 040202( to be updated) EL_CCB.Dec03AuditPack.HL.V2.revised ctl_CCB.HO.new TB template.for reporting package.1P.040316_05.CCB.HO.Tool.PRCAccounts.040409_Book2 2" xfId="3400"/>
    <cellStyle name="_CCB Consol Item12 NAV and Profit Recon 040202( to be updated) EL_CCB.Dec03AuditPack.HL.V2.revised ctl_CCB.HO.new TB template.for reporting package.1P.040316_05.CCB.HO.Tool.PRCAccounts.040409_P3.1 Intercompany Summary" xfId="132"/>
    <cellStyle name="_CCB Consol Item12 NAV and Profit Recon 040202( to be updated) EL_CCB.Dec03AuditPack.HL.V2.revised ctl_CCB.HO.new TB template.for reporting package.1P.040316_05.CCB.HO.Tool.PRCAccounts.040409_P3.1 Intercompany Summary 2" xfId="3090"/>
    <cellStyle name="_CCB Consol Item12 NAV and Profit Recon 040202( to be updated) EL_CCB.Dec03AuditPack.HL.V2.revised ctl_CCB.HO.new TB template.for reporting package.1P.040316_20081231.Longyuan.Reporting Package.(Company).(Code).alex2-rg" xfId="454"/>
    <cellStyle name="_CCB Consol Item12 NAV and Profit Recon 040202( to be updated) EL_CCB.Dec03AuditPack.HL.V2.revised ctl_CCB.HO.new TB template.for reporting package.1P.040316_20081231.Longyuan.Reporting Package.(Company).(Code).alex2-rg 2" xfId="3403"/>
    <cellStyle name="_CCB Consol Item12 NAV and Profit Recon 040202( to be updated) EL_CCB.Dec03AuditPack.HL.V2.revised ctl_CCB.HO.new TB template.for reporting package.1P.040316_Book2" xfId="457"/>
    <cellStyle name="_CCB Consol Item12 NAV and Profit Recon 040202( to be updated) EL_CCB.Dec03AuditPack.HL.V2.revised ctl_CCB.HO.new TB template.for reporting package.1P.040316_Book2 2" xfId="3406"/>
    <cellStyle name="_CCB Consol Item12 NAV and Profit Recon 040202( to be updated) EL_CCB.Dec03AuditPack.HL.V2.revised ctl_CCB.HO.new TB template.for reporting package.1P.040316_P3.1 Intercompany Summary" xfId="462"/>
    <cellStyle name="_CCB Consol Item12 NAV and Profit Recon 040202( to be updated) EL_CCB.Dec03AuditPack.HL.V2.revised ctl_CCB.HO.new TB template.for reporting package.1P.040316_P3.1 Intercompany Summary 2" xfId="3409"/>
    <cellStyle name="_CCB Consol Item12 NAV and Profit Recon 040202( to be updated) EL_CCB.Dec03AuditPack.HL.V2.revised ctl_CCB.HO.reporting TB-Comb.1P.040316" xfId="464"/>
    <cellStyle name="_CCB Consol Item12 NAV and Profit Recon 040202( to be updated) EL_CCB.Dec03AuditPack.HL.V2.revised ctl_CCB.HO.reporting TB-Comb.1P.040316 2" xfId="3411"/>
    <cellStyle name="_CCB Consol Item12 NAV and Profit Recon 040202( to be updated) EL_CCB.Dec03AuditPack.HL.V2.revised ctl_CCB.HO.reporting TB-Comb.1P.040316_05.CCB.HO.Tool.PRCAccounts.040409" xfId="465"/>
    <cellStyle name="_CCB Consol Item12 NAV and Profit Recon 040202( to be updated) EL_CCB.Dec03AuditPack.HL.V2.revised ctl_CCB.HO.reporting TB-Comb.1P.040316_05.CCB.HO.Tool.PRCAccounts.040409 2" xfId="3412"/>
    <cellStyle name="_CCB Consol Item12 NAV and Profit Recon 040202( to be updated) EL_CCB.Dec03AuditPack.HL.V2.revised ctl_CCB.HO.reporting TB-Comb.1P.040316_05.CCB.HO.Tool.PRCAccounts.040409_20081231.Longyuan.Reporting Package.(Company).(Code).alex2-rg" xfId="469"/>
    <cellStyle name="_CCB Consol Item12 NAV and Profit Recon 040202( to be updated) EL_CCB.Dec03AuditPack.HL.V2.revised ctl_CCB.HO.reporting TB-Comb.1P.040316_05.CCB.HO.Tool.PRCAccounts.040409_20081231.Longyuan.Reporting Package.(Company).(Code).alex2-rg 2" xfId="3416"/>
    <cellStyle name="_CCB Consol Item12 NAV and Profit Recon 040202( to be updated) EL_CCB.Dec03AuditPack.HL.V2.revised ctl_CCB.HO.reporting TB-Comb.1P.040316_05.CCB.HO.Tool.PRCAccounts.040409_Book2" xfId="217"/>
    <cellStyle name="_CCB Consol Item12 NAV and Profit Recon 040202( to be updated) EL_CCB.Dec03AuditPack.HL.V2.revised ctl_CCB.HO.reporting TB-Comb.1P.040316_05.CCB.HO.Tool.PRCAccounts.040409_Book2 2" xfId="3177"/>
    <cellStyle name="_CCB Consol Item12 NAV and Profit Recon 040202( to be updated) EL_CCB.Dec03AuditPack.HL.V2.revised ctl_CCB.HO.reporting TB-Comb.1P.040316_05.CCB.HO.Tool.PRCAccounts.040409_P3.1 Intercompany Summary" xfId="471"/>
    <cellStyle name="_CCB Consol Item12 NAV and Profit Recon 040202( to be updated) EL_CCB.Dec03AuditPack.HL.V2.revised ctl_CCB.HO.reporting TB-Comb.1P.040316_05.CCB.HO.Tool.PRCAccounts.040409_P3.1 Intercompany Summary 2" xfId="3418"/>
    <cellStyle name="_CCB Consol Item12 NAV and Profit Recon 040202( to be updated) EL_CCB.Dec03AuditPack.HL.V2.revised ctl_CCB.HO.reporting TB-Comb.1P.040316_20081231.Longyuan.Reporting Package.(Company).(Code).alex2-rg" xfId="472"/>
    <cellStyle name="_CCB Consol Item12 NAV and Profit Recon 040202( to be updated) EL_CCB.Dec03AuditPack.HL.V2.revised ctl_CCB.HO.reporting TB-Comb.1P.040316_20081231.Longyuan.Reporting Package.(Company).(Code).alex2-rg 2" xfId="3419"/>
    <cellStyle name="_CCB Consol Item12 NAV and Profit Recon 040202( to be updated) EL_CCB.Dec03AuditPack.HL.V2.revised ctl_CCB.HO.reporting TB-Comb.1P.040316_Book2" xfId="475"/>
    <cellStyle name="_CCB Consol Item12 NAV and Profit Recon 040202( to be updated) EL_CCB.Dec03AuditPack.HL.V2.revised ctl_CCB.HO.reporting TB-Comb.1P.040316_Book2 2" xfId="3422"/>
    <cellStyle name="_CCB Consol Item12 NAV and Profit Recon 040202( to be updated) EL_CCB.Dec03AuditPack.HL.V2.revised ctl_CCB.HO.reporting TB-Comb.1P.040316_P3.1 Intercompany Summary" xfId="478"/>
    <cellStyle name="_CCB Consol Item12 NAV and Profit Recon 040202( to be updated) EL_CCB.Dec03AuditPack.HL.V2.revised ctl_CCB.HO.reporting TB-Comb.1P.040316_P3.1 Intercompany Summary 2" xfId="3425"/>
    <cellStyle name="_CCB Consol Item12 NAV and Profit Recon 040202( to be updated) EL_CCB.Dec03AuditPack.HL.V2.revised ctl_CCB.HO.reporting TB-Comb.4Period.040316" xfId="448"/>
    <cellStyle name="_CCB Consol Item12 NAV and Profit Recon 040202( to be updated) EL_CCB.Dec03AuditPack.HL.V2.revised ctl_CCB.HO.reporting TB-Comb.4Period.040316 2" xfId="3397"/>
    <cellStyle name="_CCB Consol Item12 NAV and Profit Recon 040202( to be updated) EL_CCB.Dec03AuditPack.HL.V2.revised ctl_CCB.HO.reporting TB-Comb.4Period.040316_05.CCB.HO.Tool.PRCAccounts.040409" xfId="479"/>
    <cellStyle name="_CCB Consol Item12 NAV and Profit Recon 040202( to be updated) EL_CCB.Dec03AuditPack.HL.V2.revised ctl_CCB.HO.reporting TB-Comb.4Period.040316_05.CCB.HO.Tool.PRCAccounts.040409 2" xfId="3426"/>
    <cellStyle name="_CCB Consol Item12 NAV and Profit Recon 040202( to be updated) EL_CCB.Dec03AuditPack.HL.V2.revised ctl_CCB.HO.reporting TB-Comb.4Period.040316_05.CCB.HO.Tool.PRCAccounts.040409_20081231.Longyuan.Reporting Package.(Company).(Code).alex2-rg" xfId="198"/>
    <cellStyle name="_CCB Consol Item12 NAV and Profit Recon 040202( to be updated) EL_CCB.Dec03AuditPack.HL.V2.revised ctl_CCB.HO.reporting TB-Comb.4Period.040316_05.CCB.HO.Tool.PRCAccounts.040409_20081231.Longyuan.Reporting Package.(Company).(Code).alex2-rg 2" xfId="3158"/>
    <cellStyle name="_CCB Consol Item12 NAV and Profit Recon 040202( to be updated) EL_CCB.Dec03AuditPack.HL.V2.revised ctl_CCB.HO.reporting TB-Comb.4Period.040316_05.CCB.HO.Tool.PRCAccounts.040409_Book2" xfId="480"/>
    <cellStyle name="_CCB Consol Item12 NAV and Profit Recon 040202( to be updated) EL_CCB.Dec03AuditPack.HL.V2.revised ctl_CCB.HO.reporting TB-Comb.4Period.040316_05.CCB.HO.Tool.PRCAccounts.040409_Book2 2" xfId="3427"/>
    <cellStyle name="_CCB Consol Item12 NAV and Profit Recon 040202( to be updated) EL_CCB.Dec03AuditPack.HL.V2.revised ctl_CCB.HO.reporting TB-Comb.4Period.040316_05.CCB.HO.Tool.PRCAccounts.040409_P3.1 Intercompany Summary" xfId="481"/>
    <cellStyle name="_CCB Consol Item12 NAV and Profit Recon 040202( to be updated) EL_CCB.Dec03AuditPack.HL.V2.revised ctl_CCB.HO.reporting TB-Comb.4Period.040316_05.CCB.HO.Tool.PRCAccounts.040409_P3.1 Intercompany Summary 2" xfId="3428"/>
    <cellStyle name="_CCB Consol Item12 NAV and Profit Recon 040202( to be updated) EL_CCB.Dec03AuditPack.HL.V2.revised ctl_CCB.HO.reporting TB-Comb.4Period.040316_20081231.Longyuan.Reporting Package.(Company).(Code).alex2-rg" xfId="483"/>
    <cellStyle name="_CCB Consol Item12 NAV and Profit Recon 040202( to be updated) EL_CCB.Dec03AuditPack.HL.V2.revised ctl_CCB.HO.reporting TB-Comb.4Period.040316_20081231.Longyuan.Reporting Package.(Company).(Code).alex2-rg 2" xfId="3430"/>
    <cellStyle name="_CCB Consol Item12 NAV and Profit Recon 040202( to be updated) EL_CCB.Dec03AuditPack.HL.V2.revised ctl_CCB.HO.reporting TB-Comb.4Period.040316_Book2" xfId="487"/>
    <cellStyle name="_CCB Consol Item12 NAV and Profit Recon 040202( to be updated) EL_CCB.Dec03AuditPack.HL.V2.revised ctl_CCB.HO.reporting TB-Comb.4Period.040316_Book2 2" xfId="3434"/>
    <cellStyle name="_CCB Consol Item12 NAV and Profit Recon 040202( to be updated) EL_CCB.Dec03AuditPack.HL.V2.revised ctl_CCB.HO.reporting TB-Comb.4Period.040316_P3.1 Intercompany Summary" xfId="234"/>
    <cellStyle name="_CCB Consol Item12 NAV and Profit Recon 040202( to be updated) EL_CCB.Dec03AuditPack.HL.V2.revised ctl_CCB.HO.reporting TB-Comb.4Period.040316_P3.1 Intercompany Summary 2" xfId="3190"/>
    <cellStyle name="_CCB Consol Item12 NAV and Profit Recon 040202( to be updated) EL_CCB.Dec03AuditPack.HL.V2.revised ctl_CCB.HO.reporting TB-HL.1P.040316" xfId="489"/>
    <cellStyle name="_CCB Consol Item12 NAV and Profit Recon 040202( to be updated) EL_CCB.Dec03AuditPack.HL.V2.revised ctl_CCB.HO.reporting TB-HL.1P.040316 2" xfId="3436"/>
    <cellStyle name="_CCB Consol Item12 NAV and Profit Recon 040202( to be updated) EL_CCB.Dec03AuditPack.HL.V2.revised ctl_CCB.HO.reporting TB-HL.1P.040316_05.CCB.HO.Tool.PRCAccounts.040409" xfId="333"/>
    <cellStyle name="_CCB Consol Item12 NAV and Profit Recon 040202( to be updated) EL_CCB.Dec03AuditPack.HL.V2.revised ctl_CCB.HO.reporting TB-HL.1P.040316_05.CCB.HO.Tool.PRCAccounts.040409 2" xfId="3285"/>
    <cellStyle name="_CCB Consol Item12 NAV and Profit Recon 040202( to be updated) EL_CCB.Dec03AuditPack.HL.V2.revised ctl_CCB.HO.reporting TB-HL.1P.040316_05.CCB.HO.Tool.PRCAccounts.040409_1" xfId="167"/>
    <cellStyle name="_CCB Consol Item12 NAV and Profit Recon 040202( to be updated) EL_CCB.Dec03AuditPack.HL.V2.revised ctl_CCB.HO.reporting TB-HL.1P.040316_05.CCB.HO.Tool.PRCAccounts.040409_1 2" xfId="3130"/>
    <cellStyle name="_CCB Consol Item12 NAV and Profit Recon 040202( to be updated) EL_CCB.Dec03AuditPack.HL.V2.revised ctl_CCB.HO.reporting TB-HL.1P.040316_05.CCB.HO.Tool.PRCAccounts.040409_1_20081231.Longyuan.Reporting Package.(Company).(Code).alex2-rg" xfId="491"/>
    <cellStyle name="_CCB Consol Item12 NAV and Profit Recon 040202( to be updated) EL_CCB.Dec03AuditPack.HL.V2.revised ctl_CCB.HO.reporting TB-HL.1P.040316_05.CCB.HO.Tool.PRCAccounts.040409_1_20081231.Longyuan.Reporting Package.(Company).(Code).alex2-rg 2" xfId="3438"/>
    <cellStyle name="_CCB Consol Item12 NAV and Profit Recon 040202( to be updated) EL_CCB.Dec03AuditPack.HL.V2.revised ctl_CCB.HO.reporting TB-HL.1P.040316_05.CCB.HO.Tool.PRCAccounts.040409_1_Book2" xfId="495"/>
    <cellStyle name="_CCB Consol Item12 NAV and Profit Recon 040202( to be updated) EL_CCB.Dec03AuditPack.HL.V2.revised ctl_CCB.HO.reporting TB-HL.1P.040316_05.CCB.HO.Tool.PRCAccounts.040409_1_Book2 2" xfId="3442"/>
    <cellStyle name="_CCB Consol Item12 NAV and Profit Recon 040202( to be updated) EL_CCB.Dec03AuditPack.HL.V2.revised ctl_CCB.HO.reporting TB-HL.1P.040316_05.CCB.HO.Tool.PRCAccounts.040409_1_P3.1 Intercompany Summary" xfId="466"/>
    <cellStyle name="_CCB Consol Item12 NAV and Profit Recon 040202( to be updated) EL_CCB.Dec03AuditPack.HL.V2.revised ctl_CCB.HO.reporting TB-HL.1P.040316_05.CCB.HO.Tool.PRCAccounts.040409_1_P3.1 Intercompany Summary 2" xfId="3413"/>
    <cellStyle name="_CCB Consol Item12 NAV and Profit Recon 040202( to be updated) EL_CCB.Dec03AuditPack.HL.V2.revised ctl_CCB.HO.reporting TB-HL.1P.040316_05.CCB.HO.Tool.PRCAccounts.040409_20081231.Longyuan.Reporting Package.(Company).(Code).alex2-rg" xfId="499"/>
    <cellStyle name="_CCB Consol Item12 NAV and Profit Recon 040202( to be updated) EL_CCB.Dec03AuditPack.HL.V2.revised ctl_CCB.HO.reporting TB-HL.1P.040316_05.CCB.HO.Tool.PRCAccounts.040409_20081231.Longyuan.Reporting Package.(Company).(Code).alex2-rg 2" xfId="3445"/>
    <cellStyle name="_CCB Consol Item12 NAV and Profit Recon 040202( to be updated) EL_CCB.Dec03AuditPack.HL.V2.revised ctl_CCB.HO.reporting TB-HL.1P.040316_05.CCB.HO.Tool.PRCAccounts.040409_Book2" xfId="223"/>
    <cellStyle name="_CCB Consol Item12 NAV and Profit Recon 040202( to be updated) EL_CCB.Dec03AuditPack.HL.V2.revised ctl_CCB.HO.reporting TB-HL.1P.040316_05.CCB.HO.Tool.PRCAccounts.040409_Book2 2" xfId="3181"/>
    <cellStyle name="_CCB Consol Item12 NAV and Profit Recon 040202( to be updated) EL_CCB.Dec03AuditPack.HL.V2.revised ctl_CCB.HO.reporting TB-HL.1P.040316_05.CCB.HO.Tool.PRCAccounts.040409_P3.1 Intercompany Summary" xfId="158"/>
    <cellStyle name="_CCB Consol Item12 NAV and Profit Recon 040202( to be updated) EL_CCB.Dec03AuditPack.HL.V2.revised ctl_CCB.HO.reporting TB-HL.1P.040316_05.CCB.HO.Tool.PRCAccounts.040409_P3.1 Intercompany Summary 2" xfId="3123"/>
    <cellStyle name="_CCB Consol Item12 NAV and Profit Recon 040202( to be updated) EL_CCB.Dec03AuditPack.HL.V2.revised ctl_CCB.HO.reporting TB-HL.1P.040316_20081231.Longyuan.Reporting Package.(Company).(Code).alex2-rg" xfId="500"/>
    <cellStyle name="_CCB Consol Item12 NAV and Profit Recon 040202( to be updated) EL_CCB.Dec03AuditPack.HL.V2.revised ctl_CCB.HO.reporting TB-HL.1P.040316_20081231.Longyuan.Reporting Package.(Company).(Code).alex2-rg 2" xfId="3446"/>
    <cellStyle name="_CCB Consol Item12 NAV and Profit Recon 040202( to be updated) EL_CCB.Dec03AuditPack.HL.V2.revised ctl_CCB.HO.reporting TB-HL.1P.040316_Book2" xfId="502"/>
    <cellStyle name="_CCB Consol Item12 NAV and Profit Recon 040202( to be updated) EL_CCB.Dec03AuditPack.HL.V2.revised ctl_CCB.HO.reporting TB-HL.1P.040316_Book2 2" xfId="3448"/>
    <cellStyle name="_CCB Consol Item12 NAV and Profit Recon 040202( to be updated) EL_CCB.Dec03AuditPack.HL.V2.revised ctl_CCB.HO.reporting TB-HL.1P.040316_P3.1 Intercompany Summary" xfId="503"/>
    <cellStyle name="_CCB Consol Item12 NAV and Profit Recon 040202( to be updated) EL_CCB.Dec03AuditPack.HL.V2.revised ctl_CCB.HO.reporting TB-HL.1P.040316_P3.1 Intercompany Summary 2" xfId="3449"/>
    <cellStyle name="_CCB Consol Item12 NAV and Profit Recon 040202( to be updated) EL_CCB.Dec03AuditPack.HL.V2.revised ctl_CCB.HO.Tool - convert old 2.5yrs combine TB to new.040315" xfId="508"/>
    <cellStyle name="_CCB Consol Item12 NAV and Profit Recon 040202( to be updated) EL_CCB.Dec03AuditPack.HL.V2.revised ctl_CCB.HO.Tool - convert old 2.5yrs combine TB to new.040315 2" xfId="3454"/>
    <cellStyle name="_CCB Consol Item12 NAV and Profit Recon 040202( to be updated) EL_CCB.Dec03AuditPack.HL.V2.revised ctl_CCB.HO.Tool - convert old 2.5yrs combine TB to new.040315_05.CCB.HO.Tool.PRCAccounts.040409" xfId="510"/>
    <cellStyle name="_CCB Consol Item12 NAV and Profit Recon 040202( to be updated) EL_CCB.Dec03AuditPack.HL.V2.revised ctl_CCB.HO.Tool - convert old 2.5yrs combine TB to new.040315_05.CCB.HO.Tool.PRCAccounts.040409 2" xfId="3456"/>
    <cellStyle name="_CCB Consol Item12 NAV and Profit Recon 040202( to be updated) EL_CCB.Dec03AuditPack.HL.V2.revised ctl_CCB.HO.Tool - convert old 2.5yrs combine TB to new.040315_05.CCB.HO.Tool.PRCAccounts.040409_Book2" xfId="512"/>
    <cellStyle name="_CCB Consol Item12 NAV and Profit Recon 040202( to be updated) EL_CCB.Dec03AuditPack.HL.V2.revised ctl_CCB.HO.Tool - convert old 2.5yrs combine TB to new.040315_05.CCB.HO.Tool.PRCAccounts.040409_Book2 2" xfId="3458"/>
    <cellStyle name="_CCB Consol Item12 NAV and Profit Recon 040202( to be updated) EL_CCB.Dec03AuditPack.HL.V2.revised ctl_CCB.HO.Tool - convert old 2.5yrs combine TB to new.040315_05.CCB.HO.Tool.PRCAccounts.040409_P3.1 Intercompany Summary" xfId="513"/>
    <cellStyle name="_CCB Consol Item12 NAV and Profit Recon 040202( to be updated) EL_CCB.Dec03AuditPack.HL.V2.revised ctl_CCB.HO.Tool - convert old 2.5yrs combine TB to new.040315_05.CCB.HO.Tool.PRCAccounts.040409_P3.1 Intercompany Summary 2" xfId="3459"/>
    <cellStyle name="_CCB Consol Item12 NAV and Profit Recon 040202( to be updated) EL_CCB.Dec03AuditPack.HL.V2.revised ctl_CCB.HO.Tool - convert old 2.5yrs combine TB to new.040315_20081231.Longyuan.Reporting Package.(Company).(Code).alex2-rg" xfId="514"/>
    <cellStyle name="_CCB Consol Item12 NAV and Profit Recon 040202( to be updated) EL_CCB.Dec03AuditPack.HL.V2.revised ctl_CCB.HO.Tool - convert old 2.5yrs combine TB to new.040315_20081231.Longyuan.Reporting Package.(Company).(Code).alex2-rg 2" xfId="3460"/>
    <cellStyle name="_CCB Consol Item12 NAV and Profit Recon 040202( to be updated) EL_CCB.Dec03AuditPack.HL.V2.revised ctl_CCB.HO.Tool - convert old 2.5yrs combine TB to new.040315_Book2" xfId="516"/>
    <cellStyle name="_CCB Consol Item12 NAV and Profit Recon 040202( to be updated) EL_CCB.Dec03AuditPack.HL.V2.revised ctl_CCB.HO.Tool - convert old 2.5yrs combine TB to new.040315_Book2 2" xfId="3462"/>
    <cellStyle name="_CCB Consol Item12 NAV and Profit Recon 040202( to be updated) EL_CCB.Dec03AuditPack.HL.V2.revised ctl_CCB.HO.Tool - convert old 2.5yrs combine TB to new.040315_P3.1 Intercompany Summary" xfId="170"/>
    <cellStyle name="_CCB Consol Item12 NAV and Profit Recon 040202( to be updated) EL_CCB.Dec03AuditPack.HL.V2.revised ctl_CCB.HO.Tool - convert old 2.5yrs combine TB to new.040315_P3.1 Intercompany Summary 2" xfId="3133"/>
    <cellStyle name="_CCB Consol Item12 NAV and Profit Recon 040202( to be updated) EL_CCB.Dec03AuditPack.HL.V2.revised ctl_CCB.xx.4P.PRCTB.yymmdd" xfId="521"/>
    <cellStyle name="_CCB Consol Item12 NAV and Profit Recon 040202( to be updated) EL_CCB.Dec03AuditPack.HL.V2.revised ctl_CCB.xx.4P.PRCTB.yymmdd 2" xfId="3466"/>
    <cellStyle name="_CCB Consol Item12 NAV and Profit Recon 040202( to be updated) EL_CCB.Dec03AuditPack.HL.V2.revised ctl_CCB.xx.4P.PRCTB.yymmdd_05.CCB.HO.Tool.PRCAccounts.040409" xfId="409"/>
    <cellStyle name="_CCB Consol Item12 NAV and Profit Recon 040202( to be updated) EL_CCB.Dec03AuditPack.HL.V2.revised ctl_CCB.xx.4P.PRCTB.yymmdd_05.CCB.HO.Tool.PRCAccounts.040409 2" xfId="3359"/>
    <cellStyle name="_CCB Consol Item12 NAV and Profit Recon 040202( to be updated) EL_CCB.Dec03AuditPack.HL.V2.revised ctl_CCB.xx.4P.PRCTB.yymmdd_05.CCB.HO.Tool.PRCAccounts.040409_20081231.Longyuan.Reporting Package.(Company).(Code).alex2-rg" xfId="143"/>
    <cellStyle name="_CCB Consol Item12 NAV and Profit Recon 040202( to be updated) EL_CCB.Dec03AuditPack.HL.V2.revised ctl_CCB.xx.4P.PRCTB.yymmdd_05.CCB.HO.Tool.PRCAccounts.040409_20081231.Longyuan.Reporting Package.(Company).(Code).alex2-rg 2" xfId="3066"/>
    <cellStyle name="_CCB Consol Item12 NAV and Profit Recon 040202( to be updated) EL_CCB.Dec03AuditPack.HL.V2.revised ctl_CCB.xx.4P.PRCTB.yymmdd_05.CCB.HO.Tool.PRCAccounts.040409_Book2" xfId="428"/>
    <cellStyle name="_CCB Consol Item12 NAV and Profit Recon 040202( to be updated) EL_CCB.Dec03AuditPack.HL.V2.revised ctl_CCB.xx.4P.PRCTB.yymmdd_05.CCB.HO.Tool.PRCAccounts.040409_Book2 2" xfId="3378"/>
    <cellStyle name="_CCB Consol Item12 NAV and Profit Recon 040202( to be updated) EL_CCB.Dec03AuditPack.HL.V2.revised ctl_CCB.xx.4P.PRCTB.yymmdd_05.CCB.HO.Tool.PRCAccounts.040409_P3.1 Intercompany Summary" xfId="430"/>
    <cellStyle name="_CCB Consol Item12 NAV and Profit Recon 040202( to be updated) EL_CCB.Dec03AuditPack.HL.V2.revised ctl_CCB.xx.4P.PRCTB.yymmdd_05.CCB.HO.Tool.PRCAccounts.040409_P3.1 Intercompany Summary 2" xfId="3380"/>
    <cellStyle name="_CCB Consol Item12 NAV and Profit Recon 040202( to be updated) EL_CCB.Dec03AuditPack.HL.V2.revised ctl_CCB.xx.4P.PRCTB.yymmdd_20081231.Longyuan.Reporting Package.(Company).(Code).alex2-rg" xfId="522"/>
    <cellStyle name="_CCB Consol Item12 NAV and Profit Recon 040202( to be updated) EL_CCB.Dec03AuditPack.HL.V2.revised ctl_CCB.xx.4P.PRCTB.yymmdd_20081231.Longyuan.Reporting Package.(Company).(Code).alex2-rg 2" xfId="3467"/>
    <cellStyle name="_CCB Consol Item12 NAV and Profit Recon 040202( to be updated) EL_CCB.Dec03AuditPack.HL.V2.revised ctl_CCB.xx.4P.PRCTB.yymmdd_Book2" xfId="524"/>
    <cellStyle name="_CCB Consol Item12 NAV and Profit Recon 040202( to be updated) EL_CCB.Dec03AuditPack.HL.V2.revised ctl_CCB.xx.4P.PRCTB.yymmdd_Book2 2" xfId="3469"/>
    <cellStyle name="_CCB Consol Item12 NAV and Profit Recon 040202( to be updated) EL_CCB.Dec03AuditPack.HL.V2.revised ctl_CCB.xx.4P.PRCTB.yymmdd_P3.1 Intercompany Summary" xfId="105"/>
    <cellStyle name="_CCB Consol Item12 NAV and Profit Recon 040202( to be updated) EL_CCB.Dec03AuditPack.HL.V2.revised ctl_CCB.xx.4P.PRCTB.yymmdd_P3.1 Intercompany Summary 2" xfId="3082"/>
    <cellStyle name="_CCB Consol Item12 NAV and Profit Recon 040202( to be updated) EL_CCB.Dec03AuditPack.HL.V2.revised ctl_P3.1 Intercompany Summary" xfId="526"/>
    <cellStyle name="_CCB Consol Item12 NAV and Profit Recon 040202( to be updated) EL_CCB.Dec03AuditPack.HL.V2.revised ctl_P3.1 Intercompany Summary 2" xfId="3471"/>
    <cellStyle name="_CCB Consol Item12 NAV and Profit Recon 040202( to be updated) EL_P3.1 Intercompany Summary" xfId="528"/>
    <cellStyle name="_CCB Consol Item12 NAV and Profit Recon 040202( to be updated) EL_P3.1 Intercompany Summary 2" xfId="3473"/>
    <cellStyle name="_CCB(1).JL.Item12.ProfitNAVRecon.031127.ty" xfId="179"/>
    <cellStyle name="_CCB(1).JL.Item12.ProfitNAVRecon.031127.ty 2" xfId="3142"/>
    <cellStyle name="_CCB(1).JL.Item12.ProfitNAVRecon.031127.ty_05.CCB.HO.Tool.PRCAccounts.040409" xfId="530"/>
    <cellStyle name="_CCB(1).JL.Item12.ProfitNAVRecon.031127.ty_05.CCB.HO.Tool.PRCAccounts.040409 2" xfId="3475"/>
    <cellStyle name="_CCB(1).JL.Item12.ProfitNAVRecon.031127.ty_05.CCB.HO.Tool.PRCAccounts.040409_1" xfId="533"/>
    <cellStyle name="_CCB(1).JL.Item12.ProfitNAVRecon.031127.ty_05.CCB.HO.Tool.PRCAccounts.040409_1 2" xfId="3478"/>
    <cellStyle name="_CCB(1).JL.Item12.ProfitNAVRecon.031127.ty_05.CCB.HO.Tool.PRCAccounts.040409_1_20081231.Longyuan.Reporting Package.(Company).(Code).alex2-rg" xfId="534"/>
    <cellStyle name="_CCB(1).JL.Item12.ProfitNAVRecon.031127.ty_05.CCB.HO.Tool.PRCAccounts.040409_1_20081231.Longyuan.Reporting Package.(Company).(Code).alex2-rg 2" xfId="3479"/>
    <cellStyle name="_CCB(1).JL.Item12.ProfitNAVRecon.031127.ty_05.CCB.HO.Tool.PRCAccounts.040409_1_Book2" xfId="138"/>
    <cellStyle name="_CCB(1).JL.Item12.ProfitNAVRecon.031127.ty_05.CCB.HO.Tool.PRCAccounts.040409_1_Book2 2" xfId="3105"/>
    <cellStyle name="_CCB(1).JL.Item12.ProfitNAVRecon.031127.ty_05.CCB.HO.Tool.PRCAccounts.040409_1_P3.1 Intercompany Summary" xfId="536"/>
    <cellStyle name="_CCB(1).JL.Item12.ProfitNAVRecon.031127.ty_05.CCB.HO.Tool.PRCAccounts.040409_1_P3.1 Intercompany Summary 2" xfId="3481"/>
    <cellStyle name="_CCB(1).JL.Item12.ProfitNAVRecon.031127.ty_05.CCB.HO.Tool.PRCAccounts.040409_20081231.Longyuan.Reporting Package.(Company).(Code).alex2-rg" xfId="537"/>
    <cellStyle name="_CCB(1).JL.Item12.ProfitNAVRecon.031127.ty_05.CCB.HO.Tool.PRCAccounts.040409_20081231.Longyuan.Reporting Package.(Company).(Code).alex2-rg 2" xfId="3482"/>
    <cellStyle name="_CCB(1).JL.Item12.ProfitNAVRecon.031127.ty_05.CCB.HO.Tool.PRCAccounts.040409_Book2" xfId="540"/>
    <cellStyle name="_CCB(1).JL.Item12.ProfitNAVRecon.031127.ty_05.CCB.HO.Tool.PRCAccounts.040409_Book2 2" xfId="3485"/>
    <cellStyle name="_CCB(1).JL.Item12.ProfitNAVRecon.031127.ty_05.CCB.HO.Tool.PRCAccounts.040409_P3.1 Intercompany Summary" xfId="545"/>
    <cellStyle name="_CCB(1).JL.Item12.ProfitNAVRecon.031127.ty_05.CCB.HO.Tool.PRCAccounts.040409_P3.1 Intercompany Summary 2" xfId="3490"/>
    <cellStyle name="_CCB(1).JL.Item12.ProfitNAVRecon.031127.ty_20081231.Longyuan.Reporting Package.(Company).(Code).alex2-rg" xfId="548"/>
    <cellStyle name="_CCB(1).JL.Item12.ProfitNAVRecon.031127.ty_20081231.Longyuan.Reporting Package.(Company).(Code).alex2-rg 2" xfId="3493"/>
    <cellStyle name="_CCB(1).JL.Item12.ProfitNAVRecon.031127.ty_Book2" xfId="414"/>
    <cellStyle name="_CCB(1).JL.Item12.ProfitNAVRecon.031127.ty_Book2 2" xfId="3364"/>
    <cellStyle name="_CCB(1).JL.Item12.ProfitNAVRecon.031127.ty_CCB.Dec03AuditPack.GL.V2" xfId="361"/>
    <cellStyle name="_CCB(1).JL.Item12.ProfitNAVRecon.031127.ty_CCB.Dec03AuditPack.GL.V2 2" xfId="3312"/>
    <cellStyle name="_CCB(1).JL.Item12.ProfitNAVRecon.031127.ty_CCB.Dec03AuditPack.GL.V2_05.CCB.HO.Tool.PRCAccounts.040409" xfId="550"/>
    <cellStyle name="_CCB(1).JL.Item12.ProfitNAVRecon.031127.ty_CCB.Dec03AuditPack.GL.V2_05.CCB.HO.Tool.PRCAccounts.040409 2" xfId="3495"/>
    <cellStyle name="_CCB(1).JL.Item12.ProfitNAVRecon.031127.ty_CCB.Dec03AuditPack.GL.V2_05.CCB.HO.Tool.PRCAccounts.040409_1" xfId="385"/>
    <cellStyle name="_CCB(1).JL.Item12.ProfitNAVRecon.031127.ty_CCB.Dec03AuditPack.GL.V2_05.CCB.HO.Tool.PRCAccounts.040409_1 2" xfId="3336"/>
    <cellStyle name="_CCB(1).JL.Item12.ProfitNAVRecon.031127.ty_CCB.Dec03AuditPack.GL.V2_05.CCB.HO.Tool.PRCAccounts.040409_1_20081231.Longyuan.Reporting Package.(Company).(Code).alex2-rg" xfId="95"/>
    <cellStyle name="_CCB(1).JL.Item12.ProfitNAVRecon.031127.ty_CCB.Dec03AuditPack.GL.V2_05.CCB.HO.Tool.PRCAccounts.040409_1_20081231.Longyuan.Reporting Package.(Company).(Code).alex2-rg 2" xfId="3110"/>
    <cellStyle name="_CCB(1).JL.Item12.ProfitNAVRecon.031127.ty_CCB.Dec03AuditPack.GL.V2_05.CCB.HO.Tool.PRCAccounts.040409_1_Book2" xfId="384"/>
    <cellStyle name="_CCB(1).JL.Item12.ProfitNAVRecon.031127.ty_CCB.Dec03AuditPack.GL.V2_05.CCB.HO.Tool.PRCAccounts.040409_1_Book2 2" xfId="3335"/>
    <cellStyle name="_CCB(1).JL.Item12.ProfitNAVRecon.031127.ty_CCB.Dec03AuditPack.GL.V2_05.CCB.HO.Tool.PRCAccounts.040409_1_P3.1 Intercompany Summary" xfId="553"/>
    <cellStyle name="_CCB(1).JL.Item12.ProfitNAVRecon.031127.ty_CCB.Dec03AuditPack.GL.V2_05.CCB.HO.Tool.PRCAccounts.040409_1_P3.1 Intercompany Summary 2" xfId="3497"/>
    <cellStyle name="_CCB(1).JL.Item12.ProfitNAVRecon.031127.ty_CCB.Dec03AuditPack.GL.V2_05.CCB.HO.Tool.PRCAccounts.040409_20081231.Longyuan.Reporting Package.(Company).(Code).alex2-rg" xfId="554"/>
    <cellStyle name="_CCB(1).JL.Item12.ProfitNAVRecon.031127.ty_CCB.Dec03AuditPack.GL.V2_05.CCB.HO.Tool.PRCAccounts.040409_20081231.Longyuan.Reporting Package.(Company).(Code).alex2-rg 2" xfId="3498"/>
    <cellStyle name="_CCB(1).JL.Item12.ProfitNAVRecon.031127.ty_CCB.Dec03AuditPack.GL.V2_05.CCB.HO.Tool.PRCAccounts.040409_Book2" xfId="563"/>
    <cellStyle name="_CCB(1).JL.Item12.ProfitNAVRecon.031127.ty_CCB.Dec03AuditPack.GL.V2_05.CCB.HO.Tool.PRCAccounts.040409_Book2 2" xfId="3505"/>
    <cellStyle name="_CCB(1).JL.Item12.ProfitNAVRecon.031127.ty_CCB.Dec03AuditPack.GL.V2_05.CCB.HO.Tool.PRCAccounts.040409_P3.1 Intercompany Summary" xfId="501"/>
    <cellStyle name="_CCB(1).JL.Item12.ProfitNAVRecon.031127.ty_CCB.Dec03AuditPack.GL.V2_05.CCB.HO.Tool.PRCAccounts.040409_P3.1 Intercompany Summary 2" xfId="3447"/>
    <cellStyle name="_CCB(1).JL.Item12.ProfitNAVRecon.031127.ty_CCB.Dec03AuditPack.GL.V2_20081231.Longyuan.Reporting Package.(Company).(Code).alex2-rg" xfId="565"/>
    <cellStyle name="_CCB(1).JL.Item12.ProfitNAVRecon.031127.ty_CCB.Dec03AuditPack.GL.V2_20081231.Longyuan.Reporting Package.(Company).(Code).alex2-rg 2" xfId="3507"/>
    <cellStyle name="_CCB(1).JL.Item12.ProfitNAVRecon.031127.ty_CCB.Dec03AuditPack.GL.V2_Book2" xfId="566"/>
    <cellStyle name="_CCB(1).JL.Item12.ProfitNAVRecon.031127.ty_CCB.Dec03AuditPack.GL.V2_Book2 2" xfId="3508"/>
    <cellStyle name="_CCB(1).JL.Item12.ProfitNAVRecon.031127.ty_CCB.Dec03AuditPack.GL.V2_CCB.Dec03AuditPack.GL.V4(trail run new)" xfId="568"/>
    <cellStyle name="_CCB(1).JL.Item12.ProfitNAVRecon.031127.ty_CCB.Dec03AuditPack.GL.V2_CCB.Dec03AuditPack.GL.V4(trail run new) 2" xfId="3510"/>
    <cellStyle name="_CCB(1).JL.Item12.ProfitNAVRecon.031127.ty_CCB.Dec03AuditPack.GL.V2_CCB.Dec03AuditPack.GL.V4(trail run new)_20081231.Longyuan.Reporting Package.(Company).(Code).alex2-rg" xfId="572"/>
    <cellStyle name="_CCB(1).JL.Item12.ProfitNAVRecon.031127.ty_CCB.Dec03AuditPack.GL.V2_CCB.Dec03AuditPack.GL.V4(trail run new)_20081231.Longyuan.Reporting Package.(Company).(Code).alex2-rg 2" xfId="3513"/>
    <cellStyle name="_CCB(1).JL.Item12.ProfitNAVRecon.031127.ty_CCB.Dec03AuditPack.GL.V2_CCB.Dec03AuditPack.GL.V4(trail run new)_Book2" xfId="576"/>
    <cellStyle name="_CCB(1).JL.Item12.ProfitNAVRecon.031127.ty_CCB.Dec03AuditPack.GL.V2_CCB.Dec03AuditPack.GL.V4(trail run new)_Book2 2" xfId="3516"/>
    <cellStyle name="_CCB(1).JL.Item12.ProfitNAVRecon.031127.ty_CCB.Dec03AuditPack.GL.V2_CCB.Dec03AuditPack.GL.V4(trail run new)_P3.1 Intercompany Summary" xfId="261"/>
    <cellStyle name="_CCB(1).JL.Item12.ProfitNAVRecon.031127.ty_CCB.Dec03AuditPack.GL.V2_CCB.Dec03AuditPack.GL.V4(trail run new)_P3.1 Intercompany Summary 2" xfId="3214"/>
    <cellStyle name="_CCB(1).JL.Item12.ProfitNAVRecon.031127.ty_CCB.Dec03AuditPack.GL.V2_CCB.Dec03AuditPack.GL.V4(trial run new)" xfId="442"/>
    <cellStyle name="_CCB(1).JL.Item12.ProfitNAVRecon.031127.ty_CCB.Dec03AuditPack.GL.V2_CCB.Dec03AuditPack.GL.V4(trial run new) 2" xfId="3392"/>
    <cellStyle name="_CCB(1).JL.Item12.ProfitNAVRecon.031127.ty_CCB.Dec03AuditPack.GL.V2_CCB.Dec03AuditPack.GL.V4(trial run new)_20081231.Longyuan.Reporting Package.(Company).(Code).alex2-rg" xfId="344"/>
    <cellStyle name="_CCB(1).JL.Item12.ProfitNAVRecon.031127.ty_CCB.Dec03AuditPack.GL.V2_CCB.Dec03AuditPack.GL.V4(trial run new)_20081231.Longyuan.Reporting Package.(Company).(Code).alex2-rg 2" xfId="3295"/>
    <cellStyle name="_CCB(1).JL.Item12.ProfitNAVRecon.031127.ty_CCB.Dec03AuditPack.GL.V2_CCB.Dec03AuditPack.GL.V4(trial run new)_Book2" xfId="460"/>
    <cellStyle name="_CCB(1).JL.Item12.ProfitNAVRecon.031127.ty_CCB.Dec03AuditPack.GL.V2_CCB.Dec03AuditPack.GL.V4(trial run new)_Book2 2" xfId="3407"/>
    <cellStyle name="_CCB(1).JL.Item12.ProfitNAVRecon.031127.ty_CCB.Dec03AuditPack.GL.V2_CCB.Dec03AuditPack.GL.V4(trial run new)_P3.1 Intercompany Summary" xfId="580"/>
    <cellStyle name="_CCB(1).JL.Item12.ProfitNAVRecon.031127.ty_CCB.Dec03AuditPack.GL.V2_CCB.Dec03AuditPack.GL.V4(trial run new)_P3.1 Intercompany Summary 2" xfId="3520"/>
    <cellStyle name="_CCB(1).JL.Item12.ProfitNAVRecon.031127.ty_CCB.Dec03AuditPack.GL.V2_Copy of CCB.Dec03AuditPack.GL.V4" xfId="582"/>
    <cellStyle name="_CCB(1).JL.Item12.ProfitNAVRecon.031127.ty_CCB.Dec03AuditPack.GL.V2_Copy of CCB.Dec03AuditPack.GL.V4 2" xfId="3522"/>
    <cellStyle name="_CCB(1).JL.Item12.ProfitNAVRecon.031127.ty_CCB.Dec03AuditPack.GL.V2_Copy of CCB.Dec03AuditPack.GL.V4_20081231.Longyuan.Reporting Package.(Company).(Code).alex2-rg" xfId="589"/>
    <cellStyle name="_CCB(1).JL.Item12.ProfitNAVRecon.031127.ty_CCB.Dec03AuditPack.GL.V2_Copy of CCB.Dec03AuditPack.GL.V4_20081231.Longyuan.Reporting Package.(Company).(Code).alex2-rg 2" xfId="3529"/>
    <cellStyle name="_CCB(1).JL.Item12.ProfitNAVRecon.031127.ty_CCB.Dec03AuditPack.GL.V2_Copy of CCB.Dec03AuditPack.GL.V4_Book2" xfId="590"/>
    <cellStyle name="_CCB(1).JL.Item12.ProfitNAVRecon.031127.ty_CCB.Dec03AuditPack.GL.V2_Copy of CCB.Dec03AuditPack.GL.V4_Book2 2" xfId="3530"/>
    <cellStyle name="_CCB(1).JL.Item12.ProfitNAVRecon.031127.ty_CCB.Dec03AuditPack.GL.V2_Copy of CCB.Dec03AuditPack.GL.V4_P3.1 Intercompany Summary" xfId="322"/>
    <cellStyle name="_CCB(1).JL.Item12.ProfitNAVRecon.031127.ty_CCB.Dec03AuditPack.GL.V2_Copy of CCB.Dec03AuditPack.GL.V4_P3.1 Intercompany Summary 2" xfId="3274"/>
    <cellStyle name="_CCB(1).JL.Item12.ProfitNAVRecon.031127.ty_CCB.Dec03AuditPack.GL.V2_P3.1 Intercompany Summary" xfId="592"/>
    <cellStyle name="_CCB(1).JL.Item12.ProfitNAVRecon.031127.ty_CCB.Dec03AuditPack.GL.V2_P3.1 Intercompany Summary 2" xfId="3532"/>
    <cellStyle name="_CCB(1).JL.Item12.ProfitNAVRecon.031127.ty_CCB.Dec03AuditPack.HL.V2.revised ctl" xfId="121"/>
    <cellStyle name="_CCB(1).JL.Item12.ProfitNAVRecon.031127.ty_CCB.Dec03AuditPack.HL.V2.revised ctl 2" xfId="3089"/>
    <cellStyle name="_CCB(1).JL.Item12.ProfitNAVRecon.031127.ty_CCB.Dec03AuditPack.HL.V2.revised ctl_05.CCB.HO.Tool.PRCAccounts.040409" xfId="595"/>
    <cellStyle name="_CCB(1).JL.Item12.ProfitNAVRecon.031127.ty_CCB.Dec03AuditPack.HL.V2.revised ctl_05.CCB.HO.Tool.PRCAccounts.040409 2" xfId="3535"/>
    <cellStyle name="_CCB(1).JL.Item12.ProfitNAVRecon.031127.ty_CCB.Dec03AuditPack.HL.V2.revised ctl_05.CCB.HO.Tool.PRCAccounts.040409_20081231.Longyuan.Reporting Package.(Company).(Code).alex2-rg" xfId="547"/>
    <cellStyle name="_CCB(1).JL.Item12.ProfitNAVRecon.031127.ty_CCB.Dec03AuditPack.HL.V2.revised ctl_05.CCB.HO.Tool.PRCAccounts.040409_20081231.Longyuan.Reporting Package.(Company).(Code).alex2-rg 2" xfId="3492"/>
    <cellStyle name="_CCB(1).JL.Item12.ProfitNAVRecon.031127.ty_CCB.Dec03AuditPack.HL.V2.revised ctl_05.CCB.HO.Tool.PRCAccounts.040409_P3.1 Intercompany Summary" xfId="598"/>
    <cellStyle name="_CCB(1).JL.Item12.ProfitNAVRecon.031127.ty_CCB.Dec03AuditPack.HL.V2.revised ctl_05.CCB.HO.Tool.PRCAccounts.040409_P3.1 Intercompany Summary 2" xfId="3538"/>
    <cellStyle name="_CCB(1).JL.Item12.ProfitNAVRecon.031127.ty_CCB.Dec03AuditPack.HL.V2.revised ctl_20081231.Longyuan.Reporting Package.(Company).(Code).alex2-rg" xfId="577"/>
    <cellStyle name="_CCB(1).JL.Item12.ProfitNAVRecon.031127.ty_CCB.Dec03AuditPack.HL.V2.revised ctl_20081231.Longyuan.Reporting Package.(Company).(Code).alex2-rg 2" xfId="3517"/>
    <cellStyle name="_CCB(1).JL.Item12.ProfitNAVRecon.031127.ty_CCB.Dec03AuditPack.HL.V2.revised ctl_CCB.HO.new TB template.for reporting package.040309" xfId="599"/>
    <cellStyle name="_CCB(1).JL.Item12.ProfitNAVRecon.031127.ty_CCB.Dec03AuditPack.HL.V2.revised ctl_CCB.HO.new TB template.for reporting package.040309 2" xfId="3539"/>
    <cellStyle name="_CCB(1).JL.Item12.ProfitNAVRecon.031127.ty_CCB.Dec03AuditPack.HL.V2.revised ctl_CCB.HO.new TB template.for reporting package.040309_05.CCB.HO.Tool.PRCAccounts.040409" xfId="602"/>
    <cellStyle name="_CCB(1).JL.Item12.ProfitNAVRecon.031127.ty_CCB.Dec03AuditPack.HL.V2.revised ctl_CCB.HO.new TB template.for reporting package.040309_05.CCB.HO.Tool.PRCAccounts.040409 2" xfId="3542"/>
    <cellStyle name="_CCB(1).JL.Item12.ProfitNAVRecon.031127.ty_CCB.Dec03AuditPack.HL.V2.revised ctl_CCB.HO.new TB template.for reporting package.040309_05.CCB.HO.Tool.PRCAccounts.040409_1" xfId="281"/>
    <cellStyle name="_CCB(1).JL.Item12.ProfitNAVRecon.031127.ty_CCB.Dec03AuditPack.HL.V2.revised ctl_CCB.HO.new TB template.for reporting package.040309_05.CCB.HO.Tool.PRCAccounts.040409_1 2" xfId="3233"/>
    <cellStyle name="_CCB(1).JL.Item12.ProfitNAVRecon.031127.ty_CCB.Dec03AuditPack.HL.V2.revised ctl_CCB.HO.new TB template.for reporting package.040309_05.CCB.HO.Tool.PRCAccounts.040409_1_20081231.Longyuan.Reporting Package.(Company).(Code).alex2-rg" xfId="608"/>
    <cellStyle name="_CCB(1).JL.Item12.ProfitNAVRecon.031127.ty_CCB.Dec03AuditPack.HL.V2.revised ctl_CCB.HO.new TB template.for reporting package.040309_05.CCB.HO.Tool.PRCAccounts.040409_1_20081231.Longyuan.Reporting Package.(Company).(Code).alex2-rg 2" xfId="3548"/>
    <cellStyle name="_CCB(1).JL.Item12.ProfitNAVRecon.031127.ty_CCB.Dec03AuditPack.HL.V2.revised ctl_CCB.HO.new TB template.for reporting package.040309_05.CCB.HO.Tool.PRCAccounts.040409_1_P3.1 Intercompany Summary" xfId="609"/>
    <cellStyle name="_CCB(1).JL.Item12.ProfitNAVRecon.031127.ty_CCB.Dec03AuditPack.HL.V2.revised ctl_CCB.HO.new TB template.for reporting package.040309_05.CCB.HO.Tool.PRCAccounts.040409_1_P3.1 Intercompany Summary 2" xfId="3549"/>
    <cellStyle name="_CCB(1).JL.Item12.ProfitNAVRecon.031127.ty_CCB.Dec03AuditPack.HL.V2.revised ctl_CCB.HO.new TB template.for reporting package.040309_05.CCB.HO.Tool.PRCAccounts.040409_20081231.Longyuan.Reporting Package.(Company).(Code).alex2-rg" xfId="189"/>
    <cellStyle name="_CCB(1).JL.Item12.ProfitNAVRecon.031127.ty_CCB.Dec03AuditPack.HL.V2.revised ctl_CCB.HO.new TB template.for reporting package.040309_05.CCB.HO.Tool.PRCAccounts.040409_20081231.Longyuan.Reporting Package.(Company).(Code).alex2-rg 2" xfId="3151"/>
    <cellStyle name="_CCB(1).JL.Item12.ProfitNAVRecon.031127.ty_CCB.Dec03AuditPack.HL.V2.revised ctl_CCB.HO.new TB template.for reporting package.040309_05.CCB.HO.Tool.PRCAccounts.040409_P3.1 Intercompany Summary" xfId="610"/>
    <cellStyle name="_CCB(1).JL.Item12.ProfitNAVRecon.031127.ty_CCB.Dec03AuditPack.HL.V2.revised ctl_CCB.HO.new TB template.for reporting package.040309_05.CCB.HO.Tool.PRCAccounts.040409_P3.1 Intercompany Summary 2" xfId="3550"/>
    <cellStyle name="_CCB(1).JL.Item12.ProfitNAVRecon.031127.ty_CCB.Dec03AuditPack.HL.V2.revised ctl_CCB.HO.new TB template.for reporting package.040309_20081231.Longyuan.Reporting Package.(Company).(Code).alex2-rg" xfId="614"/>
    <cellStyle name="_CCB(1).JL.Item12.ProfitNAVRecon.031127.ty_CCB.Dec03AuditPack.HL.V2.revised ctl_CCB.HO.new TB template.for reporting package.040309_20081231.Longyuan.Reporting Package.(Company).(Code).alex2-rg 2" xfId="3554"/>
    <cellStyle name="_CCB(1).JL.Item12.ProfitNAVRecon.031127.ty_CCB.Dec03AuditPack.HL.V2.revised ctl_CCB.HO.new TB template.for reporting package.040309_P3.1 Intercompany Summary" xfId="509"/>
    <cellStyle name="_CCB(1).JL.Item12.ProfitNAVRecon.031127.ty_CCB.Dec03AuditPack.HL.V2.revised ctl_CCB.HO.new TB template.for reporting package.040309_P3.1 Intercompany Summary 2" xfId="3455"/>
    <cellStyle name="_CCB(1).JL.Item12.ProfitNAVRecon.031127.ty_CCB.Dec03AuditPack.HL.V2.revised ctl_CCB.HO.new TB template.for reporting package.1P.040316" xfId="120"/>
    <cellStyle name="_CCB(1).JL.Item12.ProfitNAVRecon.031127.ty_CCB.Dec03AuditPack.HL.V2.revised ctl_CCB.HO.new TB template.for reporting package.1P.040316 2" xfId="3088"/>
    <cellStyle name="_CCB(1).JL.Item12.ProfitNAVRecon.031127.ty_CCB.Dec03AuditPack.HL.V2.revised ctl_CCB.HO.new TB template.for reporting package.1P.040316_05.CCB.HO.Tool.PRCAccounts.040409" xfId="594"/>
    <cellStyle name="_CCB(1).JL.Item12.ProfitNAVRecon.031127.ty_CCB.Dec03AuditPack.HL.V2.revised ctl_CCB.HO.new TB template.for reporting package.1P.040316_05.CCB.HO.Tool.PRCAccounts.040409 2" xfId="3534"/>
    <cellStyle name="_CCB(1).JL.Item12.ProfitNAVRecon.031127.ty_CCB.Dec03AuditPack.HL.V2.revised ctl_CCB.HO.new TB template.for reporting package.1P.040316_05.CCB.HO.Tool.PRCAccounts.040409_1" xfId="615"/>
    <cellStyle name="_CCB(1).JL.Item12.ProfitNAVRecon.031127.ty_CCB.Dec03AuditPack.HL.V2.revised ctl_CCB.HO.new TB template.for reporting package.1P.040316_05.CCB.HO.Tool.PRCAccounts.040409_1 2" xfId="3555"/>
    <cellStyle name="_CCB(1).JL.Item12.ProfitNAVRecon.031127.ty_CCB.Dec03AuditPack.HL.V2.revised ctl_CCB.HO.new TB template.for reporting package.1P.040316_05.CCB.HO.Tool.PRCAccounts.040409_1_20081231.Longyuan.Reporting Package.(Company).(Code).alex2-rg" xfId="291"/>
    <cellStyle name="_CCB(1).JL.Item12.ProfitNAVRecon.031127.ty_CCB.Dec03AuditPack.HL.V2.revised ctl_CCB.HO.new TB template.for reporting package.1P.040316_05.CCB.HO.Tool.PRCAccounts.040409_1_20081231.Longyuan.Reporting Package.(Company).(Code).alex2-rg 2" xfId="3243"/>
    <cellStyle name="_CCB(1).JL.Item12.ProfitNAVRecon.031127.ty_CCB.Dec03AuditPack.HL.V2.revised ctl_CCB.HO.new TB template.for reporting package.1P.040316_05.CCB.HO.Tool.PRCAccounts.040409_1_P3.1 Intercompany Summary" xfId="616"/>
    <cellStyle name="_CCB(1).JL.Item12.ProfitNAVRecon.031127.ty_CCB.Dec03AuditPack.HL.V2.revised ctl_CCB.HO.new TB template.for reporting package.1P.040316_05.CCB.HO.Tool.PRCAccounts.040409_1_P3.1 Intercompany Summary 2" xfId="3556"/>
    <cellStyle name="_CCB(1).JL.Item12.ProfitNAVRecon.031127.ty_CCB.Dec03AuditPack.HL.V2.revised ctl_CCB.HO.new TB template.for reporting package.1P.040316_05.CCB.HO.Tool.PRCAccounts.040409_20081231.Longyuan.Reporting Package.(Company).(Code).alex2-rg" xfId="546"/>
    <cellStyle name="_CCB(1).JL.Item12.ProfitNAVRecon.031127.ty_CCB.Dec03AuditPack.HL.V2.revised ctl_CCB.HO.new TB template.for reporting package.1P.040316_05.CCB.HO.Tool.PRCAccounts.040409_20081231.Longyuan.Reporting Package.(Company).(Code).alex2-rg 2" xfId="3491"/>
    <cellStyle name="_CCB(1).JL.Item12.ProfitNAVRecon.031127.ty_CCB.Dec03AuditPack.HL.V2.revised ctl_CCB.HO.new TB template.for reporting package.1P.040316_05.CCB.HO.Tool.PRCAccounts.040409_P3.1 Intercompany Summary" xfId="596"/>
    <cellStyle name="_CCB(1).JL.Item12.ProfitNAVRecon.031127.ty_CCB.Dec03AuditPack.HL.V2.revised ctl_CCB.HO.new TB template.for reporting package.1P.040316_05.CCB.HO.Tool.PRCAccounts.040409_P3.1 Intercompany Summary 2" xfId="3536"/>
    <cellStyle name="_CCB(1).JL.Item12.ProfitNAVRecon.031127.ty_CCB.Dec03AuditPack.HL.V2.revised ctl_CCB.HO.new TB template.for reporting package.1P.040316_20081231.Longyuan.Reporting Package.(Company).(Code).alex2-rg" xfId="575"/>
    <cellStyle name="_CCB(1).JL.Item12.ProfitNAVRecon.031127.ty_CCB.Dec03AuditPack.HL.V2.revised ctl_CCB.HO.new TB template.for reporting package.1P.040316_20081231.Longyuan.Reporting Package.(Company).(Code).alex2-rg 2" xfId="3515"/>
    <cellStyle name="_CCB(1).JL.Item12.ProfitNAVRecon.031127.ty_CCB.Dec03AuditPack.HL.V2.revised ctl_CCB.HO.new TB template.for reporting package.1P.040316_P3.1 Intercompany Summary" xfId="622"/>
    <cellStyle name="_CCB(1).JL.Item12.ProfitNAVRecon.031127.ty_CCB.Dec03AuditPack.HL.V2.revised ctl_CCB.HO.new TB template.for reporting package.1P.040316_P3.1 Intercompany Summary 2" xfId="3562"/>
    <cellStyle name="_CCB(1).JL.Item12.ProfitNAVRecon.031127.ty_CCB.Dec03AuditPack.HL.V2.revised ctl_CCB.HO.reporting TB-Comb.1P.040316" xfId="623"/>
    <cellStyle name="_CCB(1).JL.Item12.ProfitNAVRecon.031127.ty_CCB.Dec03AuditPack.HL.V2.revised ctl_CCB.HO.reporting TB-Comb.1P.040316 2" xfId="3563"/>
    <cellStyle name="_CCB(1).JL.Item12.ProfitNAVRecon.031127.ty_CCB.Dec03AuditPack.HL.V2.revised ctl_CCB.HO.reporting TB-Comb.1P.040316_05.CCB.HO.Tool.PRCAccounts.040409" xfId="402"/>
    <cellStyle name="_CCB(1).JL.Item12.ProfitNAVRecon.031127.ty_CCB.Dec03AuditPack.HL.V2.revised ctl_CCB.HO.reporting TB-Comb.1P.040316_05.CCB.HO.Tool.PRCAccounts.040409 2" xfId="3352"/>
    <cellStyle name="_CCB(1).JL.Item12.ProfitNAVRecon.031127.ty_CCB.Dec03AuditPack.HL.V2.revised ctl_CCB.HO.reporting TB-Comb.1P.040316_05.CCB.HO.Tool.PRCAccounts.040409_20081231.Longyuan.Reporting Package.(Company).(Code).alex2-rg" xfId="323"/>
    <cellStyle name="_CCB(1).JL.Item12.ProfitNAVRecon.031127.ty_CCB.Dec03AuditPack.HL.V2.revised ctl_CCB.HO.reporting TB-Comb.1P.040316_05.CCB.HO.Tool.PRCAccounts.040409_20081231.Longyuan.Reporting Package.(Company).(Code).alex2-rg 2" xfId="3275"/>
    <cellStyle name="_CCB(1).JL.Item12.ProfitNAVRecon.031127.ty_CCB.Dec03AuditPack.HL.V2.revised ctl_CCB.HO.reporting TB-Comb.1P.040316_05.CCB.HO.Tool.PRCAccounts.040409_P3.1 Intercompany Summary" xfId="364"/>
    <cellStyle name="_CCB(1).JL.Item12.ProfitNAVRecon.031127.ty_CCB.Dec03AuditPack.HL.V2.revised ctl_CCB.HO.reporting TB-Comb.1P.040316_05.CCB.HO.Tool.PRCAccounts.040409_P3.1 Intercompany Summary 2" xfId="3315"/>
    <cellStyle name="_CCB(1).JL.Item12.ProfitNAVRecon.031127.ty_CCB.Dec03AuditPack.HL.V2.revised ctl_CCB.HO.reporting TB-Comb.1P.040316_20081231.Longyuan.Reporting Package.(Company).(Code).alex2-rg" xfId="626"/>
    <cellStyle name="_CCB(1).JL.Item12.ProfitNAVRecon.031127.ty_CCB.Dec03AuditPack.HL.V2.revised ctl_CCB.HO.reporting TB-Comb.1P.040316_20081231.Longyuan.Reporting Package.(Company).(Code).alex2-rg 2" xfId="3566"/>
    <cellStyle name="_CCB(1).JL.Item12.ProfitNAVRecon.031127.ty_CCB.Dec03AuditPack.HL.V2.revised ctl_CCB.HO.reporting TB-Comb.1P.040316_P3.1 Intercompany Summary" xfId="302"/>
    <cellStyle name="_CCB(1).JL.Item12.ProfitNAVRecon.031127.ty_CCB.Dec03AuditPack.HL.V2.revised ctl_CCB.HO.reporting TB-Comb.1P.040316_P3.1 Intercompany Summary 2" xfId="3254"/>
    <cellStyle name="_CCB(1).JL.Item12.ProfitNAVRecon.031127.ty_CCB.Dec03AuditPack.HL.V2.revised ctl_CCB.HO.reporting TB-Comb.4Period.040316" xfId="628"/>
    <cellStyle name="_CCB(1).JL.Item12.ProfitNAVRecon.031127.ty_CCB.Dec03AuditPack.HL.V2.revised ctl_CCB.HO.reporting TB-Comb.4Period.040316 2" xfId="3568"/>
    <cellStyle name="_CCB(1).JL.Item12.ProfitNAVRecon.031127.ty_CCB.Dec03AuditPack.HL.V2.revised ctl_CCB.HO.reporting TB-Comb.4Period.040316_05.CCB.HO.Tool.PRCAccounts.040409" xfId="630"/>
    <cellStyle name="_CCB(1).JL.Item12.ProfitNAVRecon.031127.ty_CCB.Dec03AuditPack.HL.V2.revised ctl_CCB.HO.reporting TB-Comb.4Period.040316_05.CCB.HO.Tool.PRCAccounts.040409 2" xfId="3570"/>
    <cellStyle name="_CCB(1).JL.Item12.ProfitNAVRecon.031127.ty_CCB.Dec03AuditPack.HL.V2.revised ctl_CCB.HO.reporting TB-Comb.4Period.040316_05.CCB.HO.Tool.PRCAccounts.040409_20081231.Longyuan.Reporting Package.(Company).(Code).alex2-rg" xfId="633"/>
    <cellStyle name="_CCB(1).JL.Item12.ProfitNAVRecon.031127.ty_CCB.Dec03AuditPack.HL.V2.revised ctl_CCB.HO.reporting TB-Comb.4Period.040316_05.CCB.HO.Tool.PRCAccounts.040409_20081231.Longyuan.Reporting Package.(Company).(Code).alex2-rg 2" xfId="3573"/>
    <cellStyle name="_CCB(1).JL.Item12.ProfitNAVRecon.031127.ty_CCB.Dec03AuditPack.HL.V2.revised ctl_CCB.HO.reporting TB-Comb.4Period.040316_05.CCB.HO.Tool.PRCAccounts.040409_P3.1 Intercompany Summary" xfId="634"/>
    <cellStyle name="_CCB(1).JL.Item12.ProfitNAVRecon.031127.ty_CCB.Dec03AuditPack.HL.V2.revised ctl_CCB.HO.reporting TB-Comb.4Period.040316_05.CCB.HO.Tool.PRCAccounts.040409_P3.1 Intercompany Summary 2" xfId="3574"/>
    <cellStyle name="_CCB(1).JL.Item12.ProfitNAVRecon.031127.ty_CCB.Dec03AuditPack.HL.V2.revised ctl_CCB.HO.reporting TB-Comb.4Period.040316_20081231.Longyuan.Reporting Package.(Company).(Code).alex2-rg" xfId="635"/>
    <cellStyle name="_CCB(1).JL.Item12.ProfitNAVRecon.031127.ty_CCB.Dec03AuditPack.HL.V2.revised ctl_CCB.HO.reporting TB-Comb.4Period.040316_20081231.Longyuan.Reporting Package.(Company).(Code).alex2-rg 2" xfId="3575"/>
    <cellStyle name="_CCB(1).JL.Item12.ProfitNAVRecon.031127.ty_CCB.Dec03AuditPack.HL.V2.revised ctl_CCB.HO.reporting TB-Comb.4Period.040316_P3.1 Intercompany Summary" xfId="562"/>
    <cellStyle name="_CCB(1).JL.Item12.ProfitNAVRecon.031127.ty_CCB.Dec03AuditPack.HL.V2.revised ctl_CCB.HO.reporting TB-Comb.4Period.040316_P3.1 Intercompany Summary 2" xfId="3504"/>
    <cellStyle name="_CCB(1).JL.Item12.ProfitNAVRecon.031127.ty_CCB.Dec03AuditPack.HL.V2.revised ctl_CCB.HO.reporting TB-HL.1P.040316" xfId="636"/>
    <cellStyle name="_CCB(1).JL.Item12.ProfitNAVRecon.031127.ty_CCB.Dec03AuditPack.HL.V2.revised ctl_CCB.HO.reporting TB-HL.1P.040316 2" xfId="3576"/>
    <cellStyle name="_CCB(1).JL.Item12.ProfitNAVRecon.031127.ty_CCB.Dec03AuditPack.HL.V2.revised ctl_CCB.HO.reporting TB-HL.1P.040316_05.CCB.HO.Tool.PRCAccounts.040409" xfId="112"/>
    <cellStyle name="_CCB(1).JL.Item12.ProfitNAVRecon.031127.ty_CCB.Dec03AuditPack.HL.V2.revised ctl_CCB.HO.reporting TB-HL.1P.040316_05.CCB.HO.Tool.PRCAccounts.040409 2" xfId="3075"/>
    <cellStyle name="_CCB(1).JL.Item12.ProfitNAVRecon.031127.ty_CCB.Dec03AuditPack.HL.V2.revised ctl_CCB.HO.reporting TB-HL.1P.040316_05.CCB.HO.Tool.PRCAccounts.040409_1" xfId="299"/>
    <cellStyle name="_CCB(1).JL.Item12.ProfitNAVRecon.031127.ty_CCB.Dec03AuditPack.HL.V2.revised ctl_CCB.HO.reporting TB-HL.1P.040316_05.CCB.HO.Tool.PRCAccounts.040409_1 2" xfId="3251"/>
    <cellStyle name="_CCB(1).JL.Item12.ProfitNAVRecon.031127.ty_CCB.Dec03AuditPack.HL.V2.revised ctl_CCB.HO.reporting TB-HL.1P.040316_05.CCB.HO.Tool.PRCAccounts.040409_1_P3.1 Intercompany Summary" xfId="413"/>
    <cellStyle name="_CCB(1).JL.Item12.ProfitNAVRecon.031127.ty_CCB.Dec03AuditPack.HL.V2.revised ctl_CCB.HO.reporting TB-HL.1P.040316_05.CCB.HO.Tool.PRCAccounts.040409_1_P3.1 Intercompany Summary 2" xfId="3363"/>
    <cellStyle name="_CCB(1).JL.Item12.ProfitNAVRecon.031127.ty_CCB.Dec03AuditPack.HL.V2.revised ctl_CCB.HO.reporting TB-HL.1P.040316_05.CCB.HO.Tool.PRCAccounts.040409_P3.1 Intercompany Summary" xfId="638"/>
    <cellStyle name="_CCB(1).JL.Item12.ProfitNAVRecon.031127.ty_CCB.Dec03AuditPack.HL.V2.revised ctl_CCB.HO.reporting TB-HL.1P.040316_05.CCB.HO.Tool.PRCAccounts.040409_P3.1 Intercompany Summary 2" xfId="3578"/>
    <cellStyle name="_CCB(1).JL.Item12.ProfitNAVRecon.031127.ty_CCB.Dec03AuditPack.HL.V2.revised ctl_CCB.HO.reporting TB-HL.1P.040316_20081231.Longyuan.Reporting Package.(Company).(Code).alex2-rg" xfId="289"/>
    <cellStyle name="_CCB(1).JL.Item12.ProfitNAVRecon.031127.ty_CCB.Dec03AuditPack.HL.V2.revised ctl_CCB.HO.reporting TB-HL.1P.040316_20081231.Longyuan.Reporting Package.(Company).(Code).alex2-rg 2" xfId="3241"/>
    <cellStyle name="_CCB(1).JL.Item12.ProfitNAVRecon.031127.ty_CCB.Dec03AuditPack.HL.V2.revised ctl_CCB.HO.reporting TB-HL.1P.040316_P3.1 Intercompany Summary" xfId="640"/>
    <cellStyle name="_CCB(1).JL.Item12.ProfitNAVRecon.031127.ty_CCB.Dec03AuditPack.HL.V2.revised ctl_CCB.HO.reporting TB-HL.1P.040316_P3.1 Intercompany Summary 2" xfId="3580"/>
    <cellStyle name="_CCB(1).JL.Item12.ProfitNAVRecon.031127.ty_CCB.Dec03AuditPack.HL.V2.revised ctl_CCB.HO.Tool - convert old 2.5yrs combine TB to new.040315" xfId="461"/>
    <cellStyle name="_CCB(1).JL.Item12.ProfitNAVRecon.031127.ty_CCB.Dec03AuditPack.HL.V2.revised ctl_CCB.HO.Tool - convert old 2.5yrs combine TB to new.040315 2" xfId="3408"/>
    <cellStyle name="_CCB(1).JL.Item12.ProfitNAVRecon.031127.ty_CCB.Dec03AuditPack.HL.V2.revised ctl_CCB.HO.Tool - convert old 2.5yrs combine TB to new.040315_05.CCB.HO.Tool.PRCAccounts.040409" xfId="445"/>
    <cellStyle name="_CCB(1).JL.Item12.ProfitNAVRecon.031127.ty_CCB.Dec03AuditPack.HL.V2.revised ctl_CCB.HO.Tool - convert old 2.5yrs combine TB to new.040315_05.CCB.HO.Tool.PRCAccounts.040409 2" xfId="3394"/>
    <cellStyle name="_CCB(1).JL.Item12.ProfitNAVRecon.031127.ty_CCB.Dec03AuditPack.HL.V2.revised ctl_CCB.HO.Tool - convert old 2.5yrs combine TB to new.040315_05.CCB.HO.Tool.PRCAccounts.040409_P3.1 Intercompany Summary" xfId="641"/>
    <cellStyle name="_CCB(1).JL.Item12.ProfitNAVRecon.031127.ty_CCB.Dec03AuditPack.HL.V2.revised ctl_CCB.HO.Tool - convert old 2.5yrs combine TB to new.040315_05.CCB.HO.Tool.PRCAccounts.040409_P3.1 Intercompany Summary 2" xfId="3581"/>
    <cellStyle name="_CCB(1).JL.Item12.ProfitNAVRecon.031127.ty_CCB.Dec03AuditPack.HL.V2.revised ctl_CCB.HO.Tool - convert old 2.5yrs combine TB to new.040315_P3.1 Intercompany Summary" xfId="258"/>
    <cellStyle name="_CCB(1).JL.Item12.ProfitNAVRecon.031127.ty_CCB.Dec03AuditPack.HL.V2.revised ctl_CCB.HO.Tool - convert old 2.5yrs combine TB to new.040315_P3.1 Intercompany Summary 2" xfId="3211"/>
    <cellStyle name="_CCB(1).JL.Item12.ProfitNAVRecon.031127.ty_CCB.Dec03AuditPack.HL.V2.revised ctl_CCB.xx.4P.PRCTB.yymmdd" xfId="643"/>
    <cellStyle name="_CCB(1).JL.Item12.ProfitNAVRecon.031127.ty_CCB.Dec03AuditPack.HL.V2.revised ctl_CCB.xx.4P.PRCTB.yymmdd 2" xfId="3583"/>
    <cellStyle name="_CCB(1).JL.Item12.ProfitNAVRecon.031127.ty_CCB.Dec03AuditPack.HL.V2.revised ctl_CCB.xx.4P.PRCTB.yymmdd_05.CCB.HO.Tool.PRCAccounts.040409" xfId="335"/>
    <cellStyle name="_CCB(1).JL.Item12.ProfitNAVRecon.031127.ty_CCB.Dec03AuditPack.HL.V2.revised ctl_CCB.xx.4P.PRCTB.yymmdd_05.CCB.HO.Tool.PRCAccounts.040409 2" xfId="3287"/>
    <cellStyle name="_CCB(1).JL.Item12.ProfitNAVRecon.031127.ty_CCB.Dec03AuditPack.HL.V2.revised ctl_CCB.xx.4P.PRCTB.yymmdd_05.CCB.HO.Tool.PRCAccounts.040409_P3.1 Intercompany Summary" xfId="104"/>
    <cellStyle name="_CCB(1).JL.Item12.ProfitNAVRecon.031127.ty_CCB.Dec03AuditPack.HL.V2.revised ctl_CCB.xx.4P.PRCTB.yymmdd_05.CCB.HO.Tool.PRCAccounts.040409_P3.1 Intercompany Summary 2" xfId="3078"/>
    <cellStyle name="_CCB(1).JL.Item12.ProfitNAVRecon.031127.ty_CCB.Dec03AuditPack.HL.V2.revised ctl_CCB.xx.4P.PRCTB.yymmdd_P3.1 Intercompany Summary" xfId="645"/>
    <cellStyle name="_CCB(1).JL.Item12.ProfitNAVRecon.031127.ty_CCB.Dec03AuditPack.HL.V2.revised ctl_CCB.xx.4P.PRCTB.yymmdd_P3.1 Intercompany Summary 2" xfId="3585"/>
    <cellStyle name="_CCB(1).JL.Item12.ProfitNAVRecon.031127.ty_CCB.Dec03AuditPack.HL.V2.revised ctl_P3.1 Intercompany Summary" xfId="620"/>
    <cellStyle name="_CCB(1).JL.Item12.ProfitNAVRecon.031127.ty_CCB.Dec03AuditPack.HL.V2.revised ctl_P3.1 Intercompany Summary 2" xfId="3560"/>
    <cellStyle name="_CCB(1).JL.Item12.ProfitNAVRecon.031127.ty_P3.1 Intercompany Summary" xfId="649"/>
    <cellStyle name="_CCB(1).JL.Item12.ProfitNAVRecon.031127.ty_P3.1 Intercompany Summary 2" xfId="3589"/>
    <cellStyle name="_CCB.Dec03AuditPack.GL.V2" xfId="651"/>
    <cellStyle name="_CCB.Dec03AuditPack.GL.V2 2" xfId="3591"/>
    <cellStyle name="_CCB.Dec03AuditPack.GL.V2_05.CCB.HO.Tool.PRCAccounts.040409" xfId="653"/>
    <cellStyle name="_CCB.Dec03AuditPack.GL.V2_05.CCB.HO.Tool.PRCAccounts.040409 2" xfId="3593"/>
    <cellStyle name="_CCB.Dec03AuditPack.GL.V2_05.CCB.HO.Tool.PRCAccounts.040409_1" xfId="654"/>
    <cellStyle name="_CCB.Dec03AuditPack.GL.V2_05.CCB.HO.Tool.PRCAccounts.040409_1 2" xfId="3594"/>
    <cellStyle name="_CCB.Dec03AuditPack.GL.V2_05.CCB.HO.Tool.PRCAccounts.040409_1_P3.1 Intercompany Summary" xfId="655"/>
    <cellStyle name="_CCB.Dec03AuditPack.GL.V2_05.CCB.HO.Tool.PRCAccounts.040409_1_P3.1 Intercompany Summary 2" xfId="3595"/>
    <cellStyle name="_CCB.Dec03AuditPack.GL.V2_05.CCB.HO.Tool.PRCAccounts.040409_P3.1 Intercompany Summary" xfId="370"/>
    <cellStyle name="_CCB.Dec03AuditPack.GL.V2_05.CCB.HO.Tool.PRCAccounts.040409_P3.1 Intercompany Summary 2" xfId="3321"/>
    <cellStyle name="_CCB.Dec03AuditPack.GL.V2_CCB.Dec03AuditPack.GL.V4(trail run new)" xfId="97"/>
    <cellStyle name="_CCB.Dec03AuditPack.GL.V2_CCB.Dec03AuditPack.GL.V4(trail run new) 2" xfId="3073"/>
    <cellStyle name="_CCB.Dec03AuditPack.GL.V2_CCB.Dec03AuditPack.GL.V4(trail run new)_P3.1 Intercompany Summary" xfId="657"/>
    <cellStyle name="_CCB.Dec03AuditPack.GL.V2_CCB.Dec03AuditPack.GL.V4(trail run new)_P3.1 Intercompany Summary 2" xfId="3597"/>
    <cellStyle name="_CCB.Dec03AuditPack.GL.V2_CCB.Dec03AuditPack.GL.V4(trial run new)" xfId="658"/>
    <cellStyle name="_CCB.Dec03AuditPack.GL.V2_CCB.Dec03AuditPack.GL.V4(trial run new) 2" xfId="3598"/>
    <cellStyle name="_CCB.Dec03AuditPack.GL.V2_CCB.Dec03AuditPack.GL.V4(trial run new)_P3.1 Intercompany Summary" xfId="659"/>
    <cellStyle name="_CCB.Dec03AuditPack.GL.V2_CCB.Dec03AuditPack.GL.V4(trial run new)_P3.1 Intercompany Summary 2" xfId="3599"/>
    <cellStyle name="_CCB.Dec03AuditPack.GL.V2_Copy of CCB.Dec03AuditPack.GL.V4" xfId="661"/>
    <cellStyle name="_CCB.Dec03AuditPack.GL.V2_Copy of CCB.Dec03AuditPack.GL.V4 2" xfId="3601"/>
    <cellStyle name="_CCB.Dec03AuditPack.GL.V2_Copy of CCB.Dec03AuditPack.GL.V4_P3.1 Intercompany Summary" xfId="664"/>
    <cellStyle name="_CCB.Dec03AuditPack.GL.V2_Copy of CCB.Dec03AuditPack.GL.V4_P3.1 Intercompany Summary 2" xfId="3604"/>
    <cellStyle name="_CCB.Dec03AuditPack.GL.V2_P3.1 Intercompany Summary" xfId="586"/>
    <cellStyle name="_CCB.Dec03AuditPack.GL.V2_P3.1 Intercompany Summary 2" xfId="3526"/>
    <cellStyle name="_CCB.Dec03AuditPack.HL.V2.revised ctl" xfId="667"/>
    <cellStyle name="_CCB.Dec03AuditPack.HL.V2.revised ctl 2" xfId="3607"/>
    <cellStyle name="_CCB.Dec03AuditPack.HL.V2.revised ctl_05.CCB.HO.Tool.PRCAccounts.040409" xfId="671"/>
    <cellStyle name="_CCB.Dec03AuditPack.HL.V2.revised ctl_05.CCB.HO.Tool.PRCAccounts.040409 2" xfId="3611"/>
    <cellStyle name="_CCB.Dec03AuditPack.HL.V2.revised ctl_05.CCB.HO.Tool.PRCAccounts.040409_P3.1 Intercompany Summary" xfId="672"/>
    <cellStyle name="_CCB.Dec03AuditPack.HL.V2.revised ctl_05.CCB.HO.Tool.PRCAccounts.040409_P3.1 Intercompany Summary 2" xfId="3612"/>
    <cellStyle name="_CCB.Dec03AuditPack.HL.V2.revised ctl_CCB.HO.new TB template.for reporting package.040309" xfId="675"/>
    <cellStyle name="_CCB.Dec03AuditPack.HL.V2.revised ctl_CCB.HO.new TB template.for reporting package.040309 2" xfId="3615"/>
    <cellStyle name="_CCB.Dec03AuditPack.HL.V2.revised ctl_CCB.HO.new TB template.for reporting package.040309_05.CCB.HO.Tool.PRCAccounts.040409" xfId="676"/>
    <cellStyle name="_CCB.Dec03AuditPack.HL.V2.revised ctl_CCB.HO.new TB template.for reporting package.040309_05.CCB.HO.Tool.PRCAccounts.040409 2" xfId="3616"/>
    <cellStyle name="_CCB.Dec03AuditPack.HL.V2.revised ctl_CCB.HO.new TB template.for reporting package.040309_05.CCB.HO.Tool.PRCAccounts.040409_1" xfId="678"/>
    <cellStyle name="_CCB.Dec03AuditPack.HL.V2.revised ctl_CCB.HO.new TB template.for reporting package.040309_05.CCB.HO.Tool.PRCAccounts.040409_1 2" xfId="3617"/>
    <cellStyle name="_CCB.Dec03AuditPack.HL.V2.revised ctl_CCB.HO.new TB template.for reporting package.040309_05.CCB.HO.Tool.PRCAccounts.040409_1_P3.1 Intercompany Summary" xfId="680"/>
    <cellStyle name="_CCB.Dec03AuditPack.HL.V2.revised ctl_CCB.HO.new TB template.for reporting package.040309_05.CCB.HO.Tool.PRCAccounts.040409_1_P3.1 Intercompany Summary 2" xfId="3619"/>
    <cellStyle name="_CCB.Dec03AuditPack.HL.V2.revised ctl_CCB.HO.new TB template.for reporting package.040309_05.CCB.HO.Tool.PRCAccounts.040409_P3.1 Intercompany Summary" xfId="682"/>
    <cellStyle name="_CCB.Dec03AuditPack.HL.V2.revised ctl_CCB.HO.new TB template.for reporting package.040309_05.CCB.HO.Tool.PRCAccounts.040409_P3.1 Intercompany Summary 2" xfId="3621"/>
    <cellStyle name="_CCB.Dec03AuditPack.HL.V2.revised ctl_CCB.HO.new TB template.for reporting package.040309_P3.1 Intercompany Summary" xfId="683"/>
    <cellStyle name="_CCB.Dec03AuditPack.HL.V2.revised ctl_CCB.HO.new TB template.for reporting package.040309_P3.1 Intercompany Summary 2" xfId="3622"/>
    <cellStyle name="_CCB.Dec03AuditPack.HL.V2.revised ctl_CCB.HO.new TB template.for reporting package.1P.040316" xfId="256"/>
    <cellStyle name="_CCB.Dec03AuditPack.HL.V2.revised ctl_CCB.HO.new TB template.for reporting package.1P.040316 2" xfId="3209"/>
    <cellStyle name="_CCB.Dec03AuditPack.HL.V2.revised ctl_CCB.HO.new TB template.for reporting package.1P.040316_05.CCB.HO.Tool.PRCAccounts.040409" xfId="578"/>
    <cellStyle name="_CCB.Dec03AuditPack.HL.V2.revised ctl_CCB.HO.new TB template.for reporting package.1P.040316_05.CCB.HO.Tool.PRCAccounts.040409 2" xfId="3518"/>
    <cellStyle name="_CCB.Dec03AuditPack.HL.V2.revised ctl_CCB.HO.new TB template.for reporting package.1P.040316_05.CCB.HO.Tool.PRCAccounts.040409_1" xfId="605"/>
    <cellStyle name="_CCB.Dec03AuditPack.HL.V2.revised ctl_CCB.HO.new TB template.for reporting package.1P.040316_05.CCB.HO.Tool.PRCAccounts.040409_1 2" xfId="3545"/>
    <cellStyle name="_CCB.Dec03AuditPack.HL.V2.revised ctl_CCB.HO.new TB template.for reporting package.1P.040316_05.CCB.HO.Tool.PRCAccounts.040409_1_P3.1 Intercompany Summary" xfId="685"/>
    <cellStyle name="_CCB.Dec03AuditPack.HL.V2.revised ctl_CCB.HO.new TB template.for reporting package.1P.040316_05.CCB.HO.Tool.PRCAccounts.040409_1_P3.1 Intercompany Summary 2" xfId="3624"/>
    <cellStyle name="_CCB.Dec03AuditPack.HL.V2.revised ctl_CCB.HO.new TB template.for reporting package.1P.040316_05.CCB.HO.Tool.PRCAccounts.040409_P3.1 Intercompany Summary" xfId="686"/>
    <cellStyle name="_CCB.Dec03AuditPack.HL.V2.revised ctl_CCB.HO.new TB template.for reporting package.1P.040316_05.CCB.HO.Tool.PRCAccounts.040409_P3.1 Intercompany Summary 2" xfId="3625"/>
    <cellStyle name="_CCB.Dec03AuditPack.HL.V2.revised ctl_CCB.HO.new TB template.for reporting package.1P.040316_P3.1 Intercompany Summary" xfId="687"/>
    <cellStyle name="_CCB.Dec03AuditPack.HL.V2.revised ctl_CCB.HO.new TB template.for reporting package.1P.040316_P3.1 Intercompany Summary 2" xfId="3626"/>
    <cellStyle name="_CCB.Dec03AuditPack.HL.V2.revised ctl_CCB.HO.reporting TB-Comb.1P.040316" xfId="688"/>
    <cellStyle name="_CCB.Dec03AuditPack.HL.V2.revised ctl_CCB.HO.reporting TB-Comb.1P.040316 2" xfId="3627"/>
    <cellStyle name="_CCB.Dec03AuditPack.HL.V2.revised ctl_CCB.HO.reporting TB-Comb.1P.040316_05.CCB.HO.Tool.PRCAccounts.040409" xfId="690"/>
    <cellStyle name="_CCB.Dec03AuditPack.HL.V2.revised ctl_CCB.HO.reporting TB-Comb.1P.040316_05.CCB.HO.Tool.PRCAccounts.040409 2" xfId="3629"/>
    <cellStyle name="_CCB.Dec03AuditPack.HL.V2.revised ctl_CCB.HO.reporting TB-Comb.1P.040316_05.CCB.HO.Tool.PRCAccounts.040409_P3.1 Intercompany Summary" xfId="691"/>
    <cellStyle name="_CCB.Dec03AuditPack.HL.V2.revised ctl_CCB.HO.reporting TB-Comb.1P.040316_05.CCB.HO.Tool.PRCAccounts.040409_P3.1 Intercompany Summary 2" xfId="3630"/>
    <cellStyle name="_CCB.Dec03AuditPack.HL.V2.revised ctl_CCB.HO.reporting TB-Comb.1P.040316_P3.1 Intercompany Summary" xfId="490"/>
    <cellStyle name="_CCB.Dec03AuditPack.HL.V2.revised ctl_CCB.HO.reporting TB-Comb.1P.040316_P3.1 Intercompany Summary 2" xfId="3437"/>
    <cellStyle name="_CCB.Dec03AuditPack.HL.V2.revised ctl_CCB.HO.reporting TB-Comb.4Period.040316" xfId="692"/>
    <cellStyle name="_CCB.Dec03AuditPack.HL.V2.revised ctl_CCB.HO.reporting TB-Comb.4Period.040316 2" xfId="3631"/>
    <cellStyle name="_CCB.Dec03AuditPack.HL.V2.revised ctl_CCB.HO.reporting TB-Comb.4Period.040316_05.CCB.HO.Tool.PRCAccounts.040409" xfId="118"/>
    <cellStyle name="_CCB.Dec03AuditPack.HL.V2.revised ctl_CCB.HO.reporting TB-Comb.4Period.040316_05.CCB.HO.Tool.PRCAccounts.040409 2" xfId="3086"/>
    <cellStyle name="_CCB.Dec03AuditPack.HL.V2.revised ctl_CCB.HO.reporting TB-Comb.4Period.040316_05.CCB.HO.Tool.PRCAccounts.040409_P3.1 Intercompany Summary" xfId="617"/>
    <cellStyle name="_CCB.Dec03AuditPack.HL.V2.revised ctl_CCB.HO.reporting TB-Comb.4Period.040316_05.CCB.HO.Tool.PRCAccounts.040409_P3.1 Intercompany Summary 2" xfId="3557"/>
    <cellStyle name="_CCB.Dec03AuditPack.HL.V2.revised ctl_CCB.HO.reporting TB-Comb.4Period.040316_P3.1 Intercompany Summary" xfId="668"/>
    <cellStyle name="_CCB.Dec03AuditPack.HL.V2.revised ctl_CCB.HO.reporting TB-Comb.4Period.040316_P3.1 Intercompany Summary 2" xfId="3608"/>
    <cellStyle name="_CCB.Dec03AuditPack.HL.V2.revised ctl_CCB.HO.reporting TB-HL.1P.040316" xfId="696"/>
    <cellStyle name="_CCB.Dec03AuditPack.HL.V2.revised ctl_CCB.HO.reporting TB-HL.1P.040316 2" xfId="3635"/>
    <cellStyle name="_CCB.Dec03AuditPack.HL.V2.revised ctl_CCB.HO.reporting TB-HL.1P.040316_05.CCB.HO.Tool.PRCAccounts.040409" xfId="700"/>
    <cellStyle name="_CCB.Dec03AuditPack.HL.V2.revised ctl_CCB.HO.reporting TB-HL.1P.040316_05.CCB.HO.Tool.PRCAccounts.040409 2" xfId="3639"/>
    <cellStyle name="_CCB.Dec03AuditPack.HL.V2.revised ctl_CCB.HO.reporting TB-HL.1P.040316_05.CCB.HO.Tool.PRCAccounts.040409_1" xfId="701"/>
    <cellStyle name="_CCB.Dec03AuditPack.HL.V2.revised ctl_CCB.HO.reporting TB-HL.1P.040316_05.CCB.HO.Tool.PRCAccounts.040409_1 2" xfId="3640"/>
    <cellStyle name="_CCB.Dec03AuditPack.HL.V2.revised ctl_CCB.HO.reporting TB-HL.1P.040316_05.CCB.HO.Tool.PRCAccounts.040409_1_P3.1 Intercompany Summary" xfId="704"/>
    <cellStyle name="_CCB.Dec03AuditPack.HL.V2.revised ctl_CCB.HO.reporting TB-HL.1P.040316_05.CCB.HO.Tool.PRCAccounts.040409_1_P3.1 Intercompany Summary 2" xfId="3642"/>
    <cellStyle name="_CCB.Dec03AuditPack.HL.V2.revised ctl_CCB.HO.reporting TB-HL.1P.040316_05.CCB.HO.Tool.PRCAccounts.040409_P3.1 Intercompany Summary" xfId="707"/>
    <cellStyle name="_CCB.Dec03AuditPack.HL.V2.revised ctl_CCB.HO.reporting TB-HL.1P.040316_05.CCB.HO.Tool.PRCAccounts.040409_P3.1 Intercompany Summary 2" xfId="3645"/>
    <cellStyle name="_CCB.Dec03AuditPack.HL.V2.revised ctl_CCB.HO.reporting TB-HL.1P.040316_P3.1 Intercompany Summary" xfId="711"/>
    <cellStyle name="_CCB.Dec03AuditPack.HL.V2.revised ctl_CCB.HO.reporting TB-HL.1P.040316_P3.1 Intercompany Summary 2" xfId="3647"/>
    <cellStyle name="_CCB.Dec03AuditPack.HL.V2.revised ctl_CCB.HO.Tool - convert old 2.5yrs combine TB to new.040315" xfId="712"/>
    <cellStyle name="_CCB.Dec03AuditPack.HL.V2.revised ctl_CCB.HO.Tool - convert old 2.5yrs combine TB to new.040315 2" xfId="3648"/>
    <cellStyle name="_CCB.Dec03AuditPack.HL.V2.revised ctl_CCB.HO.Tool - convert old 2.5yrs combine TB to new.040315_05.CCB.HO.Tool.PRCAccounts.040409" xfId="681"/>
    <cellStyle name="_CCB.Dec03AuditPack.HL.V2.revised ctl_CCB.HO.Tool - convert old 2.5yrs combine TB to new.040315_05.CCB.HO.Tool.PRCAccounts.040409 2" xfId="3620"/>
    <cellStyle name="_CCB.Dec03AuditPack.HL.V2.revised ctl_CCB.HO.Tool - convert old 2.5yrs combine TB to new.040315_05.CCB.HO.Tool.PRCAccounts.040409_P3.1 Intercompany Summary" xfId="629"/>
    <cellStyle name="_CCB.Dec03AuditPack.HL.V2.revised ctl_CCB.HO.Tool - convert old 2.5yrs combine TB to new.040315_05.CCB.HO.Tool.PRCAccounts.040409_P3.1 Intercompany Summary 2" xfId="3569"/>
    <cellStyle name="_CCB.Dec03AuditPack.HL.V2.revised ctl_CCB.HO.Tool - convert old 2.5yrs combine TB to new.040315_P3.1 Intercompany Summary" xfId="713"/>
    <cellStyle name="_CCB.Dec03AuditPack.HL.V2.revised ctl_CCB.HO.Tool - convert old 2.5yrs combine TB to new.040315_P3.1 Intercompany Summary 2" xfId="3649"/>
    <cellStyle name="_CCB.Dec03AuditPack.HL.V2.revised ctl_CCB.xx.4P.PRCTB.yymmdd" xfId="352"/>
    <cellStyle name="_CCB.Dec03AuditPack.HL.V2.revised ctl_CCB.xx.4P.PRCTB.yymmdd 2" xfId="3303"/>
    <cellStyle name="_CCB.Dec03AuditPack.HL.V2.revised ctl_CCB.xx.4P.PRCTB.yymmdd_05.CCB.HO.Tool.PRCAccounts.040409" xfId="714"/>
    <cellStyle name="_CCB.Dec03AuditPack.HL.V2.revised ctl_CCB.xx.4P.PRCTB.yymmdd_05.CCB.HO.Tool.PRCAccounts.040409 2" xfId="3650"/>
    <cellStyle name="_CCB.Dec03AuditPack.HL.V2.revised ctl_CCB.xx.4P.PRCTB.yymmdd_05.CCB.HO.Tool.PRCAccounts.040409_P3.1 Intercompany Summary" xfId="717"/>
    <cellStyle name="_CCB.Dec03AuditPack.HL.V2.revised ctl_CCB.xx.4P.PRCTB.yymmdd_05.CCB.HO.Tool.PRCAccounts.040409_P3.1 Intercompany Summary 2" xfId="3653"/>
    <cellStyle name="_CCB.Dec03AuditPack.HL.V2.revised ctl_CCB.xx.4P.PRCTB.yymmdd_P3.1 Intercompany Summary" xfId="366"/>
    <cellStyle name="_CCB.Dec03AuditPack.HL.V2.revised ctl_CCB.xx.4P.PRCTB.yymmdd_P3.1 Intercompany Summary 2" xfId="3317"/>
    <cellStyle name="_CCB.Dec03AuditPack.HL.V2.revised ctl_P3.1 Intercompany Summary" xfId="718"/>
    <cellStyle name="_CCB.Dec03AuditPack.HL.V2.revised ctl_P3.1 Intercompany Summary 2" xfId="3654"/>
    <cellStyle name="_CCB.GLAudit Package.040114" xfId="719"/>
    <cellStyle name="_CCB.GLAudit Package.040114 2" xfId="3655"/>
    <cellStyle name="_CCB.GLAudit Package.040114_05.CCB.HO.Tool.PRCAccounts.040409" xfId="94"/>
    <cellStyle name="_CCB.GLAudit Package.040114_05.CCB.HO.Tool.PRCAccounts.040409 2" xfId="3071"/>
    <cellStyle name="_CCB.GLAudit Package.040114_05.CCB.HO.Tool.PRCAccounts.040409_1" xfId="699"/>
    <cellStyle name="_CCB.GLAudit Package.040114_05.CCB.HO.Tool.PRCAccounts.040409_1 2" xfId="3638"/>
    <cellStyle name="_CCB.GLAudit Package.040114_05.CCB.HO.Tool.PRCAccounts.040409_1_P3.1 Intercompany Summary" xfId="706"/>
    <cellStyle name="_CCB.GLAudit Package.040114_05.CCB.HO.Tool.PRCAccounts.040409_1_P3.1 Intercompany Summary 2" xfId="3644"/>
    <cellStyle name="_CCB.GLAudit Package.040114_05.CCB.HO.Tool.PRCAccounts.040409_P3.1 Intercompany Summary" xfId="656"/>
    <cellStyle name="_CCB.GLAudit Package.040114_05.CCB.HO.Tool.PRCAccounts.040409_P3.1 Intercompany Summary 2" xfId="3596"/>
    <cellStyle name="_CCB.GLAudit Package.040114_CCB.Dec03AuditPack.GL.V2" xfId="660"/>
    <cellStyle name="_CCB.GLAudit Package.040114_CCB.Dec03AuditPack.GL.V2 2" xfId="3600"/>
    <cellStyle name="_CCB.GLAudit Package.040114_CCB.Dec03AuditPack.GL.V2_05.CCB.HO.Tool.PRCAccounts.040409" xfId="720"/>
    <cellStyle name="_CCB.GLAudit Package.040114_CCB.Dec03AuditPack.GL.V2_05.CCB.HO.Tool.PRCAccounts.040409 2" xfId="3656"/>
    <cellStyle name="_CCB.GLAudit Package.040114_CCB.Dec03AuditPack.GL.V2_05.CCB.HO.Tool.PRCAccounts.040409_1" xfId="725"/>
    <cellStyle name="_CCB.GLAudit Package.040114_CCB.Dec03AuditPack.GL.V2_05.CCB.HO.Tool.PRCAccounts.040409_1 2" xfId="3661"/>
    <cellStyle name="_CCB.GLAudit Package.040114_CCB.Dec03AuditPack.GL.V2_05.CCB.HO.Tool.PRCAccounts.040409_1_P3.1 Intercompany Summary" xfId="157"/>
    <cellStyle name="_CCB.GLAudit Package.040114_CCB.Dec03AuditPack.GL.V2_05.CCB.HO.Tool.PRCAccounts.040409_1_P3.1 Intercompany Summary 2" xfId="3122"/>
    <cellStyle name="_CCB.GLAudit Package.040114_CCB.Dec03AuditPack.GL.V2_05.CCB.HO.Tool.PRCAccounts.040409_P3.1 Intercompany Summary" xfId="726"/>
    <cellStyle name="_CCB.GLAudit Package.040114_CCB.Dec03AuditPack.GL.V2_05.CCB.HO.Tool.PRCAccounts.040409_P3.1 Intercompany Summary 2" xfId="3662"/>
    <cellStyle name="_CCB.GLAudit Package.040114_CCB.Dec03AuditPack.GL.V2_CCB.Dec03AuditPack.GL.V4(trail run new)" xfId="611"/>
    <cellStyle name="_CCB.GLAudit Package.040114_CCB.Dec03AuditPack.GL.V2_CCB.Dec03AuditPack.GL.V4(trail run new) 2" xfId="3551"/>
    <cellStyle name="_CCB.GLAudit Package.040114_CCB.Dec03AuditPack.GL.V2_CCB.Dec03AuditPack.GL.V4(trail run new)_P3.1 Intercompany Summary" xfId="729"/>
    <cellStyle name="_CCB.GLAudit Package.040114_CCB.Dec03AuditPack.GL.V2_CCB.Dec03AuditPack.GL.V4(trail run new)_P3.1 Intercompany Summary 2" xfId="3665"/>
    <cellStyle name="_CCB.GLAudit Package.040114_CCB.Dec03AuditPack.GL.V2_CCB.Dec03AuditPack.GL.V4(trial run new)" xfId="731"/>
    <cellStyle name="_CCB.GLAudit Package.040114_CCB.Dec03AuditPack.GL.V2_CCB.Dec03AuditPack.GL.V4(trial run new) 2" xfId="3667"/>
    <cellStyle name="_CCB.GLAudit Package.040114_CCB.Dec03AuditPack.GL.V2_CCB.Dec03AuditPack.GL.V4(trial run new)_P3.1 Intercompany Summary" xfId="733"/>
    <cellStyle name="_CCB.GLAudit Package.040114_CCB.Dec03AuditPack.GL.V2_CCB.Dec03AuditPack.GL.V4(trial run new)_P3.1 Intercompany Summary 2" xfId="3669"/>
    <cellStyle name="_CCB.GLAudit Package.040114_CCB.Dec03AuditPack.GL.V2_Copy of CCB.Dec03AuditPack.GL.V4" xfId="734"/>
    <cellStyle name="_CCB.GLAudit Package.040114_CCB.Dec03AuditPack.GL.V2_Copy of CCB.Dec03AuditPack.GL.V4 2" xfId="3670"/>
    <cellStyle name="_CCB.GLAudit Package.040114_CCB.Dec03AuditPack.GL.V2_Copy of CCB.Dec03AuditPack.GL.V4_P3.1 Intercompany Summary" xfId="737"/>
    <cellStyle name="_CCB.GLAudit Package.040114_CCB.Dec03AuditPack.GL.V2_Copy of CCB.Dec03AuditPack.GL.V4_P3.1 Intercompany Summary 2" xfId="3673"/>
    <cellStyle name="_CCB.GLAudit Package.040114_CCB.Dec03AuditPack.GL.V2_P3.1 Intercompany Summary" xfId="663"/>
    <cellStyle name="_CCB.GLAudit Package.040114_CCB.Dec03AuditPack.GL.V2_P3.1 Intercompany Summary 2" xfId="3603"/>
    <cellStyle name="_CCB.GLAudit Package.040114_CCB.Dec03AuditPack.HL.V2.revised ctl" xfId="738"/>
    <cellStyle name="_CCB.GLAudit Package.040114_CCB.Dec03AuditPack.HL.V2.revised ctl 2" xfId="3674"/>
    <cellStyle name="_CCB.GLAudit Package.040114_CCB.Dec03AuditPack.HL.V2.revised ctl_05.CCB.HO.Tool.PRCAccounts.040409" xfId="650"/>
    <cellStyle name="_CCB.GLAudit Package.040114_CCB.Dec03AuditPack.HL.V2.revised ctl_05.CCB.HO.Tool.PRCAccounts.040409 2" xfId="3590"/>
    <cellStyle name="_CCB.GLAudit Package.040114_CCB.Dec03AuditPack.HL.V2.revised ctl_05.CCB.HO.Tool.PRCAccounts.040409_P3.1 Intercompany Summary" xfId="585"/>
    <cellStyle name="_CCB.GLAudit Package.040114_CCB.Dec03AuditPack.HL.V2.revised ctl_05.CCB.HO.Tool.PRCAccounts.040409_P3.1 Intercompany Summary 2" xfId="3525"/>
    <cellStyle name="_CCB.GLAudit Package.040114_CCB.Dec03AuditPack.HL.V2.revised ctl_CCB.HO.new TB template.for reporting package.040309" xfId="741"/>
    <cellStyle name="_CCB.GLAudit Package.040114_CCB.Dec03AuditPack.HL.V2.revised ctl_CCB.HO.new TB template.for reporting package.040309 2" xfId="3677"/>
    <cellStyle name="_CCB.GLAudit Package.040114_CCB.Dec03AuditPack.HL.V2.revised ctl_CCB.HO.new TB template.for reporting package.040309_05.CCB.HO.Tool.PRCAccounts.040409" xfId="743"/>
    <cellStyle name="_CCB.GLAudit Package.040114_CCB.Dec03AuditPack.HL.V2.revised ctl_CCB.HO.new TB template.for reporting package.040309_05.CCB.HO.Tool.PRCAccounts.040409 2" xfId="3679"/>
    <cellStyle name="_CCB.GLAudit Package.040114_CCB.Dec03AuditPack.HL.V2.revised ctl_CCB.HO.new TB template.for reporting package.040309_05.CCB.HO.Tool.PRCAccounts.040409_1" xfId="744"/>
    <cellStyle name="_CCB.GLAudit Package.040114_CCB.Dec03AuditPack.HL.V2.revised ctl_CCB.HO.new TB template.for reporting package.040309_05.CCB.HO.Tool.PRCAccounts.040409_1 2" xfId="3680"/>
    <cellStyle name="_CCB.GLAudit Package.040114_CCB.Dec03AuditPack.HL.V2.revised ctl_CCB.HO.new TB template.for reporting package.040309_05.CCB.HO.Tool.PRCAccounts.040409_1_P3.1 Intercompany Summary" xfId="340"/>
    <cellStyle name="_CCB.GLAudit Package.040114_CCB.Dec03AuditPack.HL.V2.revised ctl_CCB.HO.new TB template.for reporting package.040309_05.CCB.HO.Tool.PRCAccounts.040409_1_P3.1 Intercompany Summary 2" xfId="3291"/>
    <cellStyle name="_CCB.GLAudit Package.040114_CCB.Dec03AuditPack.HL.V2.revised ctl_CCB.HO.new TB template.for reporting package.040309_05.CCB.HO.Tool.PRCAccounts.040409_P3.1 Intercompany Summary" xfId="518"/>
    <cellStyle name="_CCB.GLAudit Package.040114_CCB.Dec03AuditPack.HL.V2.revised ctl_CCB.HO.new TB template.for reporting package.040309_05.CCB.HO.Tool.PRCAccounts.040409_P3.1 Intercompany Summary 2" xfId="3464"/>
    <cellStyle name="_CCB.GLAudit Package.040114_CCB.Dec03AuditPack.HL.V2.revised ctl_CCB.HO.new TB template.for reporting package.040309_P3.1 Intercompany Summary" xfId="400"/>
    <cellStyle name="_CCB.GLAudit Package.040114_CCB.Dec03AuditPack.HL.V2.revised ctl_CCB.HO.new TB template.for reporting package.040309_P3.1 Intercompany Summary 2" xfId="3350"/>
    <cellStyle name="_CCB.GLAudit Package.040114_CCB.Dec03AuditPack.HL.V2.revised ctl_CCB.HO.new TB template.for reporting package.1P.040316" xfId="496"/>
    <cellStyle name="_CCB.GLAudit Package.040114_CCB.Dec03AuditPack.HL.V2.revised ctl_CCB.HO.new TB template.for reporting package.1P.040316 2" xfId="3443"/>
    <cellStyle name="_CCB.GLAudit Package.040114_CCB.Dec03AuditPack.HL.V2.revised ctl_CCB.HO.new TB template.for reporting package.1P.040316_05.CCB.HO.Tool.PRCAccounts.040409" xfId="745"/>
    <cellStyle name="_CCB.GLAudit Package.040114_CCB.Dec03AuditPack.HL.V2.revised ctl_CCB.HO.new TB template.for reporting package.1P.040316_05.CCB.HO.Tool.PRCAccounts.040409 2" xfId="3681"/>
    <cellStyle name="_CCB.GLAudit Package.040114_CCB.Dec03AuditPack.HL.V2.revised ctl_CCB.HO.new TB template.for reporting package.1P.040316_05.CCB.HO.Tool.PRCAccounts.040409_1" xfId="253"/>
    <cellStyle name="_CCB.GLAudit Package.040114_CCB.Dec03AuditPack.HL.V2.revised ctl_CCB.HO.new TB template.for reporting package.1P.040316_05.CCB.HO.Tool.PRCAccounts.040409_1 2" xfId="3206"/>
    <cellStyle name="_CCB.GLAudit Package.040114_CCB.Dec03AuditPack.HL.V2.revised ctl_CCB.HO.new TB template.for reporting package.1P.040316_05.CCB.HO.Tool.PRCAccounts.040409_1_P3.1 Intercompany Summary" xfId="295"/>
    <cellStyle name="_CCB.GLAudit Package.040114_CCB.Dec03AuditPack.HL.V2.revised ctl_CCB.HO.new TB template.for reporting package.1P.040316_05.CCB.HO.Tool.PRCAccounts.040409_1_P3.1 Intercompany Summary 2" xfId="3247"/>
    <cellStyle name="_CCB.GLAudit Package.040114_CCB.Dec03AuditPack.HL.V2.revised ctl_CCB.HO.new TB template.for reporting package.1P.040316_05.CCB.HO.Tool.PRCAccounts.040409_P3.1 Intercompany Summary" xfId="747"/>
    <cellStyle name="_CCB.GLAudit Package.040114_CCB.Dec03AuditPack.HL.V2.revised ctl_CCB.HO.new TB template.for reporting package.1P.040316_05.CCB.HO.Tool.PRCAccounts.040409_P3.1 Intercompany Summary 2" xfId="3683"/>
    <cellStyle name="_CCB.GLAudit Package.040114_CCB.Dec03AuditPack.HL.V2.revised ctl_CCB.HO.new TB template.for reporting package.1P.040316_P3.1 Intercompany Summary" xfId="749"/>
    <cellStyle name="_CCB.GLAudit Package.040114_CCB.Dec03AuditPack.HL.V2.revised ctl_CCB.HO.new TB template.for reporting package.1P.040316_P3.1 Intercompany Summary 2" xfId="3685"/>
    <cellStyle name="_CCB.GLAudit Package.040114_CCB.Dec03AuditPack.HL.V2.revised ctl_CCB.HO.reporting TB-Comb.1P.040316" xfId="558"/>
    <cellStyle name="_CCB.GLAudit Package.040114_CCB.Dec03AuditPack.HL.V2.revised ctl_CCB.HO.reporting TB-Comb.1P.040316 2" xfId="3502"/>
    <cellStyle name="_CCB.GLAudit Package.040114_CCB.Dec03AuditPack.HL.V2.revised ctl_CCB.HO.reporting TB-Comb.1P.040316_05.CCB.HO.Tool.PRCAccounts.040409" xfId="751"/>
    <cellStyle name="_CCB.GLAudit Package.040114_CCB.Dec03AuditPack.HL.V2.revised ctl_CCB.HO.reporting TB-Comb.1P.040316_05.CCB.HO.Tool.PRCAccounts.040409 2" xfId="3687"/>
    <cellStyle name="_CCB.GLAudit Package.040114_CCB.Dec03AuditPack.HL.V2.revised ctl_CCB.HO.reporting TB-Comb.1P.040316_05.CCB.HO.Tool.PRCAccounts.040409_P3.1 Intercompany Summary" xfId="753"/>
    <cellStyle name="_CCB.GLAudit Package.040114_CCB.Dec03AuditPack.HL.V2.revised ctl_CCB.HO.reporting TB-Comb.1P.040316_05.CCB.HO.Tool.PRCAccounts.040409_P3.1 Intercompany Summary 2" xfId="3689"/>
    <cellStyle name="_CCB.GLAudit Package.040114_CCB.Dec03AuditPack.HL.V2.revised ctl_CCB.HO.reporting TB-Comb.1P.040316_P3.1 Intercompany Summary" xfId="756"/>
    <cellStyle name="_CCB.GLAudit Package.040114_CCB.Dec03AuditPack.HL.V2.revised ctl_CCB.HO.reporting TB-Comb.1P.040316_P3.1 Intercompany Summary 2" xfId="3692"/>
    <cellStyle name="_CCB.GLAudit Package.040114_CCB.Dec03AuditPack.HL.V2.revised ctl_CCB.HO.reporting TB-Comb.4Period.040316" xfId="758"/>
    <cellStyle name="_CCB.GLAudit Package.040114_CCB.Dec03AuditPack.HL.V2.revised ctl_CCB.HO.reporting TB-Comb.4Period.040316 2" xfId="3694"/>
    <cellStyle name="_CCB.GLAudit Package.040114_CCB.Dec03AuditPack.HL.V2.revised ctl_CCB.HO.reporting TB-Comb.4Period.040316_05.CCB.HO.Tool.PRCAccounts.040409" xfId="673"/>
    <cellStyle name="_CCB.GLAudit Package.040114_CCB.Dec03AuditPack.HL.V2.revised ctl_CCB.HO.reporting TB-Comb.4Period.040316_05.CCB.HO.Tool.PRCAccounts.040409 2" xfId="3613"/>
    <cellStyle name="_CCB.GLAudit Package.040114_CCB.Dec03AuditPack.HL.V2.revised ctl_CCB.HO.reporting TB-Comb.4Period.040316_05.CCB.HO.Tool.PRCAccounts.040409_P3.1 Intercompany Summary" xfId="311"/>
    <cellStyle name="_CCB.GLAudit Package.040114_CCB.Dec03AuditPack.HL.V2.revised ctl_CCB.HO.reporting TB-Comb.4Period.040316_05.CCB.HO.Tool.PRCAccounts.040409_P3.1 Intercompany Summary 2" xfId="3263"/>
    <cellStyle name="_CCB.GLAudit Package.040114_CCB.Dec03AuditPack.HL.V2.revised ctl_CCB.HO.reporting TB-Comb.4Period.040316_P3.1 Intercompany Summary" xfId="494"/>
    <cellStyle name="_CCB.GLAudit Package.040114_CCB.Dec03AuditPack.HL.V2.revised ctl_CCB.HO.reporting TB-Comb.4Period.040316_P3.1 Intercompany Summary 2" xfId="3441"/>
    <cellStyle name="_CCB.GLAudit Package.040114_CCB.Dec03AuditPack.HL.V2.revised ctl_CCB.HO.reporting TB-HL.1P.040316" xfId="760"/>
    <cellStyle name="_CCB.GLAudit Package.040114_CCB.Dec03AuditPack.HL.V2.revised ctl_CCB.HO.reporting TB-HL.1P.040316 2" xfId="3696"/>
    <cellStyle name="_CCB.GLAudit Package.040114_CCB.Dec03AuditPack.HL.V2.revised ctl_CCB.HO.reporting TB-HL.1P.040316_05.CCB.HO.Tool.PRCAccounts.040409" xfId="762"/>
    <cellStyle name="_CCB.GLAudit Package.040114_CCB.Dec03AuditPack.HL.V2.revised ctl_CCB.HO.reporting TB-HL.1P.040316_05.CCB.HO.Tool.PRCAccounts.040409 2" xfId="3698"/>
    <cellStyle name="_CCB.GLAudit Package.040114_CCB.Dec03AuditPack.HL.V2.revised ctl_CCB.HO.reporting TB-HL.1P.040316_05.CCB.HO.Tool.PRCAccounts.040409_1" xfId="486"/>
    <cellStyle name="_CCB.GLAudit Package.040114_CCB.Dec03AuditPack.HL.V2.revised ctl_CCB.HO.reporting TB-HL.1P.040316_05.CCB.HO.Tool.PRCAccounts.040409_1 2" xfId="3433"/>
    <cellStyle name="_CCB.GLAudit Package.040114_CCB.Dec03AuditPack.HL.V2.revised ctl_CCB.HO.reporting TB-HL.1P.040316_05.CCB.HO.Tool.PRCAccounts.040409_1_P3.1 Intercompany Summary" xfId="763"/>
    <cellStyle name="_CCB.GLAudit Package.040114_CCB.Dec03AuditPack.HL.V2.revised ctl_CCB.HO.reporting TB-HL.1P.040316_05.CCB.HO.Tool.PRCAccounts.040409_1_P3.1 Intercompany Summary 2" xfId="3699"/>
    <cellStyle name="_CCB.GLAudit Package.040114_CCB.Dec03AuditPack.HL.V2.revised ctl_CCB.HO.reporting TB-HL.1P.040316_05.CCB.HO.Tool.PRCAccounts.040409_P3.1 Intercompany Summary" xfId="765"/>
    <cellStyle name="_CCB.GLAudit Package.040114_CCB.Dec03AuditPack.HL.V2.revised ctl_CCB.HO.reporting TB-HL.1P.040316_05.CCB.HO.Tool.PRCAccounts.040409_P3.1 Intercompany Summary 2" xfId="3701"/>
    <cellStyle name="_CCB.GLAudit Package.040114_CCB.Dec03AuditPack.HL.V2.revised ctl_CCB.HO.reporting TB-HL.1P.040316_P3.1 Intercompany Summary" xfId="767"/>
    <cellStyle name="_CCB.GLAudit Package.040114_CCB.Dec03AuditPack.HL.V2.revised ctl_CCB.HO.reporting TB-HL.1P.040316_P3.1 Intercompany Summary 2" xfId="3703"/>
    <cellStyle name="_CCB.GLAudit Package.040114_CCB.Dec03AuditPack.HL.V2.revised ctl_CCB.HO.Tool - convert old 2.5yrs combine TB to new.040315" xfId="770"/>
    <cellStyle name="_CCB.GLAudit Package.040114_CCB.Dec03AuditPack.HL.V2.revised ctl_CCB.HO.Tool - convert old 2.5yrs combine TB to new.040315 2" xfId="3706"/>
    <cellStyle name="_CCB.GLAudit Package.040114_CCB.Dec03AuditPack.HL.V2.revised ctl_CCB.HO.Tool - convert old 2.5yrs combine TB to new.040315_05.CCB.HO.Tool.PRCAccounts.040409" xfId="771"/>
    <cellStyle name="_CCB.GLAudit Package.040114_CCB.Dec03AuditPack.HL.V2.revised ctl_CCB.HO.Tool - convert old 2.5yrs combine TB to new.040315_05.CCB.HO.Tool.PRCAccounts.040409 2" xfId="3707"/>
    <cellStyle name="_CCB.GLAudit Package.040114_CCB.Dec03AuditPack.HL.V2.revised ctl_CCB.HO.Tool - convert old 2.5yrs combine TB to new.040315_05.CCB.HO.Tool.PRCAccounts.040409_P3.1 Intercompany Summary" xfId="697"/>
    <cellStyle name="_CCB.GLAudit Package.040114_CCB.Dec03AuditPack.HL.V2.revised ctl_CCB.HO.Tool - convert old 2.5yrs combine TB to new.040315_05.CCB.HO.Tool.PRCAccounts.040409_P3.1 Intercompany Summary 2" xfId="3636"/>
    <cellStyle name="_CCB.GLAudit Package.040114_CCB.Dec03AuditPack.HL.V2.revised ctl_CCB.HO.Tool - convert old 2.5yrs combine TB to new.040315_P3.1 Intercompany Summary" xfId="772"/>
    <cellStyle name="_CCB.GLAudit Package.040114_CCB.Dec03AuditPack.HL.V2.revised ctl_CCB.HO.Tool - convert old 2.5yrs combine TB to new.040315_P3.1 Intercompany Summary 2" xfId="3708"/>
    <cellStyle name="_CCB.GLAudit Package.040114_CCB.Dec03AuditPack.HL.V2.revised ctl_CCB.xx.4P.PRCTB.yymmdd" xfId="277"/>
    <cellStyle name="_CCB.GLAudit Package.040114_CCB.Dec03AuditPack.HL.V2.revised ctl_CCB.xx.4P.PRCTB.yymmdd 2" xfId="3229"/>
    <cellStyle name="_CCB.GLAudit Package.040114_CCB.Dec03AuditPack.HL.V2.revised ctl_CCB.xx.4P.PRCTB.yymmdd_05.CCB.HO.Tool.PRCAccounts.040409" xfId="773"/>
    <cellStyle name="_CCB.GLAudit Package.040114_CCB.Dec03AuditPack.HL.V2.revised ctl_CCB.xx.4P.PRCTB.yymmdd_05.CCB.HO.Tool.PRCAccounts.040409 2" xfId="3709"/>
    <cellStyle name="_CCB.GLAudit Package.040114_CCB.Dec03AuditPack.HL.V2.revised ctl_CCB.xx.4P.PRCTB.yymmdd_05.CCB.HO.Tool.PRCAccounts.040409_P3.1 Intercompany Summary" xfId="172"/>
    <cellStyle name="_CCB.GLAudit Package.040114_CCB.Dec03AuditPack.HL.V2.revised ctl_CCB.xx.4P.PRCTB.yymmdd_05.CCB.HO.Tool.PRCAccounts.040409_P3.1 Intercompany Summary 2" xfId="3135"/>
    <cellStyle name="_CCB.GLAudit Package.040114_CCB.Dec03AuditPack.HL.V2.revised ctl_CCB.xx.4P.PRCTB.yymmdd_P3.1 Intercompany Summary" xfId="194"/>
    <cellStyle name="_CCB.GLAudit Package.040114_CCB.Dec03AuditPack.HL.V2.revised ctl_CCB.xx.4P.PRCTB.yymmdd_P3.1 Intercompany Summary 2" xfId="3155"/>
    <cellStyle name="_CCB.GLAudit Package.040114_CCB.Dec03AuditPack.HL.V2.revised ctl_P3.1 Intercompany Summary" xfId="774"/>
    <cellStyle name="_CCB.GLAudit Package.040114_CCB.Dec03AuditPack.HL.V2.revised ctl_P3.1 Intercompany Summary 2" xfId="3710"/>
    <cellStyle name="_CCB.GLAudit Package.040114_P3.1 Intercompany Summary" xfId="775"/>
    <cellStyle name="_CCB.GLAudit Package.040114_P3.1 Intercompany Summary 2" xfId="3711"/>
    <cellStyle name="_CCB.HEN.Item12.ProfitNAVRecon.031209.LY" xfId="777"/>
    <cellStyle name="_CCB.HEN.Item12.ProfitNAVRecon.031209.LY 2" xfId="3713"/>
    <cellStyle name="_CCB.HEN.Item12.ProfitNAVRecon.031209.LY_05.CCB.HO.Tool.PRCAccounts.040409" xfId="780"/>
    <cellStyle name="_CCB.HEN.Item12.ProfitNAVRecon.031209.LY_05.CCB.HO.Tool.PRCAccounts.040409 2" xfId="3716"/>
    <cellStyle name="_CCB.HEN.Item12.ProfitNAVRecon.031209.LY_05.CCB.HO.Tool.PRCAccounts.040409_1" xfId="784"/>
    <cellStyle name="_CCB.HEN.Item12.ProfitNAVRecon.031209.LY_05.CCB.HO.Tool.PRCAccounts.040409_1 2" xfId="3720"/>
    <cellStyle name="_CCB.HEN.Item12.ProfitNAVRecon.031209.LY_05.CCB.HO.Tool.PRCAccounts.040409_1_P3.1 Intercompany Summary" xfId="269"/>
    <cellStyle name="_CCB.HEN.Item12.ProfitNAVRecon.031209.LY_05.CCB.HO.Tool.PRCAccounts.040409_1_P3.1 Intercompany Summary 2" xfId="3222"/>
    <cellStyle name="_CCB.HEN.Item12.ProfitNAVRecon.031209.LY_05.CCB.HO.Tool.PRCAccounts.040409_P3.1 Intercompany Summary" xfId="133"/>
    <cellStyle name="_CCB.HEN.Item12.ProfitNAVRecon.031209.LY_05.CCB.HO.Tool.PRCAccounts.040409_P3.1 Intercompany Summary 2" xfId="3096"/>
    <cellStyle name="_CCB.HEN.Item12.ProfitNAVRecon.031209.LY_1" xfId="637"/>
    <cellStyle name="_CCB.HEN.Item12.ProfitNAVRecon.031209.LY_1 2" xfId="3577"/>
    <cellStyle name="_CCB.HEN.Item12.ProfitNAVRecon.031209.LY_1_05.CCB.HO.Tool.PRCAccounts.040409" xfId="233"/>
    <cellStyle name="_CCB.HEN.Item12.ProfitNAVRecon.031209.LY_1_05.CCB.HO.Tool.PRCAccounts.040409 2" xfId="3189"/>
    <cellStyle name="_CCB.HEN.Item12.ProfitNAVRecon.031209.LY_1_05.CCB.HO.Tool.PRCAccounts.040409_1" xfId="788"/>
    <cellStyle name="_CCB.HEN.Item12.ProfitNAVRecon.031209.LY_1_05.CCB.HO.Tool.PRCAccounts.040409_1 2" xfId="3724"/>
    <cellStyle name="_CCB.HEN.Item12.ProfitNAVRecon.031209.LY_1_05.CCB.HO.Tool.PRCAccounts.040409_1_P3.1 Intercompany Summary" xfId="96"/>
    <cellStyle name="_CCB.HEN.Item12.ProfitNAVRecon.031209.LY_1_05.CCB.HO.Tool.PRCAccounts.040409_1_P3.1 Intercompany Summary 2" xfId="3101"/>
    <cellStyle name="_CCB.HEN.Item12.ProfitNAVRecon.031209.LY_1_05.CCB.HO.Tool.PRCAccounts.040409_P3.1 Intercompany Summary" xfId="195"/>
    <cellStyle name="_CCB.HEN.Item12.ProfitNAVRecon.031209.LY_1_05.CCB.HO.Tool.PRCAccounts.040409_P3.1 Intercompany Summary 2" xfId="3156"/>
    <cellStyle name="_CCB.HEN.Item12.ProfitNAVRecon.031209.LY_1_CCB.CQ.Item12.1D.ProfitNAVRec.031213-revised.dhnc" xfId="168"/>
    <cellStyle name="_CCB.HEN.Item12.ProfitNAVRecon.031209.LY_1_CCB.CQ.Item12.1D.ProfitNAVRec.031213-revised.dhnc 2" xfId="3131"/>
    <cellStyle name="_CCB.HEN.Item12.ProfitNAVRecon.031209.LY_1_CCB.CQ.Item12.1D.ProfitNAVRec.031213-revised.dhnc_05.CCB.HO.Tool.PRCAccounts.040409" xfId="789"/>
    <cellStyle name="_CCB.HEN.Item12.ProfitNAVRecon.031209.LY_1_CCB.CQ.Item12.1D.ProfitNAVRec.031213-revised.dhnc_05.CCB.HO.Tool.PRCAccounts.040409 2" xfId="3725"/>
    <cellStyle name="_CCB.HEN.Item12.ProfitNAVRecon.031209.LY_1_CCB.CQ.Item12.1D.ProfitNAVRec.031213-revised.dhnc_05.CCB.HO.Tool.PRCAccounts.040409_1" xfId="426"/>
    <cellStyle name="_CCB.HEN.Item12.ProfitNAVRecon.031209.LY_1_CCB.CQ.Item12.1D.ProfitNAVRec.031213-revised.dhnc_05.CCB.HO.Tool.PRCAccounts.040409_1 2" xfId="3376"/>
    <cellStyle name="_CCB.HEN.Item12.ProfitNAVRecon.031209.LY_1_CCB.CQ.Item12.1D.ProfitNAVRec.031213-revised.dhnc_05.CCB.HO.Tool.PRCAccounts.040409_1_P3.1 Intercompany Summary" xfId="793"/>
    <cellStyle name="_CCB.HEN.Item12.ProfitNAVRecon.031209.LY_1_CCB.CQ.Item12.1D.ProfitNAVRec.031213-revised.dhnc_05.CCB.HO.Tool.PRCAccounts.040409_1_P3.1 Intercompany Summary 2" xfId="3729"/>
    <cellStyle name="_CCB.HEN.Item12.ProfitNAVRecon.031209.LY_1_CCB.CQ.Item12.1D.ProfitNAVRec.031213-revised.dhnc_05.CCB.HO.Tool.PRCAccounts.040409_P3.1 Intercompany Summary" xfId="795"/>
    <cellStyle name="_CCB.HEN.Item12.ProfitNAVRecon.031209.LY_1_CCB.CQ.Item12.1D.ProfitNAVRec.031213-revised.dhnc_05.CCB.HO.Tool.PRCAccounts.040409_P3.1 Intercompany Summary 2" xfId="3731"/>
    <cellStyle name="_CCB.HEN.Item12.ProfitNAVRecon.031209.LY_1_CCB.CQ.Item12.1D.ProfitNAVRec.031213-revised.dhnc_CCB.Dec03AuditPack.GL.V2" xfId="177"/>
    <cellStyle name="_CCB.HEN.Item12.ProfitNAVRecon.031209.LY_1_CCB.CQ.Item12.1D.ProfitNAVRec.031213-revised.dhnc_CCB.Dec03AuditPack.GL.V2 2" xfId="3140"/>
    <cellStyle name="_CCB.HEN.Item12.ProfitNAVRecon.031209.LY_1_CCB.CQ.Item12.1D.ProfitNAVRec.031213-revised.dhnc_CCB.Dec03AuditPack.GL.V2_05.CCB.HO.Tool.PRCAccounts.040409" xfId="529"/>
    <cellStyle name="_CCB.HEN.Item12.ProfitNAVRecon.031209.LY_1_CCB.CQ.Item12.1D.ProfitNAVRec.031213-revised.dhnc_CCB.Dec03AuditPack.GL.V2_05.CCB.HO.Tool.PRCAccounts.040409 2" xfId="3474"/>
    <cellStyle name="_CCB.HEN.Item12.ProfitNAVRecon.031209.LY_1_CCB.CQ.Item12.1D.ProfitNAVRec.031213-revised.dhnc_CCB.Dec03AuditPack.GL.V2_05.CCB.HO.Tool.PRCAccounts.040409_1" xfId="532"/>
    <cellStyle name="_CCB.HEN.Item12.ProfitNAVRecon.031209.LY_1_CCB.CQ.Item12.1D.ProfitNAVRec.031213-revised.dhnc_CCB.Dec03AuditPack.GL.V2_05.CCB.HO.Tool.PRCAccounts.040409_1 2" xfId="3477"/>
    <cellStyle name="_CCB.HEN.Item12.ProfitNAVRecon.031209.LY_1_CCB.CQ.Item12.1D.ProfitNAVRec.031213-revised.dhnc_CCB.Dec03AuditPack.GL.V2_05.CCB.HO.Tool.PRCAccounts.040409_1_P3.1 Intercompany Summary" xfId="535"/>
    <cellStyle name="_CCB.HEN.Item12.ProfitNAVRecon.031209.LY_1_CCB.CQ.Item12.1D.ProfitNAVRec.031213-revised.dhnc_CCB.Dec03AuditPack.GL.V2_05.CCB.HO.Tool.PRCAccounts.040409_1_P3.1 Intercompany Summary 2" xfId="3480"/>
    <cellStyle name="_CCB.HEN.Item12.ProfitNAVRecon.031209.LY_1_CCB.CQ.Item12.1D.ProfitNAVRec.031213-revised.dhnc_CCB.Dec03AuditPack.GL.V2_05.CCB.HO.Tool.PRCAccounts.040409_P3.1 Intercompany Summary" xfId="541"/>
    <cellStyle name="_CCB.HEN.Item12.ProfitNAVRecon.031209.LY_1_CCB.CQ.Item12.1D.ProfitNAVRec.031213-revised.dhnc_CCB.Dec03AuditPack.GL.V2_05.CCB.HO.Tool.PRCAccounts.040409_P3.1 Intercompany Summary 2" xfId="3486"/>
    <cellStyle name="_CCB.HEN.Item12.ProfitNAVRecon.031209.LY_1_CCB.CQ.Item12.1D.ProfitNAVRec.031213-revised.dhnc_CCB.Dec03AuditPack.GL.V2_CCB.Dec03AuditPack.GL.V4(trail run new)" xfId="453"/>
    <cellStyle name="_CCB.HEN.Item12.ProfitNAVRecon.031209.LY_1_CCB.CQ.Item12.1D.ProfitNAVRec.031213-revised.dhnc_CCB.Dec03AuditPack.GL.V2_CCB.Dec03AuditPack.GL.V4(trail run new) 2" xfId="3402"/>
    <cellStyle name="_CCB.HEN.Item12.ProfitNAVRecon.031209.LY_1_CCB.CQ.Item12.1D.ProfitNAVRec.031213-revised.dhnc_CCB.Dec03AuditPack.GL.V2_CCB.Dec03AuditPack.GL.V4(trail run new)_P3.1 Intercompany Summary" xfId="473"/>
    <cellStyle name="_CCB.HEN.Item12.ProfitNAVRecon.031209.LY_1_CCB.CQ.Item12.1D.ProfitNAVRec.031213-revised.dhnc_CCB.Dec03AuditPack.GL.V2_CCB.Dec03AuditPack.GL.V4(trail run new)_P3.1 Intercompany Summary 2" xfId="3420"/>
    <cellStyle name="_CCB.HEN.Item12.ProfitNAVRecon.031209.LY_1_CCB.CQ.Item12.1D.ProfitNAVRec.031213-revised.dhnc_CCB.Dec03AuditPack.GL.V2_CCB.Dec03AuditPack.GL.V4(trial run new)" xfId="625"/>
    <cellStyle name="_CCB.HEN.Item12.ProfitNAVRecon.031209.LY_1_CCB.CQ.Item12.1D.ProfitNAVRec.031213-revised.dhnc_CCB.Dec03AuditPack.GL.V2_CCB.Dec03AuditPack.GL.V4(trial run new) 2" xfId="3565"/>
    <cellStyle name="_CCB.HEN.Item12.ProfitNAVRecon.031209.LY_1_CCB.CQ.Item12.1D.ProfitNAVRec.031213-revised.dhnc_CCB.Dec03AuditPack.GL.V2_CCB.Dec03AuditPack.GL.V4(trial run new)_P3.1 Intercompany Summary" xfId="797"/>
    <cellStyle name="_CCB.HEN.Item12.ProfitNAVRecon.031209.LY_1_CCB.CQ.Item12.1D.ProfitNAVRec.031213-revised.dhnc_CCB.Dec03AuditPack.GL.V2_CCB.Dec03AuditPack.GL.V4(trial run new)_P3.1 Intercompany Summary 2" xfId="3733"/>
    <cellStyle name="_CCB.HEN.Item12.ProfitNAVRecon.031209.LY_1_CCB.CQ.Item12.1D.ProfitNAVRec.031213-revised.dhnc_CCB.Dec03AuditPack.GL.V2_Copy of CCB.Dec03AuditPack.GL.V4" xfId="343"/>
    <cellStyle name="_CCB.HEN.Item12.ProfitNAVRecon.031209.LY_1_CCB.CQ.Item12.1D.ProfitNAVRec.031213-revised.dhnc_CCB.Dec03AuditPack.GL.V2_Copy of CCB.Dec03AuditPack.GL.V4 2" xfId="3294"/>
    <cellStyle name="_CCB.HEN.Item12.ProfitNAVRecon.031209.LY_1_CCB.CQ.Item12.1D.ProfitNAVRec.031213-revised.dhnc_CCB.Dec03AuditPack.GL.V2_Copy of CCB.Dec03AuditPack.GL.V4_P3.1 Intercompany Summary" xfId="798"/>
    <cellStyle name="_CCB.HEN.Item12.ProfitNAVRecon.031209.LY_1_CCB.CQ.Item12.1D.ProfitNAVRec.031213-revised.dhnc_CCB.Dec03AuditPack.GL.V2_Copy of CCB.Dec03AuditPack.GL.V4_P3.1 Intercompany Summary 2" xfId="3734"/>
    <cellStyle name="_CCB.HEN.Item12.ProfitNAVRecon.031209.LY_1_CCB.CQ.Item12.1D.ProfitNAVRec.031213-revised.dhnc_CCB.Dec03AuditPack.GL.V2_P3.1 Intercompany Summary" xfId="648"/>
    <cellStyle name="_CCB.HEN.Item12.ProfitNAVRecon.031209.LY_1_CCB.CQ.Item12.1D.ProfitNAVRec.031213-revised.dhnc_CCB.Dec03AuditPack.GL.V2_P3.1 Intercompany Summary 2" xfId="3588"/>
    <cellStyle name="_CCB.HEN.Item12.ProfitNAVRecon.031209.LY_1_CCB.CQ.Item12.1D.ProfitNAVRec.031213-revised.dhnc_CCB.Dec03AuditPack.HL.V2.revised ctl" xfId="799"/>
    <cellStyle name="_CCB.HEN.Item12.ProfitNAVRecon.031209.LY_1_CCB.CQ.Item12.1D.ProfitNAVRec.031213-revised.dhnc_CCB.Dec03AuditPack.HL.V2.revised ctl 2" xfId="3735"/>
    <cellStyle name="_CCB.HEN.Item12.ProfitNAVRecon.031209.LY_1_CCB.CQ.Item12.1D.ProfitNAVRec.031213-revised.dhnc_CCB.Dec03AuditPack.HL.V2.revised ctl_05.CCB.HO.Tool.PRCAccounts.040409" xfId="212"/>
    <cellStyle name="_CCB.HEN.Item12.ProfitNAVRecon.031209.LY_1_CCB.CQ.Item12.1D.ProfitNAVRec.031213-revised.dhnc_CCB.Dec03AuditPack.HL.V2.revised ctl_05.CCB.HO.Tool.PRCAccounts.040409 2" xfId="3172"/>
    <cellStyle name="_CCB.HEN.Item12.ProfitNAVRecon.031209.LY_1_CCB.CQ.Item12.1D.ProfitNAVRec.031213-revised.dhnc_CCB.Dec03AuditPack.HL.V2.revised ctl_05.CCB.HO.Tool.PRCAccounts.040409_P3.1 Intercompany Summary" xfId="800"/>
    <cellStyle name="_CCB.HEN.Item12.ProfitNAVRecon.031209.LY_1_CCB.CQ.Item12.1D.ProfitNAVRec.031213-revised.dhnc_CCB.Dec03AuditPack.HL.V2.revised ctl_05.CCB.HO.Tool.PRCAccounts.040409_P3.1 Intercompany Summary 2" xfId="3736"/>
    <cellStyle name="_CCB.HEN.Item12.ProfitNAVRecon.031209.LY_1_CCB.CQ.Item12.1D.ProfitNAVRec.031213-revised.dhnc_CCB.Dec03AuditPack.HL.V2.revised ctl_CCB.HO.new TB template.for reporting package.040309" xfId="801"/>
    <cellStyle name="_CCB.HEN.Item12.ProfitNAVRecon.031209.LY_1_CCB.CQ.Item12.1D.ProfitNAVRec.031213-revised.dhnc_CCB.Dec03AuditPack.HL.V2.revised ctl_CCB.HO.new TB template.for reporting package.040309 2" xfId="3737"/>
    <cellStyle name="_CCB.HEN.Item12.ProfitNAVRecon.031209.LY_1_CCB.CQ.Item12.1D.ProfitNAVRec.031213-revised.dhnc_CCB.Dec03AuditPack.HL.V2.revised ctl_CCB.HO.new TB template.for reporting package.040309_05.CCB.HO.Tool.PRCAccounts.040409" xfId="647"/>
    <cellStyle name="_CCB.HEN.Item12.ProfitNAVRecon.031209.LY_1_CCB.CQ.Item12.1D.ProfitNAVRec.031213-revised.dhnc_CCB.Dec03AuditPack.HL.V2.revised ctl_CCB.HO.new TB template.for reporting package.040309_05.CCB.HO.Tool.PRCAccounts.040409 2" xfId="3587"/>
    <cellStyle name="_CCB.HEN.Item12.ProfitNAVRecon.031209.LY_1_CCB.CQ.Item12.1D.ProfitNAVRec.031213-revised.dhnc_CCB.Dec03AuditPack.HL.V2.revised ctl_CCB.HO.new TB template.for reporting package.040309_05.CCB.HO.Tool.PRCAccounts.040409_1" xfId="802"/>
    <cellStyle name="_CCB.HEN.Item12.ProfitNAVRecon.031209.LY_1_CCB.CQ.Item12.1D.ProfitNAVRec.031213-revised.dhnc_CCB.Dec03AuditPack.HL.V2.revised ctl_CCB.HO.new TB template.for reporting package.040309_05.CCB.HO.Tool.PRCAccounts.040409_1 2" xfId="3738"/>
    <cellStyle name="_CCB.HEN.Item12.ProfitNAVRecon.031209.LY_1_CCB.CQ.Item12.1D.ProfitNAVRec.031213-revised.dhnc_CCB.Dec03AuditPack.HL.V2.revised ctl_CCB.HO.new TB template.for reporting package.040309_05.CCB.HO.Tool.PRCAccounts.040409_1_P3.1 Intercompany Summary" xfId="805"/>
    <cellStyle name="_CCB.HEN.Item12.ProfitNAVRecon.031209.LY_1_CCB.CQ.Item12.1D.ProfitNAVRec.031213-revised.dhnc_CCB.Dec03AuditPack.HL.V2.revised ctl_CCB.HO.new TB template.for reporting package.040309_05.CCB.HO.Tool.PRCAccounts.040409_1_P3.1 Intercompany Summary 2" xfId="3741"/>
    <cellStyle name="_CCB.HEN.Item12.ProfitNAVRecon.031209.LY_1_CCB.CQ.Item12.1D.ProfitNAVRec.031213-revised.dhnc_CCB.Dec03AuditPack.HL.V2.revised ctl_CCB.HO.new TB template.for reporting package.040309_05.CCB.HO.Tool.PRCAccounts.040409_P3.1 Intercompany Summary" xfId="154"/>
    <cellStyle name="_CCB.HEN.Item12.ProfitNAVRecon.031209.LY_1_CCB.CQ.Item12.1D.ProfitNAVRec.031213-revised.dhnc_CCB.Dec03AuditPack.HL.V2.revised ctl_CCB.HO.new TB template.for reporting package.040309_05.CCB.HO.Tool.PRCAccounts.040409_P3.1 Intercompany Summary 2" xfId="3119"/>
    <cellStyle name="_CCB.HEN.Item12.ProfitNAVRecon.031209.LY_1_CCB.CQ.Item12.1D.ProfitNAVRec.031213-revised.dhnc_CCB.Dec03AuditPack.HL.V2.revised ctl_CCB.HO.new TB template.for reporting package.040309_P3.1 Intercompany Summary" xfId="452"/>
    <cellStyle name="_CCB.HEN.Item12.ProfitNAVRecon.031209.LY_1_CCB.CQ.Item12.1D.ProfitNAVRec.031213-revised.dhnc_CCB.Dec03AuditPack.HL.V2.revised ctl_CCB.HO.new TB template.for reporting package.040309_P3.1 Intercompany Summary 2" xfId="3401"/>
    <cellStyle name="_CCB.HEN.Item12.ProfitNAVRecon.031209.LY_1_CCB.CQ.Item12.1D.ProfitNAVRec.031213-revised.dhnc_CCB.Dec03AuditPack.HL.V2.revised ctl_CCB.HO.new TB template.for reporting package.1P.040316" xfId="807"/>
    <cellStyle name="_CCB.HEN.Item12.ProfitNAVRecon.031209.LY_1_CCB.CQ.Item12.1D.ProfitNAVRec.031213-revised.dhnc_CCB.Dec03AuditPack.HL.V2.revised ctl_CCB.HO.new TB template.for reporting package.1P.040316 2" xfId="3743"/>
    <cellStyle name="_CCB.HEN.Item12.ProfitNAVRecon.031209.LY_1_CCB.CQ.Item12.1D.ProfitNAVRec.031213-revised.dhnc_CCB.Dec03AuditPack.HL.V2.revised ctl_CCB.HO.new TB template.for reporting package.1P.040316_05.CCB.HO.Tool.PRCAccounts.040409" xfId="205"/>
    <cellStyle name="_CCB.HEN.Item12.ProfitNAVRecon.031209.LY_1_CCB.CQ.Item12.1D.ProfitNAVRec.031213-revised.dhnc_CCB.Dec03AuditPack.HL.V2.revised ctl_CCB.HO.new TB template.for reporting package.1P.040316_05.CCB.HO.Tool.PRCAccounts.040409 2" xfId="3165"/>
    <cellStyle name="_CCB.HEN.Item12.ProfitNAVRecon.031209.LY_1_CCB.CQ.Item12.1D.ProfitNAVRec.031213-revised.dhnc_CCB.Dec03AuditPack.HL.V2.revised ctl_CCB.HO.new TB template.for reporting package.1P.040316_05.CCB.HO.Tool.PRCAccounts.040409_1" xfId="778"/>
    <cellStyle name="_CCB.HEN.Item12.ProfitNAVRecon.031209.LY_1_CCB.CQ.Item12.1D.ProfitNAVRec.031213-revised.dhnc_CCB.Dec03AuditPack.HL.V2.revised ctl_CCB.HO.new TB template.for reporting package.1P.040316_05.CCB.HO.Tool.PRCAccounts.040409_1 2" xfId="3714"/>
    <cellStyle name="_CCB.HEN.Item12.ProfitNAVRecon.031209.LY_1_CCB.CQ.Item12.1D.ProfitNAVRec.031213-revised.dhnc_CCB.Dec03AuditPack.HL.V2.revised ctl_CCB.HO.new TB template.for reporting package.1P.040316_05.CCB.HO.Tool.PRCAccounts.040409_1_P3.1 Intercompany Summary" xfId="139"/>
    <cellStyle name="_CCB.HEN.Item12.ProfitNAVRecon.031209.LY_1_CCB.CQ.Item12.1D.ProfitNAVRec.031213-revised.dhnc_CCB.Dec03AuditPack.HL.V2.revised ctl_CCB.HO.new TB template.for reporting package.1P.040316_05.CCB.HO.Tool.PRCAccounts.040409_1_P3.1 Intercompany Summary 2" xfId="3091"/>
    <cellStyle name="_CCB.HEN.Item12.ProfitNAVRecon.031209.LY_1_CCB.CQ.Item12.1D.ProfitNAVRec.031213-revised.dhnc_CCB.Dec03AuditPack.HL.V2.revised ctl_CCB.HO.new TB template.for reporting package.1P.040316_05.CCB.HO.Tool.PRCAccounts.040409_P3.1 Intercompany Summary" xfId="787"/>
    <cellStyle name="_CCB.HEN.Item12.ProfitNAVRecon.031209.LY_1_CCB.CQ.Item12.1D.ProfitNAVRec.031213-revised.dhnc_CCB.Dec03AuditPack.HL.V2.revised ctl_CCB.HO.new TB template.for reporting package.1P.040316_05.CCB.HO.Tool.PRCAccounts.040409_P3.1 Intercompany Summary 2" xfId="3723"/>
    <cellStyle name="_CCB.HEN.Item12.ProfitNAVRecon.031209.LY_1_CCB.CQ.Item12.1D.ProfitNAVRec.031213-revised.dhnc_CCB.Dec03AuditPack.HL.V2.revised ctl_CCB.HO.new TB template.for reporting package.1P.040316_P3.1 Intercompany Summary" xfId="808"/>
    <cellStyle name="_CCB.HEN.Item12.ProfitNAVRecon.031209.LY_1_CCB.CQ.Item12.1D.ProfitNAVRec.031213-revised.dhnc_CCB.Dec03AuditPack.HL.V2.revised ctl_CCB.HO.new TB template.for reporting package.1P.040316_P3.1 Intercompany Summary 2" xfId="3744"/>
    <cellStyle name="_CCB.HEN.Item12.ProfitNAVRecon.031209.LY_1_CCB.CQ.Item12.1D.ProfitNAVRec.031213-revised.dhnc_CCB.Dec03AuditPack.HL.V2.revised ctl_CCB.HO.reporting TB-Comb.1P.040316" xfId="746"/>
    <cellStyle name="_CCB.HEN.Item12.ProfitNAVRecon.031209.LY_1_CCB.CQ.Item12.1D.ProfitNAVRec.031213-revised.dhnc_CCB.Dec03AuditPack.HL.V2.revised ctl_CCB.HO.reporting TB-Comb.1P.040316 2" xfId="3682"/>
    <cellStyle name="_CCB.HEN.Item12.ProfitNAVRecon.031209.LY_1_CCB.CQ.Item12.1D.ProfitNAVRec.031213-revised.dhnc_CCB.Dec03AuditPack.HL.V2.revised ctl_CCB.HO.reporting TB-Comb.1P.040316_05.CCB.HO.Tool.PRCAccounts.040409" xfId="809"/>
    <cellStyle name="_CCB.HEN.Item12.ProfitNAVRecon.031209.LY_1_CCB.CQ.Item12.1D.ProfitNAVRec.031213-revised.dhnc_CCB.Dec03AuditPack.HL.V2.revised ctl_CCB.HO.reporting TB-Comb.1P.040316_05.CCB.HO.Tool.PRCAccounts.040409 2" xfId="3745"/>
    <cellStyle name="_CCB.HEN.Item12.ProfitNAVRecon.031209.LY_1_CCB.CQ.Item12.1D.ProfitNAVRec.031213-revised.dhnc_CCB.Dec03AuditPack.HL.V2.revised ctl_CCB.HO.reporting TB-Comb.1P.040316_05.CCB.HO.Tool.PRCAccounts.040409_P3.1 Intercompany Summary" xfId="810"/>
    <cellStyle name="_CCB.HEN.Item12.ProfitNAVRecon.031209.LY_1_CCB.CQ.Item12.1D.ProfitNAVRec.031213-revised.dhnc_CCB.Dec03AuditPack.HL.V2.revised ctl_CCB.HO.reporting TB-Comb.1P.040316_05.CCB.HO.Tool.PRCAccounts.040409_P3.1 Intercompany Summary 2" xfId="3746"/>
    <cellStyle name="_CCB.HEN.Item12.ProfitNAVRecon.031209.LY_1_CCB.CQ.Item12.1D.ProfitNAVRec.031213-revised.dhnc_CCB.Dec03AuditPack.HL.V2.revised ctl_CCB.HO.reporting TB-Comb.1P.040316_P3.1 Intercompany Summary" xfId="811"/>
    <cellStyle name="_CCB.HEN.Item12.ProfitNAVRecon.031209.LY_1_CCB.CQ.Item12.1D.ProfitNAVRec.031213-revised.dhnc_CCB.Dec03AuditPack.HL.V2.revised ctl_CCB.HO.reporting TB-Comb.1P.040316_P3.1 Intercompany Summary 2" xfId="3747"/>
    <cellStyle name="_CCB.HEN.Item12.ProfitNAVRecon.031209.LY_1_CCB.CQ.Item12.1D.ProfitNAVRec.031213-revised.dhnc_CCB.Dec03AuditPack.HL.V2.revised ctl_CCB.HO.reporting TB-Comb.4Period.040316" xfId="783"/>
    <cellStyle name="_CCB.HEN.Item12.ProfitNAVRecon.031209.LY_1_CCB.CQ.Item12.1D.ProfitNAVRec.031213-revised.dhnc_CCB.Dec03AuditPack.HL.V2.revised ctl_CCB.HO.reporting TB-Comb.4Period.040316 2" xfId="3719"/>
    <cellStyle name="_CCB.HEN.Item12.ProfitNAVRecon.031209.LY_1_CCB.CQ.Item12.1D.ProfitNAVRec.031213-revised.dhnc_CCB.Dec03AuditPack.HL.V2.revised ctl_CCB.HO.reporting TB-Comb.4Period.040316_05.CCB.HO.Tool.PRCAccounts.040409" xfId="523"/>
    <cellStyle name="_CCB.HEN.Item12.ProfitNAVRecon.031209.LY_1_CCB.CQ.Item12.1D.ProfitNAVRec.031213-revised.dhnc_CCB.Dec03AuditPack.HL.V2.revised ctl_CCB.HO.reporting TB-Comb.4Period.040316_05.CCB.HO.Tool.PRCAccounts.040409 2" xfId="3468"/>
    <cellStyle name="_CCB.HEN.Item12.ProfitNAVRecon.031209.LY_1_CCB.CQ.Item12.1D.ProfitNAVRec.031213-revised.dhnc_CCB.Dec03AuditPack.HL.V2.revised ctl_CCB.HO.reporting TB-Comb.4Period.040316_05.CCB.HO.Tool.PRCAccounts.040409_P3.1 Intercompany Summary" xfId="631"/>
    <cellStyle name="_CCB.HEN.Item12.ProfitNAVRecon.031209.LY_1_CCB.CQ.Item12.1D.ProfitNAVRec.031213-revised.dhnc_CCB.Dec03AuditPack.HL.V2.revised ctl_CCB.HO.reporting TB-Comb.4Period.040316_05.CCB.HO.Tool.PRCAccounts.040409_P3.1 Intercompany Summary 2" xfId="3571"/>
    <cellStyle name="_CCB.HEN.Item12.ProfitNAVRecon.031209.LY_1_CCB.CQ.Item12.1D.ProfitNAVRec.031213-revised.dhnc_CCB.Dec03AuditPack.HL.V2.revised ctl_CCB.HO.reporting TB-Comb.4Period.040316_P3.1 Intercompany Summary" xfId="267"/>
    <cellStyle name="_CCB.HEN.Item12.ProfitNAVRecon.031209.LY_1_CCB.CQ.Item12.1D.ProfitNAVRec.031213-revised.dhnc_CCB.Dec03AuditPack.HL.V2.revised ctl_CCB.HO.reporting TB-Comb.4Period.040316_P3.1 Intercompany Summary 2" xfId="3220"/>
    <cellStyle name="_CCB.HEN.Item12.ProfitNAVRecon.031209.LY_1_CCB.CQ.Item12.1D.ProfitNAVRec.031213-revised.dhnc_CCB.Dec03AuditPack.HL.V2.revised ctl_CCB.HO.reporting TB-HL.1P.040316" xfId="552"/>
    <cellStyle name="_CCB.HEN.Item12.ProfitNAVRecon.031209.LY_1_CCB.CQ.Item12.1D.ProfitNAVRec.031213-revised.dhnc_CCB.Dec03AuditPack.HL.V2.revised ctl_CCB.HO.reporting TB-HL.1P.040316 2" xfId="3496"/>
    <cellStyle name="_CCB.HEN.Item12.ProfitNAVRecon.031209.LY_1_CCB.CQ.Item12.1D.ProfitNAVRec.031213-revised.dhnc_CCB.Dec03AuditPack.HL.V2.revised ctl_CCB.HO.reporting TB-HL.1P.040316_05.CCB.HO.Tool.PRCAccounts.040409" xfId="812"/>
    <cellStyle name="_CCB.HEN.Item12.ProfitNAVRecon.031209.LY_1_CCB.CQ.Item12.1D.ProfitNAVRec.031213-revised.dhnc_CCB.Dec03AuditPack.HL.V2.revised ctl_CCB.HO.reporting TB-HL.1P.040316_05.CCB.HO.Tool.PRCAccounts.040409 2" xfId="3748"/>
    <cellStyle name="_CCB.HEN.Item12.ProfitNAVRecon.031209.LY_1_CCB.CQ.Item12.1D.ProfitNAVRec.031213-revised.dhnc_CCB.Dec03AuditPack.HL.V2.revised ctl_CCB.HO.reporting TB-HL.1P.040316_05.CCB.HO.Tool.PRCAccounts.040409_1" xfId="505"/>
    <cellStyle name="_CCB.HEN.Item12.ProfitNAVRecon.031209.LY_1_CCB.CQ.Item12.1D.ProfitNAVRec.031213-revised.dhnc_CCB.Dec03AuditPack.HL.V2.revised ctl_CCB.HO.reporting TB-HL.1P.040316_05.CCB.HO.Tool.PRCAccounts.040409_1 2" xfId="3451"/>
    <cellStyle name="_CCB.HEN.Item12.ProfitNAVRecon.031209.LY_1_CCB.CQ.Item12.1D.ProfitNAVRec.031213-revised.dhnc_CCB.Dec03AuditPack.HL.V2.revised ctl_CCB.HO.reporting TB-HL.1P.040316_05.CCB.HO.Tool.PRCAccounts.040409_1_P3.1 Intercompany Summary" xfId="166"/>
    <cellStyle name="_CCB.HEN.Item12.ProfitNAVRecon.031209.LY_1_CCB.CQ.Item12.1D.ProfitNAVRec.031213-revised.dhnc_CCB.Dec03AuditPack.HL.V2.revised ctl_CCB.HO.reporting TB-HL.1P.040316_05.CCB.HO.Tool.PRCAccounts.040409_1_P3.1 Intercompany Summary 2" xfId="3129"/>
    <cellStyle name="_CCB.HEN.Item12.ProfitNAVRecon.031209.LY_1_CCB.CQ.Item12.1D.ProfitNAVRec.031213-revised.dhnc_CCB.Dec03AuditPack.HL.V2.revised ctl_CCB.HO.reporting TB-HL.1P.040316_05.CCB.HO.Tool.PRCAccounts.040409_P3.1 Intercompany Summary" xfId="330"/>
    <cellStyle name="_CCB.HEN.Item12.ProfitNAVRecon.031209.LY_1_CCB.CQ.Item12.1D.ProfitNAVRec.031213-revised.dhnc_CCB.Dec03AuditPack.HL.V2.revised ctl_CCB.HO.reporting TB-HL.1P.040316_05.CCB.HO.Tool.PRCAccounts.040409_P3.1 Intercompany Summary 2" xfId="3282"/>
    <cellStyle name="_CCB.HEN.Item12.ProfitNAVRecon.031209.LY_1_CCB.CQ.Item12.1D.ProfitNAVRec.031213-revised.dhnc_CCB.Dec03AuditPack.HL.V2.revised ctl_CCB.HO.reporting TB-HL.1P.040316_P3.1 Intercompany Summary" xfId="813"/>
    <cellStyle name="_CCB.HEN.Item12.ProfitNAVRecon.031209.LY_1_CCB.CQ.Item12.1D.ProfitNAVRec.031213-revised.dhnc_CCB.Dec03AuditPack.HL.V2.revised ctl_CCB.HO.reporting TB-HL.1P.040316_P3.1 Intercompany Summary 2" xfId="3749"/>
    <cellStyle name="_CCB.HEN.Item12.ProfitNAVRecon.031209.LY_1_CCB.CQ.Item12.1D.ProfitNAVRec.031213-revised.dhnc_CCB.Dec03AuditPack.HL.V2.revised ctl_CCB.HO.Tool - convert old 2.5yrs combine TB to new.040315" xfId="493"/>
    <cellStyle name="_CCB.HEN.Item12.ProfitNAVRecon.031209.LY_1_CCB.CQ.Item12.1D.ProfitNAVRec.031213-revised.dhnc_CCB.Dec03AuditPack.HL.V2.revised ctl_CCB.HO.Tool - convert old 2.5yrs combine TB to new.040315 2" xfId="3440"/>
    <cellStyle name="_CCB.HEN.Item12.ProfitNAVRecon.031209.LY_1_CCB.CQ.Item12.1D.ProfitNAVRec.031213-revised.dhnc_CCB.Dec03AuditPack.HL.V2.revised ctl_CCB.HO.Tool - convert old 2.5yrs combine TB to new.040315_05.CCB.HO.Tool.PRCAccounts.040409" xfId="455"/>
    <cellStyle name="_CCB.HEN.Item12.ProfitNAVRecon.031209.LY_1_CCB.CQ.Item12.1D.ProfitNAVRec.031213-revised.dhnc_CCB.Dec03AuditPack.HL.V2.revised ctl_CCB.HO.Tool - convert old 2.5yrs combine TB to new.040315_05.CCB.HO.Tool.PRCAccounts.040409 2" xfId="3404"/>
    <cellStyle name="_CCB.HEN.Item12.ProfitNAVRecon.031209.LY_1_CCB.CQ.Item12.1D.ProfitNAVRec.031213-revised.dhnc_CCB.Dec03AuditPack.HL.V2.revised ctl_CCB.HO.Tool - convert old 2.5yrs combine TB to new.040315_05.CCB.HO.Tool.PRCAccounts.040409_P3.1 Intercompany Summary" xfId="316"/>
    <cellStyle name="_CCB.HEN.Item12.ProfitNAVRecon.031209.LY_1_CCB.CQ.Item12.1D.ProfitNAVRec.031213-revised.dhnc_CCB.Dec03AuditPack.HL.V2.revised ctl_CCB.HO.Tool - convert old 2.5yrs combine TB to new.040315_05.CCB.HO.Tool.PRCAccounts.040409_P3.1 Intercompany Summary 2" xfId="3268"/>
    <cellStyle name="_CCB.HEN.Item12.ProfitNAVRecon.031209.LY_1_CCB.CQ.Item12.1D.ProfitNAVRec.031213-revised.dhnc_CCB.Dec03AuditPack.HL.V2.revised ctl_CCB.HO.Tool - convert old 2.5yrs combine TB to new.040315_P3.1 Intercompany Summary" xfId="570"/>
    <cellStyle name="_CCB.HEN.Item12.ProfitNAVRecon.031209.LY_1_CCB.CQ.Item12.1D.ProfitNAVRec.031213-revised.dhnc_CCB.Dec03AuditPack.HL.V2.revised ctl_CCB.HO.Tool - convert old 2.5yrs combine TB to new.040315_P3.1 Intercompany Summary 2" xfId="3511"/>
    <cellStyle name="_CCB.HEN.Item12.ProfitNAVRecon.031209.LY_1_CCB.CQ.Item12.1D.ProfitNAVRec.031213-revised.dhnc_CCB.Dec03AuditPack.HL.V2.revised ctl_CCB.xx.4P.PRCTB.yymmdd" xfId="339"/>
    <cellStyle name="_CCB.HEN.Item12.ProfitNAVRecon.031209.LY_1_CCB.CQ.Item12.1D.ProfitNAVRec.031213-revised.dhnc_CCB.Dec03AuditPack.HL.V2.revised ctl_CCB.xx.4P.PRCTB.yymmdd 2" xfId="3290"/>
    <cellStyle name="_CCB.HEN.Item12.ProfitNAVRecon.031209.LY_1_CCB.CQ.Item12.1D.ProfitNAVRec.031213-revised.dhnc_CCB.Dec03AuditPack.HL.V2.revised ctl_CCB.xx.4P.PRCTB.yymmdd_05.CCB.HO.Tool.PRCAccounts.040409" xfId="815"/>
    <cellStyle name="_CCB.HEN.Item12.ProfitNAVRecon.031209.LY_1_CCB.CQ.Item12.1D.ProfitNAVRec.031213-revised.dhnc_CCB.Dec03AuditPack.HL.V2.revised ctl_CCB.xx.4P.PRCTB.yymmdd_05.CCB.HO.Tool.PRCAccounts.040409 2" xfId="3751"/>
    <cellStyle name="_CCB.HEN.Item12.ProfitNAVRecon.031209.LY_1_CCB.CQ.Item12.1D.ProfitNAVRec.031213-revised.dhnc_CCB.Dec03AuditPack.HL.V2.revised ctl_CCB.xx.4P.PRCTB.yymmdd_05.CCB.HO.Tool.PRCAccounts.040409_P3.1 Intercompany Summary" xfId="390"/>
    <cellStyle name="_CCB.HEN.Item12.ProfitNAVRecon.031209.LY_1_CCB.CQ.Item12.1D.ProfitNAVRec.031213-revised.dhnc_CCB.Dec03AuditPack.HL.V2.revised ctl_CCB.xx.4P.PRCTB.yymmdd_05.CCB.HO.Tool.PRCAccounts.040409_P3.1 Intercompany Summary 2" xfId="3340"/>
    <cellStyle name="_CCB.HEN.Item12.ProfitNAVRecon.031209.LY_1_CCB.CQ.Item12.1D.ProfitNAVRec.031213-revised.dhnc_CCB.Dec03AuditPack.HL.V2.revised ctl_CCB.xx.4P.PRCTB.yymmdd_P3.1 Intercompany Summary" xfId="108"/>
    <cellStyle name="_CCB.HEN.Item12.ProfitNAVRecon.031209.LY_1_CCB.CQ.Item12.1D.ProfitNAVRec.031213-revised.dhnc_CCB.Dec03AuditPack.HL.V2.revised ctl_CCB.xx.4P.PRCTB.yymmdd_P3.1 Intercompany Summary 2" xfId="3065"/>
    <cellStyle name="_CCB.HEN.Item12.ProfitNAVRecon.031209.LY_1_CCB.CQ.Item12.1D.ProfitNAVRec.031213-revised.dhnc_CCB.Dec03AuditPack.HL.V2.revised ctl_P3.1 Intercompany Summary" xfId="693"/>
    <cellStyle name="_CCB.HEN.Item12.ProfitNAVRecon.031209.LY_1_CCB.CQ.Item12.1D.ProfitNAVRec.031213-revised.dhnc_CCB.Dec03AuditPack.HL.V2.revised ctl_P3.1 Intercompany Summary 2" xfId="3632"/>
    <cellStyle name="_CCB.HEN.Item12.ProfitNAVRecon.031209.LY_1_CCB.CQ.Item12.1D.ProfitNAVRec.031213-revised.dhnc_P3.1 Intercompany Summary" xfId="467"/>
    <cellStyle name="_CCB.HEN.Item12.ProfitNAVRecon.031209.LY_1_CCB.CQ.Item12.1D.ProfitNAVRec.031213-revised.dhnc_P3.1 Intercompany Summary 2" xfId="3414"/>
    <cellStyle name="_CCB.HEN.Item12.ProfitNAVRecon.031209.LY_1_CCB.Dec03AuditPack.GL.V2" xfId="817"/>
    <cellStyle name="_CCB.HEN.Item12.ProfitNAVRecon.031209.LY_1_CCB.Dec03AuditPack.GL.V2 2" xfId="3753"/>
    <cellStyle name="_CCB.HEN.Item12.ProfitNAVRecon.031209.LY_1_CCB.Dec03AuditPack.GL.V2_05.CCB.HO.Tool.PRCAccounts.040409" xfId="819"/>
    <cellStyle name="_CCB.HEN.Item12.ProfitNAVRecon.031209.LY_1_CCB.Dec03AuditPack.GL.V2_05.CCB.HO.Tool.PRCAccounts.040409 2" xfId="3755"/>
    <cellStyle name="_CCB.HEN.Item12.ProfitNAVRecon.031209.LY_1_CCB.Dec03AuditPack.GL.V2_05.CCB.HO.Tool.PRCAccounts.040409_1" xfId="162"/>
    <cellStyle name="_CCB.HEN.Item12.ProfitNAVRecon.031209.LY_1_CCB.Dec03AuditPack.GL.V2_05.CCB.HO.Tool.PRCAccounts.040409_1 2" xfId="3126"/>
    <cellStyle name="_CCB.HEN.Item12.ProfitNAVRecon.031209.LY_1_CCB.Dec03AuditPack.GL.V2_05.CCB.HO.Tool.PRCAccounts.040409_1_P3.1 Intercompany Summary" xfId="383"/>
    <cellStyle name="_CCB.HEN.Item12.ProfitNAVRecon.031209.LY_1_CCB.Dec03AuditPack.GL.V2_05.CCB.HO.Tool.PRCAccounts.040409_1_P3.1 Intercompany Summary 2" xfId="3334"/>
    <cellStyle name="_CCB.HEN.Item12.ProfitNAVRecon.031209.LY_1_CCB.Dec03AuditPack.GL.V2_05.CCB.HO.Tool.PRCAccounts.040409_P3.1 Intercompany Summary" xfId="549"/>
    <cellStyle name="_CCB.HEN.Item12.ProfitNAVRecon.031209.LY_1_CCB.Dec03AuditPack.GL.V2_05.CCB.HO.Tool.PRCAccounts.040409_P3.1 Intercompany Summary 2" xfId="3494"/>
    <cellStyle name="_CCB.HEN.Item12.ProfitNAVRecon.031209.LY_1_CCB.Dec03AuditPack.GL.V2_CCB.Dec03AuditPack.GL.V4(trail run new)" xfId="820"/>
    <cellStyle name="_CCB.HEN.Item12.ProfitNAVRecon.031209.LY_1_CCB.Dec03AuditPack.GL.V2_CCB.Dec03AuditPack.GL.V4(trail run new) 2" xfId="3756"/>
    <cellStyle name="_CCB.HEN.Item12.ProfitNAVRecon.031209.LY_1_CCB.Dec03AuditPack.GL.V2_CCB.Dec03AuditPack.GL.V4(trail run new)_P3.1 Intercompany Summary" xfId="406"/>
    <cellStyle name="_CCB.HEN.Item12.ProfitNAVRecon.031209.LY_1_CCB.Dec03AuditPack.GL.V2_CCB.Dec03AuditPack.GL.V4(trail run new)_P3.1 Intercompany Summary 2" xfId="3356"/>
    <cellStyle name="_CCB.HEN.Item12.ProfitNAVRecon.031209.LY_1_CCB.Dec03AuditPack.GL.V2_CCB.Dec03AuditPack.GL.V4(trial run new)" xfId="152"/>
    <cellStyle name="_CCB.HEN.Item12.ProfitNAVRecon.031209.LY_1_CCB.Dec03AuditPack.GL.V2_CCB.Dec03AuditPack.GL.V4(trial run new) 2" xfId="3117"/>
    <cellStyle name="_CCB.HEN.Item12.ProfitNAVRecon.031209.LY_1_CCB.Dec03AuditPack.GL.V2_CCB.Dec03AuditPack.GL.V4(trial run new)_P3.1 Intercompany Summary" xfId="347"/>
    <cellStyle name="_CCB.HEN.Item12.ProfitNAVRecon.031209.LY_1_CCB.Dec03AuditPack.GL.V2_CCB.Dec03AuditPack.GL.V4(trial run new)_P3.1 Intercompany Summary 2" xfId="3298"/>
    <cellStyle name="_CCB.HEN.Item12.ProfitNAVRecon.031209.LY_1_CCB.Dec03AuditPack.GL.V2_Copy of CCB.Dec03AuditPack.GL.V4" xfId="791"/>
    <cellStyle name="_CCB.HEN.Item12.ProfitNAVRecon.031209.LY_1_CCB.Dec03AuditPack.GL.V2_Copy of CCB.Dec03AuditPack.GL.V4 2" xfId="3727"/>
    <cellStyle name="_CCB.HEN.Item12.ProfitNAVRecon.031209.LY_1_CCB.Dec03AuditPack.GL.V2_Copy of CCB.Dec03AuditPack.GL.V4_P3.1 Intercompany Summary" xfId="567"/>
    <cellStyle name="_CCB.HEN.Item12.ProfitNAVRecon.031209.LY_1_CCB.Dec03AuditPack.GL.V2_Copy of CCB.Dec03AuditPack.GL.V4_P3.1 Intercompany Summary 2" xfId="3509"/>
    <cellStyle name="_CCB.HEN.Item12.ProfitNAVRecon.031209.LY_1_CCB.Dec03AuditPack.GL.V2_P3.1 Intercompany Summary" xfId="350"/>
    <cellStyle name="_CCB.HEN.Item12.ProfitNAVRecon.031209.LY_1_CCB.Dec03AuditPack.GL.V2_P3.1 Intercompany Summary 2" xfId="3301"/>
    <cellStyle name="_CCB.HEN.Item12.ProfitNAVRecon.031209.LY_1_CCB.Dec03AuditPack.HL.V2.revised ctl" xfId="821"/>
    <cellStyle name="_CCB.HEN.Item12.ProfitNAVRecon.031209.LY_1_CCB.Dec03AuditPack.HL.V2.revised ctl 2" xfId="3757"/>
    <cellStyle name="_CCB.HEN.Item12.ProfitNAVRecon.031209.LY_1_CCB.Dec03AuditPack.HL.V2.revised ctl_05.CCB.HO.Tool.PRCAccounts.040409" xfId="703"/>
    <cellStyle name="_CCB.HEN.Item12.ProfitNAVRecon.031209.LY_1_CCB.Dec03AuditPack.HL.V2.revised ctl_05.CCB.HO.Tool.PRCAccounts.040409 2" xfId="3641"/>
    <cellStyle name="_CCB.HEN.Item12.ProfitNAVRecon.031209.LY_1_CCB.Dec03AuditPack.HL.V2.revised ctl_05.CCB.HO.Tool.PRCAccounts.040409_P3.1 Intercompany Summary" xfId="286"/>
    <cellStyle name="_CCB.HEN.Item12.ProfitNAVRecon.031209.LY_1_CCB.Dec03AuditPack.HL.V2.revised ctl_05.CCB.HO.Tool.PRCAccounts.040409_P3.1 Intercompany Summary 2" xfId="3238"/>
    <cellStyle name="_CCB.HEN.Item12.ProfitNAVRecon.031209.LY_1_CCB.Dec03AuditPack.HL.V2.revised ctl_CCB.HO.new TB template.for reporting package.040309" xfId="822"/>
    <cellStyle name="_CCB.HEN.Item12.ProfitNAVRecon.031209.LY_1_CCB.Dec03AuditPack.HL.V2.revised ctl_CCB.HO.new TB template.for reporting package.040309 2" xfId="3758"/>
    <cellStyle name="_CCB.HEN.Item12.ProfitNAVRecon.031209.LY_1_CCB.Dec03AuditPack.HL.V2.revised ctl_CCB.HO.new TB template.for reporting package.040309_05.CCB.HO.Tool.PRCAccounts.040409" xfId="555"/>
    <cellStyle name="_CCB.HEN.Item12.ProfitNAVRecon.031209.LY_1_CCB.Dec03AuditPack.HL.V2.revised ctl_CCB.HO.new TB template.for reporting package.040309_05.CCB.HO.Tool.PRCAccounts.040409 2" xfId="3499"/>
    <cellStyle name="_CCB.HEN.Item12.ProfitNAVRecon.031209.LY_1_CCB.Dec03AuditPack.HL.V2.revised ctl_CCB.HO.new TB template.for reporting package.040309_05.CCB.HO.Tool.PRCAccounts.040409_1" xfId="695"/>
    <cellStyle name="_CCB.HEN.Item12.ProfitNAVRecon.031209.LY_1_CCB.Dec03AuditPack.HL.V2.revised ctl_CCB.HO.new TB template.for reporting package.040309_05.CCB.HO.Tool.PRCAccounts.040409_1 2" xfId="3634"/>
    <cellStyle name="_CCB.HEN.Item12.ProfitNAVRecon.031209.LY_1_CCB.Dec03AuditPack.HL.V2.revised ctl_CCB.HO.new TB template.for reporting package.040309_05.CCB.HO.Tool.PRCAccounts.040409_1_P3.1 Intercompany Summary" xfId="710"/>
    <cellStyle name="_CCB.HEN.Item12.ProfitNAVRecon.031209.LY_1_CCB.Dec03AuditPack.HL.V2.revised ctl_CCB.HO.new TB template.for reporting package.040309_05.CCB.HO.Tool.PRCAccounts.040409_1_P3.1 Intercompany Summary 2" xfId="3646"/>
    <cellStyle name="_CCB.HEN.Item12.ProfitNAVRecon.031209.LY_1_CCB.Dec03AuditPack.HL.V2.revised ctl_CCB.HO.new TB template.for reporting package.040309_05.CCB.HO.Tool.PRCAccounts.040409_P3.1 Intercompany Summary" xfId="755"/>
    <cellStyle name="_CCB.HEN.Item12.ProfitNAVRecon.031209.LY_1_CCB.Dec03AuditPack.HL.V2.revised ctl_CCB.HO.new TB template.for reporting package.040309_05.CCB.HO.Tool.PRCAccounts.040409_P3.1 Intercompany Summary 2" xfId="3691"/>
    <cellStyle name="_CCB.HEN.Item12.ProfitNAVRecon.031209.LY_1_CCB.Dec03AuditPack.HL.V2.revised ctl_CCB.HO.new TB template.for reporting package.040309_P3.1 Intercompany Summary" xfId="823"/>
    <cellStyle name="_CCB.HEN.Item12.ProfitNAVRecon.031209.LY_1_CCB.Dec03AuditPack.HL.V2.revised ctl_CCB.HO.new TB template.for reporting package.040309_P3.1 Intercompany Summary 2" xfId="3759"/>
    <cellStyle name="_CCB.HEN.Item12.ProfitNAVRecon.031209.LY_1_CCB.Dec03AuditPack.HL.V2.revised ctl_CCB.HO.new TB template.for reporting package.1P.040316" xfId="824"/>
    <cellStyle name="_CCB.HEN.Item12.ProfitNAVRecon.031209.LY_1_CCB.Dec03AuditPack.HL.V2.revised ctl_CCB.HO.new TB template.for reporting package.1P.040316 2" xfId="3760"/>
    <cellStyle name="_CCB.HEN.Item12.ProfitNAVRecon.031209.LY_1_CCB.Dec03AuditPack.HL.V2.revised ctl_CCB.HO.new TB template.for reporting package.1P.040316_05.CCB.HO.Tool.PRCAccounts.040409" xfId="115"/>
    <cellStyle name="_CCB.HEN.Item12.ProfitNAVRecon.031209.LY_1_CCB.Dec03AuditPack.HL.V2.revised ctl_CCB.HO.new TB template.for reporting package.1P.040316_05.CCB.HO.Tool.PRCAccounts.040409 2" xfId="3084"/>
    <cellStyle name="_CCB.HEN.Item12.ProfitNAVRecon.031209.LY_1_CCB.Dec03AuditPack.HL.V2.revised ctl_CCB.HO.new TB template.for reporting package.1P.040316_05.CCB.HO.Tool.PRCAccounts.040409_1" xfId="748"/>
    <cellStyle name="_CCB.HEN.Item12.ProfitNAVRecon.031209.LY_1_CCB.Dec03AuditPack.HL.V2.revised ctl_CCB.HO.new TB template.for reporting package.1P.040316_05.CCB.HO.Tool.PRCAccounts.040409_1 2" xfId="3684"/>
    <cellStyle name="_CCB.HEN.Item12.ProfitNAVRecon.031209.LY_1_CCB.Dec03AuditPack.HL.V2.revised ctl_CCB.HO.new TB template.for reporting package.1P.040316_05.CCB.HO.Tool.PRCAccounts.040409_1_P3.1 Intercompany Summary" xfId="674"/>
    <cellStyle name="_CCB.HEN.Item12.ProfitNAVRecon.031209.LY_1_CCB.Dec03AuditPack.HL.V2.revised ctl_CCB.HO.new TB template.for reporting package.1P.040316_05.CCB.HO.Tool.PRCAccounts.040409_1_P3.1 Intercompany Summary 2" xfId="3614"/>
    <cellStyle name="_CCB.HEN.Item12.ProfitNAVRecon.031209.LY_1_CCB.Dec03AuditPack.HL.V2.revised ctl_CCB.HO.new TB template.for reporting package.1P.040316_05.CCB.HO.Tool.PRCAccounts.040409_P3.1 Intercompany Summary" xfId="826"/>
    <cellStyle name="_CCB.HEN.Item12.ProfitNAVRecon.031209.LY_1_CCB.Dec03AuditPack.HL.V2.revised ctl_CCB.HO.new TB template.for reporting package.1P.040316_05.CCB.HO.Tool.PRCAccounts.040409_P3.1 Intercompany Summary 2" xfId="3762"/>
    <cellStyle name="_CCB.HEN.Item12.ProfitNAVRecon.031209.LY_1_CCB.Dec03AuditPack.HL.V2.revised ctl_CCB.HO.new TB template.for reporting package.1P.040316_P3.1 Intercompany Summary" xfId="827"/>
    <cellStyle name="_CCB.HEN.Item12.ProfitNAVRecon.031209.LY_1_CCB.Dec03AuditPack.HL.V2.revised ctl_CCB.HO.new TB template.for reporting package.1P.040316_P3.1 Intercompany Summary 2" xfId="3763"/>
    <cellStyle name="_CCB.HEN.Item12.ProfitNAVRecon.031209.LY_1_CCB.Dec03AuditPack.HL.V2.revised ctl_CCB.HO.reporting TB-Comb.1P.040316" xfId="828"/>
    <cellStyle name="_CCB.HEN.Item12.ProfitNAVRecon.031209.LY_1_CCB.Dec03AuditPack.HL.V2.revised ctl_CCB.HO.reporting TB-Comb.1P.040316 2" xfId="3764"/>
    <cellStyle name="_CCB.HEN.Item12.ProfitNAVRecon.031209.LY_1_CCB.Dec03AuditPack.HL.V2.revised ctl_CCB.HO.reporting TB-Comb.1P.040316_05.CCB.HO.Tool.PRCAccounts.040409" xfId="123"/>
    <cellStyle name="_CCB.HEN.Item12.ProfitNAVRecon.031209.LY_1_CCB.Dec03AuditPack.HL.V2.revised ctl_CCB.HO.reporting TB-Comb.1P.040316_05.CCB.HO.Tool.PRCAccounts.040409 2" xfId="3100"/>
    <cellStyle name="_CCB.HEN.Item12.ProfitNAVRecon.031209.LY_1_CCB.Dec03AuditPack.HL.V2.revised ctl_CCB.HO.reporting TB-Comb.1P.040316_05.CCB.HO.Tool.PRCAccounts.040409_P3.1 Intercompany Summary" xfId="831"/>
    <cellStyle name="_CCB.HEN.Item12.ProfitNAVRecon.031209.LY_1_CCB.Dec03AuditPack.HL.V2.revised ctl_CCB.HO.reporting TB-Comb.1P.040316_05.CCB.HO.Tool.PRCAccounts.040409_P3.1 Intercompany Summary 2" xfId="3767"/>
    <cellStyle name="_CCB.HEN.Item12.ProfitNAVRecon.031209.LY_1_CCB.Dec03AuditPack.HL.V2.revised ctl_CCB.HO.reporting TB-Comb.1P.040316_P3.1 Intercompany Summary" xfId="833"/>
    <cellStyle name="_CCB.HEN.Item12.ProfitNAVRecon.031209.LY_1_CCB.Dec03AuditPack.HL.V2.revised ctl_CCB.HO.reporting TB-Comb.1P.040316_P3.1 Intercompany Summary 2" xfId="3769"/>
    <cellStyle name="_CCB.HEN.Item12.ProfitNAVRecon.031209.LY_1_CCB.Dec03AuditPack.HL.V2.revised ctl_CCB.HO.reporting TB-Comb.4Period.040316" xfId="835"/>
    <cellStyle name="_CCB.HEN.Item12.ProfitNAVRecon.031209.LY_1_CCB.Dec03AuditPack.HL.V2.revised ctl_CCB.HO.reporting TB-Comb.4Period.040316 2" xfId="3770"/>
    <cellStyle name="_CCB.HEN.Item12.ProfitNAVRecon.031209.LY_1_CCB.Dec03AuditPack.HL.V2.revised ctl_CCB.HO.reporting TB-Comb.4Period.040316_05.CCB.HO.Tool.PRCAccounts.040409" xfId="836"/>
    <cellStyle name="_CCB.HEN.Item12.ProfitNAVRecon.031209.LY_1_CCB.Dec03AuditPack.HL.V2.revised ctl_CCB.HO.reporting TB-Comb.4Period.040316_05.CCB.HO.Tool.PRCAccounts.040409 2" xfId="3771"/>
    <cellStyle name="_CCB.HEN.Item12.ProfitNAVRecon.031209.LY_1_CCB.Dec03AuditPack.HL.V2.revised ctl_CCB.HO.reporting TB-Comb.4Period.040316_05.CCB.HO.Tool.PRCAccounts.040409_P3.1 Intercompany Summary" xfId="721"/>
    <cellStyle name="_CCB.HEN.Item12.ProfitNAVRecon.031209.LY_1_CCB.Dec03AuditPack.HL.V2.revised ctl_CCB.HO.reporting TB-Comb.4Period.040316_05.CCB.HO.Tool.PRCAccounts.040409_P3.1 Intercompany Summary 2" xfId="3657"/>
    <cellStyle name="_CCB.HEN.Item12.ProfitNAVRecon.031209.LY_1_CCB.Dec03AuditPack.HL.V2.revised ctl_CCB.HO.reporting TB-Comb.4Period.040316_P3.1 Intercompany Summary" xfId="838"/>
    <cellStyle name="_CCB.HEN.Item12.ProfitNAVRecon.031209.LY_1_CCB.Dec03AuditPack.HL.V2.revised ctl_CCB.HO.reporting TB-Comb.4Period.040316_P3.1 Intercompany Summary 2" xfId="3773"/>
    <cellStyle name="_CCB.HEN.Item12.ProfitNAVRecon.031209.LY_1_CCB.Dec03AuditPack.HL.V2.revised ctl_CCB.HO.reporting TB-HL.1P.040316" xfId="248"/>
    <cellStyle name="_CCB.HEN.Item12.ProfitNAVRecon.031209.LY_1_CCB.Dec03AuditPack.HL.V2.revised ctl_CCB.HO.reporting TB-HL.1P.040316 2" xfId="3202"/>
    <cellStyle name="_CCB.HEN.Item12.ProfitNAVRecon.031209.LY_1_CCB.Dec03AuditPack.HL.V2.revised ctl_CCB.HO.reporting TB-HL.1P.040316_05.CCB.HO.Tool.PRCAccounts.040409" xfId="208"/>
    <cellStyle name="_CCB.HEN.Item12.ProfitNAVRecon.031209.LY_1_CCB.Dec03AuditPack.HL.V2.revised ctl_CCB.HO.reporting TB-HL.1P.040316_05.CCB.HO.Tool.PRCAccounts.040409 2" xfId="3168"/>
    <cellStyle name="_CCB.HEN.Item12.ProfitNAVRecon.031209.LY_1_CCB.Dec03AuditPack.HL.V2.revised ctl_CCB.HO.reporting TB-HL.1P.040316_05.CCB.HO.Tool.PRCAccounts.040409_1" xfId="274"/>
    <cellStyle name="_CCB.HEN.Item12.ProfitNAVRecon.031209.LY_1_CCB.Dec03AuditPack.HL.V2.revised ctl_CCB.HO.reporting TB-HL.1P.040316_05.CCB.HO.Tool.PRCAccounts.040409_1 2" xfId="3227"/>
    <cellStyle name="_CCB.HEN.Item12.ProfitNAVRecon.031209.LY_1_CCB.Dec03AuditPack.HL.V2.revised ctl_CCB.HO.reporting TB-HL.1P.040316_05.CCB.HO.Tool.PRCAccounts.040409_1_P3.1 Intercompany Summary" xfId="192"/>
    <cellStyle name="_CCB.HEN.Item12.ProfitNAVRecon.031209.LY_1_CCB.Dec03AuditPack.HL.V2.revised ctl_CCB.HO.reporting TB-HL.1P.040316_05.CCB.HO.Tool.PRCAccounts.040409_1_P3.1 Intercompany Summary 2" xfId="3153"/>
    <cellStyle name="_CCB.HEN.Item12.ProfitNAVRecon.031209.LY_1_CCB.Dec03AuditPack.HL.V2.revised ctl_CCB.HO.reporting TB-HL.1P.040316_05.CCB.HO.Tool.PRCAccounts.040409_P3.1 Intercompany Summary" xfId="841"/>
    <cellStyle name="_CCB.HEN.Item12.ProfitNAVRecon.031209.LY_1_CCB.Dec03AuditPack.HL.V2.revised ctl_CCB.HO.reporting TB-HL.1P.040316_05.CCB.HO.Tool.PRCAccounts.040409_P3.1 Intercompany Summary 2" xfId="3776"/>
    <cellStyle name="_CCB.HEN.Item12.ProfitNAVRecon.031209.LY_1_CCB.Dec03AuditPack.HL.V2.revised ctl_CCB.HO.reporting TB-HL.1P.040316_P3.1 Intercompany Summary" xfId="843"/>
    <cellStyle name="_CCB.HEN.Item12.ProfitNAVRecon.031209.LY_1_CCB.Dec03AuditPack.HL.V2.revised ctl_CCB.HO.reporting TB-HL.1P.040316_P3.1 Intercompany Summary 2" xfId="3778"/>
    <cellStyle name="_CCB.HEN.Item12.ProfitNAVRecon.031209.LY_1_CCB.Dec03AuditPack.HL.V2.revised ctl_CCB.HO.Tool - convert old 2.5yrs combine TB to new.040315" xfId="190"/>
    <cellStyle name="_CCB.HEN.Item12.ProfitNAVRecon.031209.LY_1_CCB.Dec03AuditPack.HL.V2.revised ctl_CCB.HO.Tool - convert old 2.5yrs combine TB to new.040315 2" xfId="3152"/>
    <cellStyle name="_CCB.HEN.Item12.ProfitNAVRecon.031209.LY_1_CCB.Dec03AuditPack.HL.V2.revised ctl_CCB.HO.Tool - convert old 2.5yrs combine TB to new.040315_05.CCB.HO.Tool.PRCAccounts.040409" xfId="279"/>
    <cellStyle name="_CCB.HEN.Item12.ProfitNAVRecon.031209.LY_1_CCB.Dec03AuditPack.HL.V2.revised ctl_CCB.HO.Tool - convert old 2.5yrs combine TB to new.040315_05.CCB.HO.Tool.PRCAccounts.040409 2" xfId="3231"/>
    <cellStyle name="_CCB.HEN.Item12.ProfitNAVRecon.031209.LY_1_CCB.Dec03AuditPack.HL.V2.revised ctl_CCB.HO.Tool - convert old 2.5yrs combine TB to new.040315_05.CCB.HO.Tool.PRCAccounts.040409_P3.1 Intercompany Summary" xfId="844"/>
    <cellStyle name="_CCB.HEN.Item12.ProfitNAVRecon.031209.LY_1_CCB.Dec03AuditPack.HL.V2.revised ctl_CCB.HO.Tool - convert old 2.5yrs combine TB to new.040315_05.CCB.HO.Tool.PRCAccounts.040409_P3.1 Intercompany Summary 2" xfId="3779"/>
    <cellStyle name="_CCB.HEN.Item12.ProfitNAVRecon.031209.LY_1_CCB.Dec03AuditPack.HL.V2.revised ctl_CCB.HO.Tool - convert old 2.5yrs combine TB to new.040315_P3.1 Intercompany Summary" xfId="583"/>
    <cellStyle name="_CCB.HEN.Item12.ProfitNAVRecon.031209.LY_1_CCB.Dec03AuditPack.HL.V2.revised ctl_CCB.HO.Tool - convert old 2.5yrs combine TB to new.040315_P3.1 Intercompany Summary 2" xfId="3523"/>
    <cellStyle name="_CCB.HEN.Item12.ProfitNAVRecon.031209.LY_1_CCB.Dec03AuditPack.HL.V2.revised ctl_CCB.xx.4P.PRCTB.yymmdd" xfId="644"/>
    <cellStyle name="_CCB.HEN.Item12.ProfitNAVRecon.031209.LY_1_CCB.Dec03AuditPack.HL.V2.revised ctl_CCB.xx.4P.PRCTB.yymmdd 2" xfId="3584"/>
    <cellStyle name="_CCB.HEN.Item12.ProfitNAVRecon.031209.LY_1_CCB.Dec03AuditPack.HL.V2.revised ctl_CCB.xx.4P.PRCTB.yymmdd_05.CCB.HO.Tool.PRCAccounts.040409" xfId="422"/>
    <cellStyle name="_CCB.HEN.Item12.ProfitNAVRecon.031209.LY_1_CCB.Dec03AuditPack.HL.V2.revised ctl_CCB.xx.4P.PRCTB.yymmdd_05.CCB.HO.Tool.PRCAccounts.040409 2" xfId="3372"/>
    <cellStyle name="_CCB.HEN.Item12.ProfitNAVRecon.031209.LY_1_CCB.Dec03AuditPack.HL.V2.revised ctl_CCB.xx.4P.PRCTB.yymmdd_05.CCB.HO.Tool.PRCAccounts.040409_P3.1 Intercompany Summary" xfId="845"/>
    <cellStyle name="_CCB.HEN.Item12.ProfitNAVRecon.031209.LY_1_CCB.Dec03AuditPack.HL.V2.revised ctl_CCB.xx.4P.PRCTB.yymmdd_05.CCB.HO.Tool.PRCAccounts.040409_P3.1 Intercompany Summary 2" xfId="3780"/>
    <cellStyle name="_CCB.HEN.Item12.ProfitNAVRecon.031209.LY_1_CCB.Dec03AuditPack.HL.V2.revised ctl_CCB.xx.4P.PRCTB.yymmdd_P3.1 Intercompany Summary" xfId="148"/>
    <cellStyle name="_CCB.HEN.Item12.ProfitNAVRecon.031209.LY_1_CCB.Dec03AuditPack.HL.V2.revised ctl_CCB.xx.4P.PRCTB.yymmdd_P3.1 Intercompany Summary 2" xfId="3114"/>
    <cellStyle name="_CCB.HEN.Item12.ProfitNAVRecon.031209.LY_1_CCB.Dec03AuditPack.HL.V2.revised ctl_P3.1 Intercompany Summary" xfId="846"/>
    <cellStyle name="_CCB.HEN.Item12.ProfitNAVRecon.031209.LY_1_CCB.Dec03AuditPack.HL.V2.revised ctl_P3.1 Intercompany Summary 2" xfId="3781"/>
    <cellStyle name="_CCB.HEN.Item12.ProfitNAVRecon.031209.LY_1_CCB.HO.NAV Recon.031208.EL" xfId="847"/>
    <cellStyle name="_CCB.HEN.Item12.ProfitNAVRecon.031209.LY_1_CCB.HO.NAV Recon.031208.EL 2" xfId="3782"/>
    <cellStyle name="_CCB.HEN.Item12.ProfitNAVRecon.031209.LY_1_CCB.HO.NAV Recon.031208.EL_05.CCB.HO.Tool.PRCAccounts.040409" xfId="848"/>
    <cellStyle name="_CCB.HEN.Item12.ProfitNAVRecon.031209.LY_1_CCB.HO.NAV Recon.031208.EL_05.CCB.HO.Tool.PRCAccounts.040409 2" xfId="3783"/>
    <cellStyle name="_CCB.HEN.Item12.ProfitNAVRecon.031209.LY_1_CCB.HO.NAV Recon.031208.EL_05.CCB.HO.Tool.PRCAccounts.040409_1" xfId="849"/>
    <cellStyle name="_CCB.HEN.Item12.ProfitNAVRecon.031209.LY_1_CCB.HO.NAV Recon.031208.EL_05.CCB.HO.Tool.PRCAccounts.040409_1 2" xfId="3784"/>
    <cellStyle name="_CCB.HEN.Item12.ProfitNAVRecon.031209.LY_1_CCB.HO.NAV Recon.031208.EL_05.CCB.HO.Tool.PRCAccounts.040409_1_P3.1 Intercompany Summary" xfId="850"/>
    <cellStyle name="_CCB.HEN.Item12.ProfitNAVRecon.031209.LY_1_CCB.HO.NAV Recon.031208.EL_05.CCB.HO.Tool.PRCAccounts.040409_1_P3.1 Intercompany Summary 2" xfId="3785"/>
    <cellStyle name="_CCB.HEN.Item12.ProfitNAVRecon.031209.LY_1_CCB.HO.NAV Recon.031208.EL_05.CCB.HO.Tool.PRCAccounts.040409_P3.1 Intercompany Summary" xfId="852"/>
    <cellStyle name="_CCB.HEN.Item12.ProfitNAVRecon.031209.LY_1_CCB.HO.NAV Recon.031208.EL_05.CCB.HO.Tool.PRCAccounts.040409_P3.1 Intercompany Summary 2" xfId="3787"/>
    <cellStyle name="_CCB.HEN.Item12.ProfitNAVRecon.031209.LY_1_CCB.HO.NAV Recon.031208.EL_CCB.Dec03AuditPack.GL.V2" xfId="853"/>
    <cellStyle name="_CCB.HEN.Item12.ProfitNAVRecon.031209.LY_1_CCB.HO.NAV Recon.031208.EL_CCB.Dec03AuditPack.GL.V2 2" xfId="3788"/>
    <cellStyle name="_CCB.HEN.Item12.ProfitNAVRecon.031209.LY_1_CCB.HO.NAV Recon.031208.EL_CCB.Dec03AuditPack.GL.V2_05.CCB.HO.Tool.PRCAccounts.040409" xfId="854"/>
    <cellStyle name="_CCB.HEN.Item12.ProfitNAVRecon.031209.LY_1_CCB.HO.NAV Recon.031208.EL_CCB.Dec03AuditPack.GL.V2_05.CCB.HO.Tool.PRCAccounts.040409 2" xfId="3789"/>
    <cellStyle name="_CCB.HEN.Item12.ProfitNAVRecon.031209.LY_1_CCB.HO.NAV Recon.031208.EL_CCB.Dec03AuditPack.GL.V2_05.CCB.HO.Tool.PRCAccounts.040409_1" xfId="856"/>
    <cellStyle name="_CCB.HEN.Item12.ProfitNAVRecon.031209.LY_1_CCB.HO.NAV Recon.031208.EL_CCB.Dec03AuditPack.GL.V2_05.CCB.HO.Tool.PRCAccounts.040409_1 2" xfId="3791"/>
    <cellStyle name="_CCB.HEN.Item12.ProfitNAVRecon.031209.LY_1_CCB.HO.NAV Recon.031208.EL_CCB.Dec03AuditPack.GL.V2_05.CCB.HO.Tool.PRCAccounts.040409_1_P3.1 Intercompany Summary" xfId="858"/>
    <cellStyle name="_CCB.HEN.Item12.ProfitNAVRecon.031209.LY_1_CCB.HO.NAV Recon.031208.EL_CCB.Dec03AuditPack.GL.V2_05.CCB.HO.Tool.PRCAccounts.040409_1_P3.1 Intercompany Summary 2" xfId="3793"/>
    <cellStyle name="_CCB.HEN.Item12.ProfitNAVRecon.031209.LY_1_CCB.HO.NAV Recon.031208.EL_CCB.Dec03AuditPack.GL.V2_05.CCB.HO.Tool.PRCAccounts.040409_P3.1 Intercompany Summary" xfId="861"/>
    <cellStyle name="_CCB.HEN.Item12.ProfitNAVRecon.031209.LY_1_CCB.HO.NAV Recon.031208.EL_CCB.Dec03AuditPack.GL.V2_05.CCB.HO.Tool.PRCAccounts.040409_P3.1 Intercompany Summary 2" xfId="3796"/>
    <cellStyle name="_CCB.HEN.Item12.ProfitNAVRecon.031209.LY_1_CCB.HO.NAV Recon.031208.EL_CCB.Dec03AuditPack.GL.V2_CCB.Dec03AuditPack.GL.V4(trail run new)" xfId="863"/>
    <cellStyle name="_CCB.HEN.Item12.ProfitNAVRecon.031209.LY_1_CCB.HO.NAV Recon.031208.EL_CCB.Dec03AuditPack.GL.V2_CCB.Dec03AuditPack.GL.V4(trail run new) 2" xfId="3798"/>
    <cellStyle name="_CCB.HEN.Item12.ProfitNAVRecon.031209.LY_1_CCB.HO.NAV Recon.031208.EL_CCB.Dec03AuditPack.GL.V2_CCB.Dec03AuditPack.GL.V4(trail run new)_P3.1 Intercompany Summary" xfId="865"/>
    <cellStyle name="_CCB.HEN.Item12.ProfitNAVRecon.031209.LY_1_CCB.HO.NAV Recon.031208.EL_CCB.Dec03AuditPack.GL.V2_CCB.Dec03AuditPack.GL.V4(trail run new)_P3.1 Intercompany Summary 2" xfId="3800"/>
    <cellStyle name="_CCB.HEN.Item12.ProfitNAVRecon.031209.LY_1_CCB.HO.NAV Recon.031208.EL_CCB.Dec03AuditPack.GL.V2_CCB.Dec03AuditPack.GL.V4(trial run new)" xfId="728"/>
    <cellStyle name="_CCB.HEN.Item12.ProfitNAVRecon.031209.LY_1_CCB.HO.NAV Recon.031208.EL_CCB.Dec03AuditPack.GL.V2_CCB.Dec03AuditPack.GL.V4(trial run new) 2" xfId="3664"/>
    <cellStyle name="_CCB.HEN.Item12.ProfitNAVRecon.031209.LY_1_CCB.HO.NAV Recon.031208.EL_CCB.Dec03AuditPack.GL.V2_CCB.Dec03AuditPack.GL.V4(trial run new)_P3.1 Intercompany Summary" xfId="867"/>
    <cellStyle name="_CCB.HEN.Item12.ProfitNAVRecon.031209.LY_1_CCB.HO.NAV Recon.031208.EL_CCB.Dec03AuditPack.GL.V2_CCB.Dec03AuditPack.GL.V4(trial run new)_P3.1 Intercompany Summary 2" xfId="3802"/>
    <cellStyle name="_CCB.HEN.Item12.ProfitNAVRecon.031209.LY_1_CCB.HO.NAV Recon.031208.EL_CCB.Dec03AuditPack.GL.V2_Copy of CCB.Dec03AuditPack.GL.V4" xfId="869"/>
    <cellStyle name="_CCB.HEN.Item12.ProfitNAVRecon.031209.LY_1_CCB.HO.NAV Recon.031208.EL_CCB.Dec03AuditPack.GL.V2_Copy of CCB.Dec03AuditPack.GL.V4 2" xfId="3804"/>
    <cellStyle name="_CCB.HEN.Item12.ProfitNAVRecon.031209.LY_1_CCB.HO.NAV Recon.031208.EL_CCB.Dec03AuditPack.GL.V2_Copy of CCB.Dec03AuditPack.GL.V4_P3.1 Intercompany Summary" xfId="215"/>
    <cellStyle name="_CCB.HEN.Item12.ProfitNAVRecon.031209.LY_1_CCB.HO.NAV Recon.031208.EL_CCB.Dec03AuditPack.GL.V2_Copy of CCB.Dec03AuditPack.GL.V4_P3.1 Intercompany Summary 2" xfId="3175"/>
    <cellStyle name="_CCB.HEN.Item12.ProfitNAVRecon.031209.LY_1_CCB.HO.NAV Recon.031208.EL_CCB.Dec03AuditPack.GL.V2_P3.1 Intercompany Summary" xfId="870"/>
    <cellStyle name="_CCB.HEN.Item12.ProfitNAVRecon.031209.LY_1_CCB.HO.NAV Recon.031208.EL_CCB.Dec03AuditPack.GL.V2_P3.1 Intercompany Summary 2" xfId="3805"/>
    <cellStyle name="_CCB.HEN.Item12.ProfitNAVRecon.031209.LY_1_CCB.HO.NAV Recon.031208.EL_CCB.Dec03AuditPack.HL.V2.revised ctl" xfId="873"/>
    <cellStyle name="_CCB.HEN.Item12.ProfitNAVRecon.031209.LY_1_CCB.HO.NAV Recon.031208.EL_CCB.Dec03AuditPack.HL.V2.revised ctl 2" xfId="3808"/>
    <cellStyle name="_CCB.HEN.Item12.ProfitNAVRecon.031209.LY_1_CCB.HO.NAV Recon.031208.EL_CCB.Dec03AuditPack.HL.V2.revised ctl_05.CCB.HO.Tool.PRCAccounts.040409" xfId="874"/>
    <cellStyle name="_CCB.HEN.Item12.ProfitNAVRecon.031209.LY_1_CCB.HO.NAV Recon.031208.EL_CCB.Dec03AuditPack.HL.V2.revised ctl_05.CCB.HO.Tool.PRCAccounts.040409 2" xfId="3809"/>
    <cellStyle name="_CCB.HEN.Item12.ProfitNAVRecon.031209.LY_1_CCB.HO.NAV Recon.031208.EL_CCB.Dec03AuditPack.HL.V2.revised ctl_05.CCB.HO.Tool.PRCAccounts.040409_P3.1 Intercompany Summary" xfId="876"/>
    <cellStyle name="_CCB.HEN.Item12.ProfitNAVRecon.031209.LY_1_CCB.HO.NAV Recon.031208.EL_CCB.Dec03AuditPack.HL.V2.revised ctl_05.CCB.HO.Tool.PRCAccounts.040409_P3.1 Intercompany Summary 2" xfId="3811"/>
    <cellStyle name="_CCB.HEN.Item12.ProfitNAVRecon.031209.LY_1_CCB.HO.NAV Recon.031208.EL_CCB.Dec03AuditPack.HL.V2.revised ctl_CCB.HO.new TB template.for reporting package.040309" xfId="284"/>
    <cellStyle name="_CCB.HEN.Item12.ProfitNAVRecon.031209.LY_1_CCB.HO.NAV Recon.031208.EL_CCB.Dec03AuditPack.HL.V2.revised ctl_CCB.HO.new TB template.for reporting package.040309 2" xfId="3236"/>
    <cellStyle name="_CCB.HEN.Item12.ProfitNAVRecon.031209.LY_1_CCB.HO.NAV Recon.031208.EL_CCB.Dec03AuditPack.HL.V2.revised ctl_CCB.HO.new TB template.for reporting package.040309_05.CCB.HO.Tool.PRCAccounts.040409" xfId="877"/>
    <cellStyle name="_CCB.HEN.Item12.ProfitNAVRecon.031209.LY_1_CCB.HO.NAV Recon.031208.EL_CCB.Dec03AuditPack.HL.V2.revised ctl_CCB.HO.new TB template.for reporting package.040309_05.CCB.HO.Tool.PRCAccounts.040409 2" xfId="3812"/>
    <cellStyle name="_CCB.HEN.Item12.ProfitNAVRecon.031209.LY_1_CCB.HO.NAV Recon.031208.EL_CCB.Dec03AuditPack.HL.V2.revised ctl_CCB.HO.new TB template.for reporting package.040309_05.CCB.HO.Tool.PRCAccounts.040409_1" xfId="837"/>
    <cellStyle name="_CCB.HEN.Item12.ProfitNAVRecon.031209.LY_1_CCB.HO.NAV Recon.031208.EL_CCB.Dec03AuditPack.HL.V2.revised ctl_CCB.HO.new TB template.for reporting package.040309_05.CCB.HO.Tool.PRCAccounts.040409_1 2" xfId="3772"/>
    <cellStyle name="_CCB.HEN.Item12.ProfitNAVRecon.031209.LY_1_CCB.HO.NAV Recon.031208.EL_CCB.Dec03AuditPack.HL.V2.revised ctl_CCB.HO.new TB template.for reporting package.040309_05.CCB.HO.Tool.PRCAccounts.040409_1_P3.1 Intercompany Summary" xfId="880"/>
    <cellStyle name="_CCB.HEN.Item12.ProfitNAVRecon.031209.LY_1_CCB.HO.NAV Recon.031208.EL_CCB.Dec03AuditPack.HL.V2.revised ctl_CCB.HO.new TB template.for reporting package.040309_05.CCB.HO.Tool.PRCAccounts.040409_1_P3.1 Intercompany Summary 2" xfId="3815"/>
    <cellStyle name="_CCB.HEN.Item12.ProfitNAVRecon.031209.LY_1_CCB.HO.NAV Recon.031208.EL_CCB.Dec03AuditPack.HL.V2.revised ctl_CCB.HO.new TB template.for reporting package.040309_05.CCB.HO.Tool.PRCAccounts.040409_P3.1 Intercompany Summary" xfId="884"/>
    <cellStyle name="_CCB.HEN.Item12.ProfitNAVRecon.031209.LY_1_CCB.HO.NAV Recon.031208.EL_CCB.Dec03AuditPack.HL.V2.revised ctl_CCB.HO.new TB template.for reporting package.040309_05.CCB.HO.Tool.PRCAccounts.040409_P3.1 Intercompany Summary 2" xfId="3817"/>
    <cellStyle name="_CCB.HEN.Item12.ProfitNAVRecon.031209.LY_1_CCB.HO.NAV Recon.031208.EL_CCB.Dec03AuditPack.HL.V2.revised ctl_CCB.HO.new TB template.for reporting package.040309_P3.1 Intercompany Summary" xfId="886"/>
    <cellStyle name="_CCB.HEN.Item12.ProfitNAVRecon.031209.LY_1_CCB.HO.NAV Recon.031208.EL_CCB.Dec03AuditPack.HL.V2.revised ctl_CCB.HO.new TB template.for reporting package.040309_P3.1 Intercompany Summary 2" xfId="3819"/>
    <cellStyle name="_CCB.HEN.Item12.ProfitNAVRecon.031209.LY_1_CCB.HO.NAV Recon.031208.EL_CCB.Dec03AuditPack.HL.V2.revised ctl_CCB.HO.new TB template.for reporting package.1P.040316" xfId="890"/>
    <cellStyle name="_CCB.HEN.Item12.ProfitNAVRecon.031209.LY_1_CCB.HO.NAV Recon.031208.EL_CCB.Dec03AuditPack.HL.V2.revised ctl_CCB.HO.new TB template.for reporting package.1P.040316 2" xfId="3823"/>
    <cellStyle name="_CCB.HEN.Item12.ProfitNAVRecon.031209.LY_1_CCB.HO.NAV Recon.031208.EL_CCB.Dec03AuditPack.HL.V2.revised ctl_CCB.HO.new TB template.for reporting package.1P.040316_05.CCB.HO.Tool.PRCAccounts.040409" xfId="893"/>
    <cellStyle name="_CCB.HEN.Item12.ProfitNAVRecon.031209.LY_1_CCB.HO.NAV Recon.031208.EL_CCB.Dec03AuditPack.HL.V2.revised ctl_CCB.HO.new TB template.for reporting package.1P.040316_05.CCB.HO.Tool.PRCAccounts.040409 2" xfId="3826"/>
    <cellStyle name="_CCB.HEN.Item12.ProfitNAVRecon.031209.LY_1_CCB.HO.NAV Recon.031208.EL_CCB.Dec03AuditPack.HL.V2.revised ctl_CCB.HO.new TB template.for reporting package.1P.040316_05.CCB.HO.Tool.PRCAccounts.040409_1" xfId="895"/>
    <cellStyle name="_CCB.HEN.Item12.ProfitNAVRecon.031209.LY_1_CCB.HO.NAV Recon.031208.EL_CCB.Dec03AuditPack.HL.V2.revised ctl_CCB.HO.new TB template.for reporting package.1P.040316_05.CCB.HO.Tool.PRCAccounts.040409_1 2" xfId="3828"/>
    <cellStyle name="_CCB.HEN.Item12.ProfitNAVRecon.031209.LY_1_CCB.HO.NAV Recon.031208.EL_CCB.Dec03AuditPack.HL.V2.revised ctl_CCB.HO.new TB template.for reporting package.1P.040316_05.CCB.HO.Tool.PRCAccounts.040409_1_P3.1 Intercompany Summary" xfId="896"/>
    <cellStyle name="_CCB.HEN.Item12.ProfitNAVRecon.031209.LY_1_CCB.HO.NAV Recon.031208.EL_CCB.Dec03AuditPack.HL.V2.revised ctl_CCB.HO.new TB template.for reporting package.1P.040316_05.CCB.HO.Tool.PRCAccounts.040409_1_P3.1 Intercompany Summary 2" xfId="3829"/>
    <cellStyle name="_CCB.HEN.Item12.ProfitNAVRecon.031209.LY_1_CCB.HO.NAV Recon.031208.EL_CCB.Dec03AuditPack.HL.V2.revised ctl_CCB.HO.new TB template.for reporting package.1P.040316_05.CCB.HO.Tool.PRCAccounts.040409_P3.1 Intercompany Summary" xfId="375"/>
    <cellStyle name="_CCB.HEN.Item12.ProfitNAVRecon.031209.LY_1_CCB.HO.NAV Recon.031208.EL_CCB.Dec03AuditPack.HL.V2.revised ctl_CCB.HO.new TB template.for reporting package.1P.040316_05.CCB.HO.Tool.PRCAccounts.040409_P3.1 Intercompany Summary 2" xfId="3326"/>
    <cellStyle name="_CCB.HEN.Item12.ProfitNAVRecon.031209.LY_1_CCB.HO.NAV Recon.031208.EL_CCB.Dec03AuditPack.HL.V2.revised ctl_CCB.HO.new TB template.for reporting package.1P.040316_P3.1 Intercompany Summary" xfId="898"/>
    <cellStyle name="_CCB.HEN.Item12.ProfitNAVRecon.031209.LY_1_CCB.HO.NAV Recon.031208.EL_CCB.Dec03AuditPack.HL.V2.revised ctl_CCB.HO.new TB template.for reporting package.1P.040316_P3.1 Intercompany Summary 2" xfId="3831"/>
    <cellStyle name="_CCB.HEN.Item12.ProfitNAVRecon.031209.LY_1_CCB.HO.NAV Recon.031208.EL_CCB.Dec03AuditPack.HL.V2.revised ctl_CCB.HO.reporting TB-Comb.1P.040316" xfId="899"/>
    <cellStyle name="_CCB.HEN.Item12.ProfitNAVRecon.031209.LY_1_CCB.HO.NAV Recon.031208.EL_CCB.Dec03AuditPack.HL.V2.revised ctl_CCB.HO.reporting TB-Comb.1P.040316 2" xfId="3832"/>
    <cellStyle name="_CCB.HEN.Item12.ProfitNAVRecon.031209.LY_1_CCB.HO.NAV Recon.031208.EL_CCB.Dec03AuditPack.HL.V2.revised ctl_CCB.HO.reporting TB-Comb.1P.040316_05.CCB.HO.Tool.PRCAccounts.040409" xfId="900"/>
    <cellStyle name="_CCB.HEN.Item12.ProfitNAVRecon.031209.LY_1_CCB.HO.NAV Recon.031208.EL_CCB.Dec03AuditPack.HL.V2.revised ctl_CCB.HO.reporting TB-Comb.1P.040316_05.CCB.HO.Tool.PRCAccounts.040409 2" xfId="3833"/>
    <cellStyle name="_CCB.HEN.Item12.ProfitNAVRecon.031209.LY_1_CCB.HO.NAV Recon.031208.EL_CCB.Dec03AuditPack.HL.V2.revised ctl_CCB.HO.reporting TB-Comb.1P.040316_05.CCB.HO.Tool.PRCAccounts.040409_P3.1 Intercompany Summary" xfId="902"/>
    <cellStyle name="_CCB.HEN.Item12.ProfitNAVRecon.031209.LY_1_CCB.HO.NAV Recon.031208.EL_CCB.Dec03AuditPack.HL.V2.revised ctl_CCB.HO.reporting TB-Comb.1P.040316_05.CCB.HO.Tool.PRCAccounts.040409_P3.1 Intercompany Summary 2" xfId="3835"/>
    <cellStyle name="_CCB.HEN.Item12.ProfitNAVRecon.031209.LY_1_CCB.HO.NAV Recon.031208.EL_CCB.Dec03AuditPack.HL.V2.revised ctl_CCB.HO.reporting TB-Comb.1P.040316_P3.1 Intercompany Summary" xfId="904"/>
    <cellStyle name="_CCB.HEN.Item12.ProfitNAVRecon.031209.LY_1_CCB.HO.NAV Recon.031208.EL_CCB.Dec03AuditPack.HL.V2.revised ctl_CCB.HO.reporting TB-Comb.1P.040316_P3.1 Intercompany Summary 2" xfId="3837"/>
    <cellStyle name="_CCB.HEN.Item12.ProfitNAVRecon.031209.LY_1_CCB.HO.NAV Recon.031208.EL_CCB.Dec03AuditPack.HL.V2.revised ctl_CCB.HO.reporting TB-Comb.4Period.040316" xfId="905"/>
    <cellStyle name="_CCB.HEN.Item12.ProfitNAVRecon.031209.LY_1_CCB.HO.NAV Recon.031208.EL_CCB.Dec03AuditPack.HL.V2.revised ctl_CCB.HO.reporting TB-Comb.4Period.040316 2" xfId="3838"/>
    <cellStyle name="_CCB.HEN.Item12.ProfitNAVRecon.031209.LY_1_CCB.HO.NAV Recon.031208.EL_CCB.Dec03AuditPack.HL.V2.revised ctl_CCB.HO.reporting TB-Comb.4Period.040316_05.CCB.HO.Tool.PRCAccounts.040409" xfId="906"/>
    <cellStyle name="_CCB.HEN.Item12.ProfitNAVRecon.031209.LY_1_CCB.HO.NAV Recon.031208.EL_CCB.Dec03AuditPack.HL.V2.revised ctl_CCB.HO.reporting TB-Comb.4Period.040316_05.CCB.HO.Tool.PRCAccounts.040409 2" xfId="3839"/>
    <cellStyle name="_CCB.HEN.Item12.ProfitNAVRecon.031209.LY_1_CCB.HO.NAV Recon.031208.EL_CCB.Dec03AuditPack.HL.V2.revised ctl_CCB.HO.reporting TB-Comb.4Period.040316_05.CCB.HO.Tool.PRCAccounts.040409_P3.1 Intercompany Summary" xfId="907"/>
    <cellStyle name="_CCB.HEN.Item12.ProfitNAVRecon.031209.LY_1_CCB.HO.NAV Recon.031208.EL_CCB.Dec03AuditPack.HL.V2.revised ctl_CCB.HO.reporting TB-Comb.4Period.040316_05.CCB.HO.Tool.PRCAccounts.040409_P3.1 Intercompany Summary 2" xfId="3840"/>
    <cellStyle name="_CCB.HEN.Item12.ProfitNAVRecon.031209.LY_1_CCB.HO.NAV Recon.031208.EL_CCB.Dec03AuditPack.HL.V2.revised ctl_CCB.HO.reporting TB-Comb.4Period.040316_P3.1 Intercompany Summary" xfId="150"/>
    <cellStyle name="_CCB.HEN.Item12.ProfitNAVRecon.031209.LY_1_CCB.HO.NAV Recon.031208.EL_CCB.Dec03AuditPack.HL.V2.revised ctl_CCB.HO.reporting TB-Comb.4Period.040316_P3.1 Intercompany Summary 2" xfId="3115"/>
    <cellStyle name="_CCB.HEN.Item12.ProfitNAVRecon.031209.LY_1_CCB.HO.NAV Recon.031208.EL_CCB.Dec03AuditPack.HL.V2.revised ctl_CCB.HO.reporting TB-HL.1P.040316" xfId="908"/>
    <cellStyle name="_CCB.HEN.Item12.ProfitNAVRecon.031209.LY_1_CCB.HO.NAV Recon.031208.EL_CCB.Dec03AuditPack.HL.V2.revised ctl_CCB.HO.reporting TB-HL.1P.040316 2" xfId="3841"/>
    <cellStyle name="_CCB.HEN.Item12.ProfitNAVRecon.031209.LY_1_CCB.HO.NAV Recon.031208.EL_CCB.Dec03AuditPack.HL.V2.revised ctl_CCB.HO.reporting TB-HL.1P.040316_05.CCB.HO.Tool.PRCAccounts.040409" xfId="909"/>
    <cellStyle name="_CCB.HEN.Item12.ProfitNAVRecon.031209.LY_1_CCB.HO.NAV Recon.031208.EL_CCB.Dec03AuditPack.HL.V2.revised ctl_CCB.HO.reporting TB-HL.1P.040316_05.CCB.HO.Tool.PRCAccounts.040409 2" xfId="3842"/>
    <cellStyle name="_CCB.HEN.Item12.ProfitNAVRecon.031209.LY_1_CCB.HO.NAV Recon.031208.EL_CCB.Dec03AuditPack.HL.V2.revised ctl_CCB.HO.reporting TB-HL.1P.040316_05.CCB.HO.Tool.PRCAccounts.040409_1" xfId="911"/>
    <cellStyle name="_CCB.HEN.Item12.ProfitNAVRecon.031209.LY_1_CCB.HO.NAV Recon.031208.EL_CCB.Dec03AuditPack.HL.V2.revised ctl_CCB.HO.reporting TB-HL.1P.040316_05.CCB.HO.Tool.PRCAccounts.040409_1 2" xfId="3844"/>
    <cellStyle name="_CCB.HEN.Item12.ProfitNAVRecon.031209.LY_1_CCB.HO.NAV Recon.031208.EL_CCB.Dec03AuditPack.HL.V2.revised ctl_CCB.HO.reporting TB-HL.1P.040316_05.CCB.HO.Tool.PRCAccounts.040409_1_P3.1 Intercompany Summary" xfId="913"/>
    <cellStyle name="_CCB.HEN.Item12.ProfitNAVRecon.031209.LY_1_CCB.HO.NAV Recon.031208.EL_CCB.Dec03AuditPack.HL.V2.revised ctl_CCB.HO.reporting TB-HL.1P.040316_05.CCB.HO.Tool.PRCAccounts.040409_1_P3.1 Intercompany Summary 2" xfId="3846"/>
    <cellStyle name="_CCB.HEN.Item12.ProfitNAVRecon.031209.LY_1_CCB.HO.NAV Recon.031208.EL_CCB.Dec03AuditPack.HL.V2.revised ctl_CCB.HO.reporting TB-HL.1P.040316_05.CCB.HO.Tool.PRCAccounts.040409_P3.1 Intercompany Summary" xfId="916"/>
    <cellStyle name="_CCB.HEN.Item12.ProfitNAVRecon.031209.LY_1_CCB.HO.NAV Recon.031208.EL_CCB.Dec03AuditPack.HL.V2.revised ctl_CCB.HO.reporting TB-HL.1P.040316_05.CCB.HO.Tool.PRCAccounts.040409_P3.1 Intercompany Summary 2" xfId="3849"/>
    <cellStyle name="_CCB.HEN.Item12.ProfitNAVRecon.031209.LY_1_CCB.HO.NAV Recon.031208.EL_CCB.Dec03AuditPack.HL.V2.revised ctl_CCB.HO.reporting TB-HL.1P.040316_P3.1 Intercompany Summary" xfId="917"/>
    <cellStyle name="_CCB.HEN.Item12.ProfitNAVRecon.031209.LY_1_CCB.HO.NAV Recon.031208.EL_CCB.Dec03AuditPack.HL.V2.revised ctl_CCB.HO.reporting TB-HL.1P.040316_P3.1 Intercompany Summary 2" xfId="3850"/>
    <cellStyle name="_CCB.HEN.Item12.ProfitNAVRecon.031209.LY_1_CCB.HO.NAV Recon.031208.EL_CCB.Dec03AuditPack.HL.V2.revised ctl_CCB.HO.Tool - convert old 2.5yrs combine TB to new.040315" xfId="918"/>
    <cellStyle name="_CCB.HEN.Item12.ProfitNAVRecon.031209.LY_1_CCB.HO.NAV Recon.031208.EL_CCB.Dec03AuditPack.HL.V2.revised ctl_CCB.HO.Tool - convert old 2.5yrs combine TB to new.040315 2" xfId="3851"/>
    <cellStyle name="_CCB.HEN.Item12.ProfitNAVRecon.031209.LY_1_CCB.HO.NAV Recon.031208.EL_CCB.Dec03AuditPack.HL.V2.revised ctl_CCB.HO.Tool - convert old 2.5yrs combine TB to new.040315_05.CCB.HO.Tool.PRCAccounts.040409" xfId="716"/>
    <cellStyle name="_CCB.HEN.Item12.ProfitNAVRecon.031209.LY_1_CCB.HO.NAV Recon.031208.EL_CCB.Dec03AuditPack.HL.V2.revised ctl_CCB.HO.Tool - convert old 2.5yrs combine TB to new.040315_05.CCB.HO.Tool.PRCAccounts.040409 2" xfId="3652"/>
    <cellStyle name="_CCB.HEN.Item12.ProfitNAVRecon.031209.LY_1_CCB.HO.NAV Recon.031208.EL_CCB.Dec03AuditPack.HL.V2.revised ctl_CCB.HO.Tool - convert old 2.5yrs combine TB to new.040315_05.CCB.HO.Tool.PRCAccounts.040409_P3.1 Intercompany Summary" xfId="919"/>
    <cellStyle name="_CCB.HEN.Item12.ProfitNAVRecon.031209.LY_1_CCB.HO.NAV Recon.031208.EL_CCB.Dec03AuditPack.HL.V2.revised ctl_CCB.HO.Tool - convert old 2.5yrs combine TB to new.040315_05.CCB.HO.Tool.PRCAccounts.040409_P3.1 Intercompany Summary 2" xfId="3852"/>
    <cellStyle name="_CCB.HEN.Item12.ProfitNAVRecon.031209.LY_1_CCB.HO.NAV Recon.031208.EL_CCB.Dec03AuditPack.HL.V2.revised ctl_CCB.HO.Tool - convert old 2.5yrs combine TB to new.040315_P3.1 Intercompany Summary" xfId="921"/>
    <cellStyle name="_CCB.HEN.Item12.ProfitNAVRecon.031209.LY_1_CCB.HO.NAV Recon.031208.EL_CCB.Dec03AuditPack.HL.V2.revised ctl_CCB.HO.Tool - convert old 2.5yrs combine TB to new.040315_P3.1 Intercompany Summary 2" xfId="3854"/>
    <cellStyle name="_CCB.HEN.Item12.ProfitNAVRecon.031209.LY_1_CCB.HO.NAV Recon.031208.EL_CCB.Dec03AuditPack.HL.V2.revised ctl_CCB.xx.4P.PRCTB.yymmdd" xfId="922"/>
    <cellStyle name="_CCB.HEN.Item12.ProfitNAVRecon.031209.LY_1_CCB.HO.NAV Recon.031208.EL_CCB.Dec03AuditPack.HL.V2.revised ctl_CCB.xx.4P.PRCTB.yymmdd 2" xfId="3855"/>
    <cellStyle name="_CCB.HEN.Item12.ProfitNAVRecon.031209.LY_1_CCB.HO.NAV Recon.031208.EL_CCB.Dec03AuditPack.HL.V2.revised ctl_CCB.xx.4P.PRCTB.yymmdd_05.CCB.HO.Tool.PRCAccounts.040409" xfId="924"/>
    <cellStyle name="_CCB.HEN.Item12.ProfitNAVRecon.031209.LY_1_CCB.HO.NAV Recon.031208.EL_CCB.Dec03AuditPack.HL.V2.revised ctl_CCB.xx.4P.PRCTB.yymmdd_05.CCB.HO.Tool.PRCAccounts.040409 2" xfId="3856"/>
    <cellStyle name="_CCB.HEN.Item12.ProfitNAVRecon.031209.LY_1_CCB.HO.NAV Recon.031208.EL_CCB.Dec03AuditPack.HL.V2.revised ctl_CCB.xx.4P.PRCTB.yymmdd_05.CCB.HO.Tool.PRCAccounts.040409_P3.1 Intercompany Summary" xfId="928"/>
    <cellStyle name="_CCB.HEN.Item12.ProfitNAVRecon.031209.LY_1_CCB.HO.NAV Recon.031208.EL_CCB.Dec03AuditPack.HL.V2.revised ctl_CCB.xx.4P.PRCTB.yymmdd_05.CCB.HO.Tool.PRCAccounts.040409_P3.1 Intercompany Summary 2" xfId="3860"/>
    <cellStyle name="_CCB.HEN.Item12.ProfitNAVRecon.031209.LY_1_CCB.HO.NAV Recon.031208.EL_CCB.Dec03AuditPack.HL.V2.revised ctl_CCB.xx.4P.PRCTB.yymmdd_P3.1 Intercompany Summary" xfId="929"/>
    <cellStyle name="_CCB.HEN.Item12.ProfitNAVRecon.031209.LY_1_CCB.HO.NAV Recon.031208.EL_CCB.Dec03AuditPack.HL.V2.revised ctl_CCB.xx.4P.PRCTB.yymmdd_P3.1 Intercompany Summary 2" xfId="3861"/>
    <cellStyle name="_CCB.HEN.Item12.ProfitNAVRecon.031209.LY_1_CCB.HO.NAV Recon.031208.EL_CCB.Dec03AuditPack.HL.V2.revised ctl_P3.1 Intercompany Summary" xfId="930"/>
    <cellStyle name="_CCB.HEN.Item12.ProfitNAVRecon.031209.LY_1_CCB.HO.NAV Recon.031208.EL_CCB.Dec03AuditPack.HL.V2.revised ctl_P3.1 Intercompany Summary 2" xfId="3862"/>
    <cellStyle name="_CCB.HEN.Item12.ProfitNAVRecon.031209.LY_1_CCB.HO.NAV Recon.031208.EL_P3.1 Intercompany Summary" xfId="932"/>
    <cellStyle name="_CCB.HEN.Item12.ProfitNAVRecon.031209.LY_1_CCB.HO.NAV Recon.031208.EL_P3.1 Intercompany Summary 2" xfId="3864"/>
    <cellStyle name="_CCB.HEN.Item12.ProfitNAVRecon.031209.LY_1_CCB.HO.NAV Recon.031222.AL" xfId="591"/>
    <cellStyle name="_CCB.HEN.Item12.ProfitNAVRecon.031209.LY_1_CCB.HO.NAV Recon.031222.AL 2" xfId="3531"/>
    <cellStyle name="_CCB.HEN.Item12.ProfitNAVRecon.031209.LY_1_CCB.HO.NAV Recon.031222.AL_05.CCB.HO.Tool.PRCAccounts.040409" xfId="627"/>
    <cellStyle name="_CCB.HEN.Item12.ProfitNAVRecon.031209.LY_1_CCB.HO.NAV Recon.031222.AL_05.CCB.HO.Tool.PRCAccounts.040409 2" xfId="3567"/>
    <cellStyle name="_CCB.HEN.Item12.ProfitNAVRecon.031209.LY_1_CCB.HO.NAV Recon.031222.AL_05.CCB.HO.Tool.PRCAccounts.040409_1" xfId="933"/>
    <cellStyle name="_CCB.HEN.Item12.ProfitNAVRecon.031209.LY_1_CCB.HO.NAV Recon.031222.AL_05.CCB.HO.Tool.PRCAccounts.040409_1 2" xfId="3865"/>
    <cellStyle name="_CCB.HEN.Item12.ProfitNAVRecon.031209.LY_1_CCB.HO.NAV Recon.031222.AL_05.CCB.HO.Tool.PRCAccounts.040409_1_P3.1 Intercompany Summary" xfId="934"/>
    <cellStyle name="_CCB.HEN.Item12.ProfitNAVRecon.031209.LY_1_CCB.HO.NAV Recon.031222.AL_05.CCB.HO.Tool.PRCAccounts.040409_1_P3.1 Intercompany Summary 2" xfId="3866"/>
    <cellStyle name="_CCB.HEN.Item12.ProfitNAVRecon.031209.LY_1_CCB.HO.NAV Recon.031222.AL_05.CCB.HO.Tool.PRCAccounts.040409_P3.1 Intercompany Summary" xfId="561"/>
    <cellStyle name="_CCB.HEN.Item12.ProfitNAVRecon.031209.LY_1_CCB.HO.NAV Recon.031222.AL_05.CCB.HO.Tool.PRCAccounts.040409_P3.1 Intercompany Summary 2" xfId="3503"/>
    <cellStyle name="_CCB.HEN.Item12.ProfitNAVRecon.031209.LY_1_CCB.HO.NAV Recon.031222.AL_CCB.Dec03AuditPack.GL.V2" xfId="935"/>
    <cellStyle name="_CCB.HEN.Item12.ProfitNAVRecon.031209.LY_1_CCB.HO.NAV Recon.031222.AL_CCB.Dec03AuditPack.GL.V2 2" xfId="3867"/>
    <cellStyle name="_CCB.HEN.Item12.ProfitNAVRecon.031209.LY_1_CCB.HO.NAV Recon.031222.AL_CCB.Dec03AuditPack.GL.V2_05.CCB.HO.Tool.PRCAccounts.040409" xfId="937"/>
    <cellStyle name="_CCB.HEN.Item12.ProfitNAVRecon.031209.LY_1_CCB.HO.NAV Recon.031222.AL_CCB.Dec03AuditPack.GL.V2_05.CCB.HO.Tool.PRCAccounts.040409 2" xfId="3869"/>
    <cellStyle name="_CCB.HEN.Item12.ProfitNAVRecon.031209.LY_1_CCB.HO.NAV Recon.031222.AL_CCB.Dec03AuditPack.GL.V2_05.CCB.HO.Tool.PRCAccounts.040409_1" xfId="939"/>
    <cellStyle name="_CCB.HEN.Item12.ProfitNAVRecon.031209.LY_1_CCB.HO.NAV Recon.031222.AL_CCB.Dec03AuditPack.GL.V2_05.CCB.HO.Tool.PRCAccounts.040409_1 2" xfId="3871"/>
    <cellStyle name="_CCB.HEN.Item12.ProfitNAVRecon.031209.LY_1_CCB.HO.NAV Recon.031222.AL_CCB.Dec03AuditPack.GL.V2_05.CCB.HO.Tool.PRCAccounts.040409_1_P3.1 Intercompany Summary" xfId="940"/>
    <cellStyle name="_CCB.HEN.Item12.ProfitNAVRecon.031209.LY_1_CCB.HO.NAV Recon.031222.AL_CCB.Dec03AuditPack.GL.V2_05.CCB.HO.Tool.PRCAccounts.040409_1_P3.1 Intercompany Summary 2" xfId="3872"/>
    <cellStyle name="_CCB.HEN.Item12.ProfitNAVRecon.031209.LY_1_CCB.HO.NAV Recon.031222.AL_CCB.Dec03AuditPack.GL.V2_05.CCB.HO.Tool.PRCAccounts.040409_P3.1 Intercompany Summary" xfId="941"/>
    <cellStyle name="_CCB.HEN.Item12.ProfitNAVRecon.031209.LY_1_CCB.HO.NAV Recon.031222.AL_CCB.Dec03AuditPack.GL.V2_05.CCB.HO.Tool.PRCAccounts.040409_P3.1 Intercompany Summary 2" xfId="3873"/>
    <cellStyle name="_CCB.HEN.Item12.ProfitNAVRecon.031209.LY_1_CCB.HO.NAV Recon.031222.AL_CCB.Dec03AuditPack.GL.V2_CCB.Dec03AuditPack.GL.V4(trail run new)" xfId="943"/>
    <cellStyle name="_CCB.HEN.Item12.ProfitNAVRecon.031209.LY_1_CCB.HO.NAV Recon.031222.AL_CCB.Dec03AuditPack.GL.V2_CCB.Dec03AuditPack.GL.V4(trail run new) 2" xfId="3875"/>
    <cellStyle name="_CCB.HEN.Item12.ProfitNAVRecon.031209.LY_1_CCB.HO.NAV Recon.031222.AL_CCB.Dec03AuditPack.GL.V2_CCB.Dec03AuditPack.GL.V4(trail run new)_P3.1 Intercompany Summary" xfId="944"/>
    <cellStyle name="_CCB.HEN.Item12.ProfitNAVRecon.031209.LY_1_CCB.HO.NAV Recon.031222.AL_CCB.Dec03AuditPack.GL.V2_CCB.Dec03AuditPack.GL.V4(trail run new)_P3.1 Intercompany Summary 2" xfId="3876"/>
    <cellStyle name="_CCB.HEN.Item12.ProfitNAVRecon.031209.LY_1_CCB.HO.NAV Recon.031222.AL_CCB.Dec03AuditPack.GL.V2_CCB.Dec03AuditPack.GL.V4(trial run new)" xfId="945"/>
    <cellStyle name="_CCB.HEN.Item12.ProfitNAVRecon.031209.LY_1_CCB.HO.NAV Recon.031222.AL_CCB.Dec03AuditPack.GL.V2_CCB.Dec03AuditPack.GL.V4(trial run new) 2" xfId="3877"/>
    <cellStyle name="_CCB.HEN.Item12.ProfitNAVRecon.031209.LY_1_CCB.HO.NAV Recon.031222.AL_CCB.Dec03AuditPack.GL.V2_CCB.Dec03AuditPack.GL.V4(trial run new)_P3.1 Intercompany Summary" xfId="136"/>
    <cellStyle name="_CCB.HEN.Item12.ProfitNAVRecon.031209.LY_1_CCB.HO.NAV Recon.031222.AL_CCB.Dec03AuditPack.GL.V2_CCB.Dec03AuditPack.GL.V4(trial run new)_P3.1 Intercompany Summary 2" xfId="3099"/>
    <cellStyle name="_CCB.HEN.Item12.ProfitNAVRecon.031209.LY_1_CCB.HO.NAV Recon.031222.AL_CCB.Dec03AuditPack.GL.V2_Copy of CCB.Dec03AuditPack.GL.V4" xfId="946"/>
    <cellStyle name="_CCB.HEN.Item12.ProfitNAVRecon.031209.LY_1_CCB.HO.NAV Recon.031222.AL_CCB.Dec03AuditPack.GL.V2_Copy of CCB.Dec03AuditPack.GL.V4 2" xfId="3878"/>
    <cellStyle name="_CCB.HEN.Item12.ProfitNAVRecon.031209.LY_1_CCB.HO.NAV Recon.031222.AL_CCB.Dec03AuditPack.GL.V2_Copy of CCB.Dec03AuditPack.GL.V4_P3.1 Intercompany Summary" xfId="947"/>
    <cellStyle name="_CCB.HEN.Item12.ProfitNAVRecon.031209.LY_1_CCB.HO.NAV Recon.031222.AL_CCB.Dec03AuditPack.GL.V2_Copy of CCB.Dec03AuditPack.GL.V4_P3.1 Intercompany Summary 2" xfId="3879"/>
    <cellStyle name="_CCB.HEN.Item12.ProfitNAVRecon.031209.LY_1_CCB.HO.NAV Recon.031222.AL_CCB.Dec03AuditPack.GL.V2_P3.1 Intercompany Summary" xfId="950"/>
    <cellStyle name="_CCB.HEN.Item12.ProfitNAVRecon.031209.LY_1_CCB.HO.NAV Recon.031222.AL_CCB.Dec03AuditPack.GL.V2_P3.1 Intercompany Summary 2" xfId="3882"/>
    <cellStyle name="_CCB.HEN.Item12.ProfitNAVRecon.031209.LY_1_CCB.HO.NAV Recon.031222.AL_CCB.Dec03AuditPack.HL.V2.revised ctl" xfId="951"/>
    <cellStyle name="_CCB.HEN.Item12.ProfitNAVRecon.031209.LY_1_CCB.HO.NAV Recon.031222.AL_CCB.Dec03AuditPack.HL.V2.revised ctl 2" xfId="3883"/>
    <cellStyle name="_CCB.HEN.Item12.ProfitNAVRecon.031209.LY_1_CCB.HO.NAV Recon.031222.AL_CCB.Dec03AuditPack.HL.V2.revised ctl_05.CCB.HO.Tool.PRCAccounts.040409" xfId="953"/>
    <cellStyle name="_CCB.HEN.Item12.ProfitNAVRecon.031209.LY_1_CCB.HO.NAV Recon.031222.AL_CCB.Dec03AuditPack.HL.V2.revised ctl_05.CCB.HO.Tool.PRCAccounts.040409 2" xfId="3885"/>
    <cellStyle name="_CCB.HEN.Item12.ProfitNAVRecon.031209.LY_1_CCB.HO.NAV Recon.031222.AL_CCB.Dec03AuditPack.HL.V2.revised ctl_05.CCB.HO.Tool.PRCAccounts.040409_P3.1 Intercompany Summary" xfId="955"/>
    <cellStyle name="_CCB.HEN.Item12.ProfitNAVRecon.031209.LY_1_CCB.HO.NAV Recon.031222.AL_CCB.Dec03AuditPack.HL.V2.revised ctl_05.CCB.HO.Tool.PRCAccounts.040409_P3.1 Intercompany Summary 2" xfId="3887"/>
    <cellStyle name="_CCB.HEN.Item12.ProfitNAVRecon.031209.LY_1_CCB.HO.NAV Recon.031222.AL_CCB.Dec03AuditPack.HL.V2.revised ctl_CCB.HO.new TB template.for reporting package.040309" xfId="956"/>
    <cellStyle name="_CCB.HEN.Item12.ProfitNAVRecon.031209.LY_1_CCB.HO.NAV Recon.031222.AL_CCB.Dec03AuditPack.HL.V2.revised ctl_CCB.HO.new TB template.for reporting package.040309 2" xfId="3888"/>
    <cellStyle name="_CCB.HEN.Item12.ProfitNAVRecon.031209.LY_1_CCB.HO.NAV Recon.031222.AL_CCB.Dec03AuditPack.HL.V2.revised ctl_CCB.HO.new TB template.for reporting package.040309_05.CCB.HO.Tool.PRCAccounts.040409" xfId="957"/>
    <cellStyle name="_CCB.HEN.Item12.ProfitNAVRecon.031209.LY_1_CCB.HO.NAV Recon.031222.AL_CCB.Dec03AuditPack.HL.V2.revised ctl_CCB.HO.new TB template.for reporting package.040309_05.CCB.HO.Tool.PRCAccounts.040409 2" xfId="3889"/>
    <cellStyle name="_CCB.HEN.Item12.ProfitNAVRecon.031209.LY_1_CCB.HO.NAV Recon.031222.AL_CCB.Dec03AuditPack.HL.V2.revised ctl_CCB.HO.new TB template.for reporting package.040309_05.CCB.HO.Tool.PRCAccounts.040409_1" xfId="959"/>
    <cellStyle name="_CCB.HEN.Item12.ProfitNAVRecon.031209.LY_1_CCB.HO.NAV Recon.031222.AL_CCB.Dec03AuditPack.HL.V2.revised ctl_CCB.HO.new TB template.for reporting package.040309_05.CCB.HO.Tool.PRCAccounts.040409_1 2" xfId="3891"/>
    <cellStyle name="_CCB.HEN.Item12.ProfitNAVRecon.031209.LY_1_CCB.HO.NAV Recon.031222.AL_CCB.Dec03AuditPack.HL.V2.revised ctl_CCB.HO.new TB template.for reporting package.040309_05.CCB.HO.Tool.PRCAccounts.040409_1_P3.1 Intercompany Summary" xfId="960"/>
    <cellStyle name="_CCB.HEN.Item12.ProfitNAVRecon.031209.LY_1_CCB.HO.NAV Recon.031222.AL_CCB.Dec03AuditPack.HL.V2.revised ctl_CCB.HO.new TB template.for reporting package.040309_05.CCB.HO.Tool.PRCAccounts.040409_1_P3.1 Intercompany Summary 2" xfId="3892"/>
    <cellStyle name="_CCB.HEN.Item12.ProfitNAVRecon.031209.LY_1_CCB.HO.NAV Recon.031222.AL_CCB.Dec03AuditPack.HL.V2.revised ctl_CCB.HO.new TB template.for reporting package.040309_05.CCB.HO.Tool.PRCAccounts.040409_P3.1 Intercompany Summary" xfId="962"/>
    <cellStyle name="_CCB.HEN.Item12.ProfitNAVRecon.031209.LY_1_CCB.HO.NAV Recon.031222.AL_CCB.Dec03AuditPack.HL.V2.revised ctl_CCB.HO.new TB template.for reporting package.040309_05.CCB.HO.Tool.PRCAccounts.040409_P3.1 Intercompany Summary 2" xfId="3894"/>
    <cellStyle name="_CCB.HEN.Item12.ProfitNAVRecon.031209.LY_1_CCB.HO.NAV Recon.031222.AL_CCB.Dec03AuditPack.HL.V2.revised ctl_CCB.HO.new TB template.for reporting package.040309_P3.1 Intercompany Summary" xfId="964"/>
    <cellStyle name="_CCB.HEN.Item12.ProfitNAVRecon.031209.LY_1_CCB.HO.NAV Recon.031222.AL_CCB.Dec03AuditPack.HL.V2.revised ctl_CCB.HO.new TB template.for reporting package.040309_P3.1 Intercompany Summary 2" xfId="3896"/>
    <cellStyle name="_CCB.HEN.Item12.ProfitNAVRecon.031209.LY_1_CCB.HO.NAV Recon.031222.AL_CCB.Dec03AuditPack.HL.V2.revised ctl_CCB.HO.new TB template.for reporting package.1P.040316" xfId="966"/>
    <cellStyle name="_CCB.HEN.Item12.ProfitNAVRecon.031209.LY_1_CCB.HO.NAV Recon.031222.AL_CCB.Dec03AuditPack.HL.V2.revised ctl_CCB.HO.new TB template.for reporting package.1P.040316 2" xfId="3898"/>
    <cellStyle name="_CCB.HEN.Item12.ProfitNAVRecon.031209.LY_1_CCB.HO.NAV Recon.031222.AL_CCB.Dec03AuditPack.HL.V2.revised ctl_CCB.HO.new TB template.for reporting package.1P.040316_05.CCB.HO.Tool.PRCAccounts.040409" xfId="969"/>
    <cellStyle name="_CCB.HEN.Item12.ProfitNAVRecon.031209.LY_1_CCB.HO.NAV Recon.031222.AL_CCB.Dec03AuditPack.HL.V2.revised ctl_CCB.HO.new TB template.for reporting package.1P.040316_05.CCB.HO.Tool.PRCAccounts.040409 2" xfId="3901"/>
    <cellStyle name="_CCB.HEN.Item12.ProfitNAVRecon.031209.LY_1_CCB.HO.NAV Recon.031222.AL_CCB.Dec03AuditPack.HL.V2.revised ctl_CCB.HO.new TB template.for reporting package.1P.040316_05.CCB.HO.Tool.PRCAccounts.040409_1" xfId="970"/>
    <cellStyle name="_CCB.HEN.Item12.ProfitNAVRecon.031209.LY_1_CCB.HO.NAV Recon.031222.AL_CCB.Dec03AuditPack.HL.V2.revised ctl_CCB.HO.new TB template.for reporting package.1P.040316_05.CCB.HO.Tool.PRCAccounts.040409_1 2" xfId="3902"/>
    <cellStyle name="_CCB.HEN.Item12.ProfitNAVRecon.031209.LY_1_CCB.HO.NAV Recon.031222.AL_CCB.Dec03AuditPack.HL.V2.revised ctl_CCB.HO.new TB template.for reporting package.1P.040316_05.CCB.HO.Tool.PRCAccounts.040409_1_P3.1 Intercompany Summary" xfId="972"/>
    <cellStyle name="_CCB.HEN.Item12.ProfitNAVRecon.031209.LY_1_CCB.HO.NAV Recon.031222.AL_CCB.Dec03AuditPack.HL.V2.revised ctl_CCB.HO.new TB template.for reporting package.1P.040316_05.CCB.HO.Tool.PRCAccounts.040409_1_P3.1 Intercompany Summary 2" xfId="3904"/>
    <cellStyle name="_CCB.HEN.Item12.ProfitNAVRecon.031209.LY_1_CCB.HO.NAV Recon.031222.AL_CCB.Dec03AuditPack.HL.V2.revised ctl_CCB.HO.new TB template.for reporting package.1P.040316_05.CCB.HO.Tool.PRCAccounts.040409_P3.1 Intercompany Summary" xfId="973"/>
    <cellStyle name="_CCB.HEN.Item12.ProfitNAVRecon.031209.LY_1_CCB.HO.NAV Recon.031222.AL_CCB.Dec03AuditPack.HL.V2.revised ctl_CCB.HO.new TB template.for reporting package.1P.040316_05.CCB.HO.Tool.PRCAccounts.040409_P3.1 Intercompany Summary 2" xfId="3905"/>
    <cellStyle name="_CCB.HEN.Item12.ProfitNAVRecon.031209.LY_1_CCB.HO.NAV Recon.031222.AL_CCB.Dec03AuditPack.HL.V2.revised ctl_CCB.HO.new TB template.for reporting package.1P.040316_P3.1 Intercompany Summary" xfId="974"/>
    <cellStyle name="_CCB.HEN.Item12.ProfitNAVRecon.031209.LY_1_CCB.HO.NAV Recon.031222.AL_CCB.Dec03AuditPack.HL.V2.revised ctl_CCB.HO.new TB template.for reporting package.1P.040316_P3.1 Intercompany Summary 2" xfId="3906"/>
    <cellStyle name="_CCB.HEN.Item12.ProfitNAVRecon.031209.LY_1_CCB.HO.NAV Recon.031222.AL_CCB.Dec03AuditPack.HL.V2.revised ctl_CCB.HO.reporting TB-Comb.1P.040316" xfId="975"/>
    <cellStyle name="_CCB.HEN.Item12.ProfitNAVRecon.031209.LY_1_CCB.HO.NAV Recon.031222.AL_CCB.Dec03AuditPack.HL.V2.revised ctl_CCB.HO.reporting TB-Comb.1P.040316 2" xfId="3907"/>
    <cellStyle name="_CCB.HEN.Item12.ProfitNAVRecon.031209.LY_1_CCB.HO.NAV Recon.031222.AL_CCB.Dec03AuditPack.HL.V2.revised ctl_CCB.HO.reporting TB-Comb.1P.040316_05.CCB.HO.Tool.PRCAccounts.040409" xfId="977"/>
    <cellStyle name="_CCB.HEN.Item12.ProfitNAVRecon.031209.LY_1_CCB.HO.NAV Recon.031222.AL_CCB.Dec03AuditPack.HL.V2.revised ctl_CCB.HO.reporting TB-Comb.1P.040316_05.CCB.HO.Tool.PRCAccounts.040409 2" xfId="3908"/>
    <cellStyle name="_CCB.HEN.Item12.ProfitNAVRecon.031209.LY_1_CCB.HO.NAV Recon.031222.AL_CCB.Dec03AuditPack.HL.V2.revised ctl_CCB.HO.reporting TB-Comb.1P.040316_05.CCB.HO.Tool.PRCAccounts.040409_P3.1 Intercompany Summary" xfId="979"/>
    <cellStyle name="_CCB.HEN.Item12.ProfitNAVRecon.031209.LY_1_CCB.HO.NAV Recon.031222.AL_CCB.Dec03AuditPack.HL.V2.revised ctl_CCB.HO.reporting TB-Comb.1P.040316_05.CCB.HO.Tool.PRCAccounts.040409_P3.1 Intercompany Summary 2" xfId="3910"/>
    <cellStyle name="_CCB.HEN.Item12.ProfitNAVRecon.031209.LY_1_CCB.HO.NAV Recon.031222.AL_CCB.Dec03AuditPack.HL.V2.revised ctl_CCB.HO.reporting TB-Comb.1P.040316_P3.1 Intercompany Summary" xfId="769"/>
    <cellStyle name="_CCB.HEN.Item12.ProfitNAVRecon.031209.LY_1_CCB.HO.NAV Recon.031222.AL_CCB.Dec03AuditPack.HL.V2.revised ctl_CCB.HO.reporting TB-Comb.1P.040316_P3.1 Intercompany Summary 2" xfId="3705"/>
    <cellStyle name="_CCB.HEN.Item12.ProfitNAVRecon.031209.LY_1_CCB.HO.NAV Recon.031222.AL_CCB.Dec03AuditPack.HL.V2.revised ctl_CCB.HO.reporting TB-Comb.4Period.040316" xfId="980"/>
    <cellStyle name="_CCB.HEN.Item12.ProfitNAVRecon.031209.LY_1_CCB.HO.NAV Recon.031222.AL_CCB.Dec03AuditPack.HL.V2.revised ctl_CCB.HO.reporting TB-Comb.4Period.040316 2" xfId="3911"/>
    <cellStyle name="_CCB.HEN.Item12.ProfitNAVRecon.031209.LY_1_CCB.HO.NAV Recon.031222.AL_CCB.Dec03AuditPack.HL.V2.revised ctl_CCB.HO.reporting TB-Comb.4Period.040316_05.CCB.HO.Tool.PRCAccounts.040409" xfId="982"/>
    <cellStyle name="_CCB.HEN.Item12.ProfitNAVRecon.031209.LY_1_CCB.HO.NAV Recon.031222.AL_CCB.Dec03AuditPack.HL.V2.revised ctl_CCB.HO.reporting TB-Comb.4Period.040316_05.CCB.HO.Tool.PRCAccounts.040409 2" xfId="3913"/>
    <cellStyle name="_CCB.HEN.Item12.ProfitNAVRecon.031209.LY_1_CCB.HO.NAV Recon.031222.AL_CCB.Dec03AuditPack.HL.V2.revised ctl_CCB.HO.reporting TB-Comb.4Period.040316_05.CCB.HO.Tool.PRCAccounts.040409_P3.1 Intercompany Summary" xfId="983"/>
    <cellStyle name="_CCB.HEN.Item12.ProfitNAVRecon.031209.LY_1_CCB.HO.NAV Recon.031222.AL_CCB.Dec03AuditPack.HL.V2.revised ctl_CCB.HO.reporting TB-Comb.4Period.040316_05.CCB.HO.Tool.PRCAccounts.040409_P3.1 Intercompany Summary 2" xfId="3914"/>
    <cellStyle name="_CCB.HEN.Item12.ProfitNAVRecon.031209.LY_1_CCB.HO.NAV Recon.031222.AL_CCB.Dec03AuditPack.HL.V2.revised ctl_CCB.HO.reporting TB-Comb.4Period.040316_P3.1 Intercompany Summary" xfId="984"/>
    <cellStyle name="_CCB.HEN.Item12.ProfitNAVRecon.031209.LY_1_CCB.HO.NAV Recon.031222.AL_CCB.Dec03AuditPack.HL.V2.revised ctl_CCB.HO.reporting TB-Comb.4Period.040316_P3.1 Intercompany Summary 2" xfId="3915"/>
    <cellStyle name="_CCB.HEN.Item12.ProfitNAVRecon.031209.LY_1_CCB.HO.NAV Recon.031222.AL_CCB.Dec03AuditPack.HL.V2.revised ctl_CCB.HO.reporting TB-HL.1P.040316" xfId="985"/>
    <cellStyle name="_CCB.HEN.Item12.ProfitNAVRecon.031209.LY_1_CCB.HO.NAV Recon.031222.AL_CCB.Dec03AuditPack.HL.V2.revised ctl_CCB.HO.reporting TB-HL.1P.040316 2" xfId="3916"/>
    <cellStyle name="_CCB.HEN.Item12.ProfitNAVRecon.031209.LY_1_CCB.HO.NAV Recon.031222.AL_CCB.Dec03AuditPack.HL.V2.revised ctl_CCB.HO.reporting TB-HL.1P.040316_05.CCB.HO.Tool.PRCAccounts.040409" xfId="986"/>
    <cellStyle name="_CCB.HEN.Item12.ProfitNAVRecon.031209.LY_1_CCB.HO.NAV Recon.031222.AL_CCB.Dec03AuditPack.HL.V2.revised ctl_CCB.HO.reporting TB-HL.1P.040316_05.CCB.HO.Tool.PRCAccounts.040409 2" xfId="3917"/>
    <cellStyle name="_CCB.HEN.Item12.ProfitNAVRecon.031209.LY_1_CCB.HO.NAV Recon.031222.AL_CCB.Dec03AuditPack.HL.V2.revised ctl_CCB.HO.reporting TB-HL.1P.040316_05.CCB.HO.Tool.PRCAccounts.040409_1" xfId="987"/>
    <cellStyle name="_CCB.HEN.Item12.ProfitNAVRecon.031209.LY_1_CCB.HO.NAV Recon.031222.AL_CCB.Dec03AuditPack.HL.V2.revised ctl_CCB.HO.reporting TB-HL.1P.040316_05.CCB.HO.Tool.PRCAccounts.040409_1 2" xfId="3918"/>
    <cellStyle name="_CCB.HEN.Item12.ProfitNAVRecon.031209.LY_1_CCB.HO.NAV Recon.031222.AL_CCB.Dec03AuditPack.HL.V2.revised ctl_CCB.HO.reporting TB-HL.1P.040316_05.CCB.HO.Tool.PRCAccounts.040409_1_P3.1 Intercompany Summary" xfId="988"/>
    <cellStyle name="_CCB.HEN.Item12.ProfitNAVRecon.031209.LY_1_CCB.HO.NAV Recon.031222.AL_CCB.Dec03AuditPack.HL.V2.revised ctl_CCB.HO.reporting TB-HL.1P.040316_05.CCB.HO.Tool.PRCAccounts.040409_1_P3.1 Intercompany Summary 2" xfId="3919"/>
    <cellStyle name="_CCB.HEN.Item12.ProfitNAVRecon.031209.LY_1_CCB.HO.NAV Recon.031222.AL_CCB.Dec03AuditPack.HL.V2.revised ctl_CCB.HO.reporting TB-HL.1P.040316_05.CCB.HO.Tool.PRCAccounts.040409_P3.1 Intercompany Summary" xfId="989"/>
    <cellStyle name="_CCB.HEN.Item12.ProfitNAVRecon.031209.LY_1_CCB.HO.NAV Recon.031222.AL_CCB.Dec03AuditPack.HL.V2.revised ctl_CCB.HO.reporting TB-HL.1P.040316_05.CCB.HO.Tool.PRCAccounts.040409_P3.1 Intercompany Summary 2" xfId="3920"/>
    <cellStyle name="_CCB.HEN.Item12.ProfitNAVRecon.031209.LY_1_CCB.HO.NAV Recon.031222.AL_CCB.Dec03AuditPack.HL.V2.revised ctl_CCB.HO.reporting TB-HL.1P.040316_P3.1 Intercompany Summary" xfId="991"/>
    <cellStyle name="_CCB.HEN.Item12.ProfitNAVRecon.031209.LY_1_CCB.HO.NAV Recon.031222.AL_CCB.Dec03AuditPack.HL.V2.revised ctl_CCB.HO.reporting TB-HL.1P.040316_P3.1 Intercompany Summary 2" xfId="3921"/>
    <cellStyle name="_CCB.HEN.Item12.ProfitNAVRecon.031209.LY_1_CCB.HO.NAV Recon.031222.AL_CCB.Dec03AuditPack.HL.V2.revised ctl_CCB.HO.Tool - convert old 2.5yrs combine TB to new.040315" xfId="993"/>
    <cellStyle name="_CCB.HEN.Item12.ProfitNAVRecon.031209.LY_1_CCB.HO.NAV Recon.031222.AL_CCB.Dec03AuditPack.HL.V2.revised ctl_CCB.HO.Tool - convert old 2.5yrs combine TB to new.040315 2" xfId="3923"/>
    <cellStyle name="_CCB.HEN.Item12.ProfitNAVRecon.031209.LY_1_CCB.HO.NAV Recon.031222.AL_CCB.Dec03AuditPack.HL.V2.revised ctl_CCB.HO.Tool - convert old 2.5yrs combine TB to new.040315_05.CCB.HO.Tool.PRCAccounts.040409" xfId="995"/>
    <cellStyle name="_CCB.HEN.Item12.ProfitNAVRecon.031209.LY_1_CCB.HO.NAV Recon.031222.AL_CCB.Dec03AuditPack.HL.V2.revised ctl_CCB.HO.Tool - convert old 2.5yrs combine TB to new.040315_05.CCB.HO.Tool.PRCAccounts.040409 2" xfId="3925"/>
    <cellStyle name="_CCB.HEN.Item12.ProfitNAVRecon.031209.LY_1_CCB.HO.NAV Recon.031222.AL_CCB.Dec03AuditPack.HL.V2.revised ctl_CCB.HO.Tool - convert old 2.5yrs combine TB to new.040315_05.CCB.HO.Tool.PRCAccounts.040409_P3.1 Intercompany Summary" xfId="996"/>
    <cellStyle name="_CCB.HEN.Item12.ProfitNAVRecon.031209.LY_1_CCB.HO.NAV Recon.031222.AL_CCB.Dec03AuditPack.HL.V2.revised ctl_CCB.HO.Tool - convert old 2.5yrs combine TB to new.040315_05.CCB.HO.Tool.PRCAccounts.040409_P3.1 Intercompany Summary 2" xfId="3926"/>
    <cellStyle name="_CCB.HEN.Item12.ProfitNAVRecon.031209.LY_1_CCB.HO.NAV Recon.031222.AL_CCB.Dec03AuditPack.HL.V2.revised ctl_CCB.HO.Tool - convert old 2.5yrs combine TB to new.040315_P3.1 Intercompany Summary" xfId="997"/>
    <cellStyle name="_CCB.HEN.Item12.ProfitNAVRecon.031209.LY_1_CCB.HO.NAV Recon.031222.AL_CCB.Dec03AuditPack.HL.V2.revised ctl_CCB.HO.Tool - convert old 2.5yrs combine TB to new.040315_P3.1 Intercompany Summary 2" xfId="3927"/>
    <cellStyle name="_CCB.HEN.Item12.ProfitNAVRecon.031209.LY_1_CCB.HO.NAV Recon.031222.AL_CCB.Dec03AuditPack.HL.V2.revised ctl_CCB.xx.4P.PRCTB.yymmdd" xfId="998"/>
    <cellStyle name="_CCB.HEN.Item12.ProfitNAVRecon.031209.LY_1_CCB.HO.NAV Recon.031222.AL_CCB.Dec03AuditPack.HL.V2.revised ctl_CCB.xx.4P.PRCTB.yymmdd 2" xfId="3928"/>
    <cellStyle name="_CCB.HEN.Item12.ProfitNAVRecon.031209.LY_1_CCB.HO.NAV Recon.031222.AL_CCB.Dec03AuditPack.HL.V2.revised ctl_CCB.xx.4P.PRCTB.yymmdd_05.CCB.HO.Tool.PRCAccounts.040409" xfId="1002"/>
    <cellStyle name="_CCB.HEN.Item12.ProfitNAVRecon.031209.LY_1_CCB.HO.NAV Recon.031222.AL_CCB.Dec03AuditPack.HL.V2.revised ctl_CCB.xx.4P.PRCTB.yymmdd_05.CCB.HO.Tool.PRCAccounts.040409 2" xfId="3932"/>
    <cellStyle name="_CCB.HEN.Item12.ProfitNAVRecon.031209.LY_1_CCB.HO.NAV Recon.031222.AL_CCB.Dec03AuditPack.HL.V2.revised ctl_CCB.xx.4P.PRCTB.yymmdd_05.CCB.HO.Tool.PRCAccounts.040409_P3.1 Intercompany Summary" xfId="1003"/>
    <cellStyle name="_CCB.HEN.Item12.ProfitNAVRecon.031209.LY_1_CCB.HO.NAV Recon.031222.AL_CCB.Dec03AuditPack.HL.V2.revised ctl_CCB.xx.4P.PRCTB.yymmdd_05.CCB.HO.Tool.PRCAccounts.040409_P3.1 Intercompany Summary 2" xfId="3933"/>
    <cellStyle name="_CCB.HEN.Item12.ProfitNAVRecon.031209.LY_1_CCB.HO.NAV Recon.031222.AL_CCB.Dec03AuditPack.HL.V2.revised ctl_CCB.xx.4P.PRCTB.yymmdd_P3.1 Intercompany Summary" xfId="1006"/>
    <cellStyle name="_CCB.HEN.Item12.ProfitNAVRecon.031209.LY_1_CCB.HO.NAV Recon.031222.AL_CCB.Dec03AuditPack.HL.V2.revised ctl_CCB.xx.4P.PRCTB.yymmdd_P3.1 Intercompany Summary 2" xfId="3936"/>
    <cellStyle name="_CCB.HEN.Item12.ProfitNAVRecon.031209.LY_1_CCB.HO.NAV Recon.031222.AL_CCB.Dec03AuditPack.HL.V2.revised ctl_P3.1 Intercompany Summary" xfId="1008"/>
    <cellStyle name="_CCB.HEN.Item12.ProfitNAVRecon.031209.LY_1_CCB.HO.NAV Recon.031222.AL_CCB.Dec03AuditPack.HL.V2.revised ctl_P3.1 Intercompany Summary 2" xfId="3938"/>
    <cellStyle name="_CCB.HEN.Item12.ProfitNAVRecon.031209.LY_1_CCB.HO.NAV Recon.031222.AL_P3.1 Intercompany Summary" xfId="1010"/>
    <cellStyle name="_CCB.HEN.Item12.ProfitNAVRecon.031209.LY_1_CCB.HO.NAV Recon.031222.AL_P3.1 Intercompany Summary 2" xfId="3940"/>
    <cellStyle name="_CCB.HEN.Item12.ProfitNAVRecon.031209.LY_1_CCB.HO.NAV Recon.031226.AL" xfId="1012"/>
    <cellStyle name="_CCB.HEN.Item12.ProfitNAVRecon.031209.LY_1_CCB.HO.NAV Recon.031226.AL 2" xfId="3942"/>
    <cellStyle name="_CCB.HEN.Item12.ProfitNAVRecon.031209.LY_1_CCB.HO.NAV Recon.031226.AL_05.CCB.HO.Tool.PRCAccounts.040409" xfId="1016"/>
    <cellStyle name="_CCB.HEN.Item12.ProfitNAVRecon.031209.LY_1_CCB.HO.NAV Recon.031226.AL_05.CCB.HO.Tool.PRCAccounts.040409 2" xfId="3945"/>
    <cellStyle name="_CCB.HEN.Item12.ProfitNAVRecon.031209.LY_1_CCB.HO.NAV Recon.031226.AL_05.CCB.HO.Tool.PRCAccounts.040409_1" xfId="1019"/>
    <cellStyle name="_CCB.HEN.Item12.ProfitNAVRecon.031209.LY_1_CCB.HO.NAV Recon.031226.AL_05.CCB.HO.Tool.PRCAccounts.040409_1 2" xfId="3948"/>
    <cellStyle name="_CCB.HEN.Item12.ProfitNAVRecon.031209.LY_1_CCB.HO.NAV Recon.031226.AL_05.CCB.HO.Tool.PRCAccounts.040409_1_P3.1 Intercompany Summary" xfId="1020"/>
    <cellStyle name="_CCB.HEN.Item12.ProfitNAVRecon.031209.LY_1_CCB.HO.NAV Recon.031226.AL_05.CCB.HO.Tool.PRCAccounts.040409_1_P3.1 Intercompany Summary 2" xfId="3949"/>
    <cellStyle name="_CCB.HEN.Item12.ProfitNAVRecon.031209.LY_1_CCB.HO.NAV Recon.031226.AL_05.CCB.HO.Tool.PRCAccounts.040409_P3.1 Intercompany Summary" xfId="1021"/>
    <cellStyle name="_CCB.HEN.Item12.ProfitNAVRecon.031209.LY_1_CCB.HO.NAV Recon.031226.AL_05.CCB.HO.Tool.PRCAccounts.040409_P3.1 Intercompany Summary 2" xfId="3950"/>
    <cellStyle name="_CCB.HEN.Item12.ProfitNAVRecon.031209.LY_1_CCB.HO.NAV Recon.031226.AL_CCB.Dec03AuditPack.GL.V2" xfId="1022"/>
    <cellStyle name="_CCB.HEN.Item12.ProfitNAVRecon.031209.LY_1_CCB.HO.NAV Recon.031226.AL_CCB.Dec03AuditPack.GL.V2 2" xfId="3951"/>
    <cellStyle name="_CCB.HEN.Item12.ProfitNAVRecon.031209.LY_1_CCB.HO.NAV Recon.031226.AL_CCB.Dec03AuditPack.GL.V2_05.CCB.HO.Tool.PRCAccounts.040409" xfId="1024"/>
    <cellStyle name="_CCB.HEN.Item12.ProfitNAVRecon.031209.LY_1_CCB.HO.NAV Recon.031226.AL_CCB.Dec03AuditPack.GL.V2_05.CCB.HO.Tool.PRCAccounts.040409 2" xfId="3952"/>
    <cellStyle name="_CCB.HEN.Item12.ProfitNAVRecon.031209.LY_1_CCB.HO.NAV Recon.031226.AL_CCB.Dec03AuditPack.GL.V2_05.CCB.HO.Tool.PRCAccounts.040409_1" xfId="1025"/>
    <cellStyle name="_CCB.HEN.Item12.ProfitNAVRecon.031209.LY_1_CCB.HO.NAV Recon.031226.AL_CCB.Dec03AuditPack.GL.V2_05.CCB.HO.Tool.PRCAccounts.040409_1 2" xfId="3953"/>
    <cellStyle name="_CCB.HEN.Item12.ProfitNAVRecon.031209.LY_1_CCB.HO.NAV Recon.031226.AL_CCB.Dec03AuditPack.GL.V2_05.CCB.HO.Tool.PRCAccounts.040409_1_P3.1 Intercompany Summary" xfId="1026"/>
    <cellStyle name="_CCB.HEN.Item12.ProfitNAVRecon.031209.LY_1_CCB.HO.NAV Recon.031226.AL_CCB.Dec03AuditPack.GL.V2_05.CCB.HO.Tool.PRCAccounts.040409_1_P3.1 Intercompany Summary 2" xfId="3954"/>
    <cellStyle name="_CCB.HEN.Item12.ProfitNAVRecon.031209.LY_1_CCB.HO.NAV Recon.031226.AL_CCB.Dec03AuditPack.GL.V2_05.CCB.HO.Tool.PRCAccounts.040409_P3.1 Intercompany Summary" xfId="1027"/>
    <cellStyle name="_CCB.HEN.Item12.ProfitNAVRecon.031209.LY_1_CCB.HO.NAV Recon.031226.AL_CCB.Dec03AuditPack.GL.V2_05.CCB.HO.Tool.PRCAccounts.040409_P3.1 Intercompany Summary 2" xfId="3955"/>
    <cellStyle name="_CCB.HEN.Item12.ProfitNAVRecon.031209.LY_1_CCB.HO.NAV Recon.031226.AL_CCB.Dec03AuditPack.GL.V2_CCB.Dec03AuditPack.GL.V4(trail run new)" xfId="1028"/>
    <cellStyle name="_CCB.HEN.Item12.ProfitNAVRecon.031209.LY_1_CCB.HO.NAV Recon.031226.AL_CCB.Dec03AuditPack.GL.V2_CCB.Dec03AuditPack.GL.V4(trail run new) 2" xfId="3956"/>
    <cellStyle name="_CCB.HEN.Item12.ProfitNAVRecon.031209.LY_1_CCB.HO.NAV Recon.031226.AL_CCB.Dec03AuditPack.GL.V2_CCB.Dec03AuditPack.GL.V4(trail run new)_P3.1 Intercompany Summary" xfId="1030"/>
    <cellStyle name="_CCB.HEN.Item12.ProfitNAVRecon.031209.LY_1_CCB.HO.NAV Recon.031226.AL_CCB.Dec03AuditPack.GL.V2_CCB.Dec03AuditPack.GL.V4(trail run new)_P3.1 Intercompany Summary 2" xfId="3958"/>
    <cellStyle name="_CCB.HEN.Item12.ProfitNAVRecon.031209.LY_1_CCB.HO.NAV Recon.031226.AL_CCB.Dec03AuditPack.GL.V2_CCB.Dec03AuditPack.GL.V4(trial run new)" xfId="127"/>
    <cellStyle name="_CCB.HEN.Item12.ProfitNAVRecon.031209.LY_1_CCB.HO.NAV Recon.031226.AL_CCB.Dec03AuditPack.GL.V2_CCB.Dec03AuditPack.GL.V4(trial run new) 2" xfId="3107"/>
    <cellStyle name="_CCB.HEN.Item12.ProfitNAVRecon.031209.LY_1_CCB.HO.NAV Recon.031226.AL_CCB.Dec03AuditPack.GL.V2_CCB.Dec03AuditPack.GL.V4(trial run new)_P3.1 Intercompany Summary" xfId="1032"/>
    <cellStyle name="_CCB.HEN.Item12.ProfitNAVRecon.031209.LY_1_CCB.HO.NAV Recon.031226.AL_CCB.Dec03AuditPack.GL.V2_CCB.Dec03AuditPack.GL.V4(trial run new)_P3.1 Intercompany Summary 2" xfId="3960"/>
    <cellStyle name="_CCB.HEN.Item12.ProfitNAVRecon.031209.LY_1_CCB.HO.NAV Recon.031226.AL_CCB.Dec03AuditPack.GL.V2_Copy of CCB.Dec03AuditPack.GL.V4" xfId="1033"/>
    <cellStyle name="_CCB.HEN.Item12.ProfitNAVRecon.031209.LY_1_CCB.HO.NAV Recon.031226.AL_CCB.Dec03AuditPack.GL.V2_Copy of CCB.Dec03AuditPack.GL.V4 2" xfId="3961"/>
    <cellStyle name="_CCB.HEN.Item12.ProfitNAVRecon.031209.LY_1_CCB.HO.NAV Recon.031226.AL_CCB.Dec03AuditPack.GL.V2_Copy of CCB.Dec03AuditPack.GL.V4_P3.1 Intercompany Summary" xfId="1034"/>
    <cellStyle name="_CCB.HEN.Item12.ProfitNAVRecon.031209.LY_1_CCB.HO.NAV Recon.031226.AL_CCB.Dec03AuditPack.GL.V2_Copy of CCB.Dec03AuditPack.GL.V4_P3.1 Intercompany Summary 2" xfId="3962"/>
    <cellStyle name="_CCB.HEN.Item12.ProfitNAVRecon.031209.LY_1_CCB.HO.NAV Recon.031226.AL_CCB.Dec03AuditPack.GL.V2_P3.1 Intercompany Summary" xfId="1036"/>
    <cellStyle name="_CCB.HEN.Item12.ProfitNAVRecon.031209.LY_1_CCB.HO.NAV Recon.031226.AL_CCB.Dec03AuditPack.GL.V2_P3.1 Intercompany Summary 2" xfId="3964"/>
    <cellStyle name="_CCB.HEN.Item12.ProfitNAVRecon.031209.LY_1_CCB.HO.NAV Recon.031226.AL_CCB.Dec03AuditPack.HL.V2.revised ctl" xfId="825"/>
    <cellStyle name="_CCB.HEN.Item12.ProfitNAVRecon.031209.LY_1_CCB.HO.NAV Recon.031226.AL_CCB.Dec03AuditPack.HL.V2.revised ctl 2" xfId="3761"/>
    <cellStyle name="_CCB.HEN.Item12.ProfitNAVRecon.031209.LY_1_CCB.HO.NAV Recon.031226.AL_CCB.Dec03AuditPack.HL.V2.revised ctl_05.CCB.HO.Tool.PRCAccounts.040409" xfId="1037"/>
    <cellStyle name="_CCB.HEN.Item12.ProfitNAVRecon.031209.LY_1_CCB.HO.NAV Recon.031226.AL_CCB.Dec03AuditPack.HL.V2.revised ctl_05.CCB.HO.Tool.PRCAccounts.040409 2" xfId="3965"/>
    <cellStyle name="_CCB.HEN.Item12.ProfitNAVRecon.031209.LY_1_CCB.HO.NAV Recon.031226.AL_CCB.Dec03AuditPack.HL.V2.revised ctl_05.CCB.HO.Tool.PRCAccounts.040409_P3.1 Intercompany Summary" xfId="1038"/>
    <cellStyle name="_CCB.HEN.Item12.ProfitNAVRecon.031209.LY_1_CCB.HO.NAV Recon.031226.AL_CCB.Dec03AuditPack.HL.V2.revised ctl_05.CCB.HO.Tool.PRCAccounts.040409_P3.1 Intercompany Summary 2" xfId="3966"/>
    <cellStyle name="_CCB.HEN.Item12.ProfitNAVRecon.031209.LY_1_CCB.HO.NAV Recon.031226.AL_CCB.Dec03AuditPack.HL.V2.revised ctl_CCB.HO.new TB template.for reporting package.040309" xfId="1040"/>
    <cellStyle name="_CCB.HEN.Item12.ProfitNAVRecon.031209.LY_1_CCB.HO.NAV Recon.031226.AL_CCB.Dec03AuditPack.HL.V2.revised ctl_CCB.HO.new TB template.for reporting package.040309 2" xfId="3968"/>
    <cellStyle name="_CCB.HEN.Item12.ProfitNAVRecon.031209.LY_1_CCB.HO.NAV Recon.031226.AL_CCB.Dec03AuditPack.HL.V2.revised ctl_CCB.HO.new TB template.for reporting package.040309_05.CCB.HO.Tool.PRCAccounts.040409" xfId="1041"/>
    <cellStyle name="_CCB.HEN.Item12.ProfitNAVRecon.031209.LY_1_CCB.HO.NAV Recon.031226.AL_CCB.Dec03AuditPack.HL.V2.revised ctl_CCB.HO.new TB template.for reporting package.040309_05.CCB.HO.Tool.PRCAccounts.040409 2" xfId="3969"/>
    <cellStyle name="_CCB.HEN.Item12.ProfitNAVRecon.031209.LY_1_CCB.HO.NAV Recon.031226.AL_CCB.Dec03AuditPack.HL.V2.revised ctl_CCB.HO.new TB template.for reporting package.040309_05.CCB.HO.Tool.PRCAccounts.040409_1" xfId="1042"/>
    <cellStyle name="_CCB.HEN.Item12.ProfitNAVRecon.031209.LY_1_CCB.HO.NAV Recon.031226.AL_CCB.Dec03AuditPack.HL.V2.revised ctl_CCB.HO.new TB template.for reporting package.040309_05.CCB.HO.Tool.PRCAccounts.040409_1 2" xfId="3970"/>
    <cellStyle name="_CCB.HEN.Item12.ProfitNAVRecon.031209.LY_1_CCB.HO.NAV Recon.031226.AL_CCB.Dec03AuditPack.HL.V2.revised ctl_CCB.HO.new TB template.for reporting package.040309_05.CCB.HO.Tool.PRCAccounts.040409_1_P3.1 Intercompany Summary" xfId="1043"/>
    <cellStyle name="_CCB.HEN.Item12.ProfitNAVRecon.031209.LY_1_CCB.HO.NAV Recon.031226.AL_CCB.Dec03AuditPack.HL.V2.revised ctl_CCB.HO.new TB template.for reporting package.040309_05.CCB.HO.Tool.PRCAccounts.040409_1_P3.1 Intercompany Summary 2" xfId="3971"/>
    <cellStyle name="_CCB.HEN.Item12.ProfitNAVRecon.031209.LY_1_CCB.HO.NAV Recon.031226.AL_CCB.Dec03AuditPack.HL.V2.revised ctl_CCB.HO.new TB template.for reporting package.040309_05.CCB.HO.Tool.PRCAccounts.040409_P3.1 Intercompany Summary" xfId="1044"/>
    <cellStyle name="_CCB.HEN.Item12.ProfitNAVRecon.031209.LY_1_CCB.HO.NAV Recon.031226.AL_CCB.Dec03AuditPack.HL.V2.revised ctl_CCB.HO.new TB template.for reporting package.040309_05.CCB.HO.Tool.PRCAccounts.040409_P3.1 Intercompany Summary 2" xfId="3972"/>
    <cellStyle name="_CCB.HEN.Item12.ProfitNAVRecon.031209.LY_1_CCB.HO.NAV Recon.031226.AL_CCB.Dec03AuditPack.HL.V2.revised ctl_CCB.HO.new TB template.for reporting package.040309_P3.1 Intercompany Summary" xfId="1046"/>
    <cellStyle name="_CCB.HEN.Item12.ProfitNAVRecon.031209.LY_1_CCB.HO.NAV Recon.031226.AL_CCB.Dec03AuditPack.HL.V2.revised ctl_CCB.HO.new TB template.for reporting package.040309_P3.1 Intercompany Summary 2" xfId="3974"/>
    <cellStyle name="_CCB.HEN.Item12.ProfitNAVRecon.031209.LY_1_CCB.HO.NAV Recon.031226.AL_CCB.Dec03AuditPack.HL.V2.revised ctl_CCB.HO.new TB template.for reporting package.1P.040316" xfId="1047"/>
    <cellStyle name="_CCB.HEN.Item12.ProfitNAVRecon.031209.LY_1_CCB.HO.NAV Recon.031226.AL_CCB.Dec03AuditPack.HL.V2.revised ctl_CCB.HO.new TB template.for reporting package.1P.040316 2" xfId="3975"/>
    <cellStyle name="_CCB.HEN.Item12.ProfitNAVRecon.031209.LY_1_CCB.HO.NAV Recon.031226.AL_CCB.Dec03AuditPack.HL.V2.revised ctl_CCB.HO.new TB template.for reporting package.1P.040316_05.CCB.HO.Tool.PRCAccounts.040409" xfId="1048"/>
    <cellStyle name="_CCB.HEN.Item12.ProfitNAVRecon.031209.LY_1_CCB.HO.NAV Recon.031226.AL_CCB.Dec03AuditPack.HL.V2.revised ctl_CCB.HO.new TB template.for reporting package.1P.040316_05.CCB.HO.Tool.PRCAccounts.040409 2" xfId="3976"/>
    <cellStyle name="_CCB.HEN.Item12.ProfitNAVRecon.031209.LY_1_CCB.HO.NAV Recon.031226.AL_CCB.Dec03AuditPack.HL.V2.revised ctl_CCB.HO.new TB template.for reporting package.1P.040316_05.CCB.HO.Tool.PRCAccounts.040409_1" xfId="971"/>
    <cellStyle name="_CCB.HEN.Item12.ProfitNAVRecon.031209.LY_1_CCB.HO.NAV Recon.031226.AL_CCB.Dec03AuditPack.HL.V2.revised ctl_CCB.HO.new TB template.for reporting package.1P.040316_05.CCB.HO.Tool.PRCAccounts.040409_1 2" xfId="3903"/>
    <cellStyle name="_CCB.HEN.Item12.ProfitNAVRecon.031209.LY_1_CCB.HO.NAV Recon.031226.AL_CCB.Dec03AuditPack.HL.V2.revised ctl_CCB.HO.new TB template.for reporting package.1P.040316_05.CCB.HO.Tool.PRCAccounts.040409_1_P3.1 Intercompany Summary" xfId="1050"/>
    <cellStyle name="_CCB.HEN.Item12.ProfitNAVRecon.031209.LY_1_CCB.HO.NAV Recon.031226.AL_CCB.Dec03AuditPack.HL.V2.revised ctl_CCB.HO.new TB template.for reporting package.1P.040316_05.CCB.HO.Tool.PRCAccounts.040409_1_P3.1 Intercompany Summary 2" xfId="3978"/>
    <cellStyle name="_CCB.HEN.Item12.ProfitNAVRecon.031209.LY_1_CCB.HO.NAV Recon.031226.AL_CCB.Dec03AuditPack.HL.V2.revised ctl_CCB.HO.new TB template.for reporting package.1P.040316_05.CCB.HO.Tool.PRCAccounts.040409_P3.1 Intercompany Summary" xfId="1051"/>
    <cellStyle name="_CCB.HEN.Item12.ProfitNAVRecon.031209.LY_1_CCB.HO.NAV Recon.031226.AL_CCB.Dec03AuditPack.HL.V2.revised ctl_CCB.HO.new TB template.for reporting package.1P.040316_05.CCB.HO.Tool.PRCAccounts.040409_P3.1 Intercompany Summary 2" xfId="3979"/>
    <cellStyle name="_CCB.HEN.Item12.ProfitNAVRecon.031209.LY_1_CCB.HO.NAV Recon.031226.AL_CCB.Dec03AuditPack.HL.V2.revised ctl_CCB.HO.new TB template.for reporting package.1P.040316_P3.1 Intercompany Summary" xfId="1052"/>
    <cellStyle name="_CCB.HEN.Item12.ProfitNAVRecon.031209.LY_1_CCB.HO.NAV Recon.031226.AL_CCB.Dec03AuditPack.HL.V2.revised ctl_CCB.HO.new TB template.for reporting package.1P.040316_P3.1 Intercompany Summary 2" xfId="3980"/>
    <cellStyle name="_CCB.HEN.Item12.ProfitNAVRecon.031209.LY_1_CCB.HO.NAV Recon.031226.AL_CCB.Dec03AuditPack.HL.V2.revised ctl_CCB.HO.reporting TB-Comb.1P.040316" xfId="1053"/>
    <cellStyle name="_CCB.HEN.Item12.ProfitNAVRecon.031209.LY_1_CCB.HO.NAV Recon.031226.AL_CCB.Dec03AuditPack.HL.V2.revised ctl_CCB.HO.reporting TB-Comb.1P.040316 2" xfId="3981"/>
    <cellStyle name="_CCB.HEN.Item12.ProfitNAVRecon.031209.LY_1_CCB.HO.NAV Recon.031226.AL_CCB.Dec03AuditPack.HL.V2.revised ctl_CCB.HO.reporting TB-Comb.1P.040316_05.CCB.HO.Tool.PRCAccounts.040409" xfId="1055"/>
    <cellStyle name="_CCB.HEN.Item12.ProfitNAVRecon.031209.LY_1_CCB.HO.NAV Recon.031226.AL_CCB.Dec03AuditPack.HL.V2.revised ctl_CCB.HO.reporting TB-Comb.1P.040316_05.CCB.HO.Tool.PRCAccounts.040409 2" xfId="3983"/>
    <cellStyle name="_CCB.HEN.Item12.ProfitNAVRecon.031209.LY_1_CCB.HO.NAV Recon.031226.AL_CCB.Dec03AuditPack.HL.V2.revised ctl_CCB.HO.reporting TB-Comb.1P.040316_05.CCB.HO.Tool.PRCAccounts.040409_P3.1 Intercompany Summary" xfId="1056"/>
    <cellStyle name="_CCB.HEN.Item12.ProfitNAVRecon.031209.LY_1_CCB.HO.NAV Recon.031226.AL_CCB.Dec03AuditPack.HL.V2.revised ctl_CCB.HO.reporting TB-Comb.1P.040316_05.CCB.HO.Tool.PRCAccounts.040409_P3.1 Intercompany Summary 2" xfId="3984"/>
    <cellStyle name="_CCB.HEN.Item12.ProfitNAVRecon.031209.LY_1_CCB.HO.NAV Recon.031226.AL_CCB.Dec03AuditPack.HL.V2.revised ctl_CCB.HO.reporting TB-Comb.1P.040316_P3.1 Intercompany Summary" xfId="1058"/>
    <cellStyle name="_CCB.HEN.Item12.ProfitNAVRecon.031209.LY_1_CCB.HO.NAV Recon.031226.AL_CCB.Dec03AuditPack.HL.V2.revised ctl_CCB.HO.reporting TB-Comb.1P.040316_P3.1 Intercompany Summary 2" xfId="3985"/>
    <cellStyle name="_CCB.HEN.Item12.ProfitNAVRecon.031209.LY_1_CCB.HO.NAV Recon.031226.AL_CCB.Dec03AuditPack.HL.V2.revised ctl_CCB.HO.reporting TB-Comb.4Period.040316" xfId="724"/>
    <cellStyle name="_CCB.HEN.Item12.ProfitNAVRecon.031209.LY_1_CCB.HO.NAV Recon.031226.AL_CCB.Dec03AuditPack.HL.V2.revised ctl_CCB.HO.reporting TB-Comb.4Period.040316 2" xfId="3660"/>
    <cellStyle name="_CCB.HEN.Item12.ProfitNAVRecon.031209.LY_1_CCB.HO.NAV Recon.031226.AL_CCB.Dec03AuditPack.HL.V2.revised ctl_CCB.HO.reporting TB-Comb.4Period.040316_05.CCB.HO.Tool.PRCAccounts.040409" xfId="1062"/>
    <cellStyle name="_CCB.HEN.Item12.ProfitNAVRecon.031209.LY_1_CCB.HO.NAV Recon.031226.AL_CCB.Dec03AuditPack.HL.V2.revised ctl_CCB.HO.reporting TB-Comb.4Period.040316_05.CCB.HO.Tool.PRCAccounts.040409 2" xfId="3989"/>
    <cellStyle name="_CCB.HEN.Item12.ProfitNAVRecon.031209.LY_1_CCB.HO.NAV Recon.031226.AL_CCB.Dec03AuditPack.HL.V2.revised ctl_CCB.HO.reporting TB-Comb.4Period.040316_05.CCB.HO.Tool.PRCAccounts.040409_P3.1 Intercompany Summary" xfId="1066"/>
    <cellStyle name="_CCB.HEN.Item12.ProfitNAVRecon.031209.LY_1_CCB.HO.NAV Recon.031226.AL_CCB.Dec03AuditPack.HL.V2.revised ctl_CCB.HO.reporting TB-Comb.4Period.040316_05.CCB.HO.Tool.PRCAccounts.040409_P3.1 Intercompany Summary 2" xfId="3993"/>
    <cellStyle name="_CCB.HEN.Item12.ProfitNAVRecon.031209.LY_1_CCB.HO.NAV Recon.031226.AL_CCB.Dec03AuditPack.HL.V2.revised ctl_CCB.HO.reporting TB-Comb.4Period.040316_P3.1 Intercompany Summary" xfId="156"/>
    <cellStyle name="_CCB.HEN.Item12.ProfitNAVRecon.031209.LY_1_CCB.HO.NAV Recon.031226.AL_CCB.Dec03AuditPack.HL.V2.revised ctl_CCB.HO.reporting TB-Comb.4Period.040316_P3.1 Intercompany Summary 2" xfId="3121"/>
    <cellStyle name="_CCB.HEN.Item12.ProfitNAVRecon.031209.LY_1_CCB.HO.NAV Recon.031226.AL_CCB.Dec03AuditPack.HL.V2.revised ctl_CCB.HO.reporting TB-HL.1P.040316" xfId="1069"/>
    <cellStyle name="_CCB.HEN.Item12.ProfitNAVRecon.031209.LY_1_CCB.HO.NAV Recon.031226.AL_CCB.Dec03AuditPack.HL.V2.revised ctl_CCB.HO.reporting TB-HL.1P.040316 2" xfId="3996"/>
    <cellStyle name="_CCB.HEN.Item12.ProfitNAVRecon.031209.LY_1_CCB.HO.NAV Recon.031226.AL_CCB.Dec03AuditPack.HL.V2.revised ctl_CCB.HO.reporting TB-HL.1P.040316_05.CCB.HO.Tool.PRCAccounts.040409" xfId="1071"/>
    <cellStyle name="_CCB.HEN.Item12.ProfitNAVRecon.031209.LY_1_CCB.HO.NAV Recon.031226.AL_CCB.Dec03AuditPack.HL.V2.revised ctl_CCB.HO.reporting TB-HL.1P.040316_05.CCB.HO.Tool.PRCAccounts.040409 2" xfId="3998"/>
    <cellStyle name="_CCB.HEN.Item12.ProfitNAVRecon.031209.LY_1_CCB.HO.NAV Recon.031226.AL_CCB.Dec03AuditPack.HL.V2.revised ctl_CCB.HO.reporting TB-HL.1P.040316_05.CCB.HO.Tool.PRCAccounts.040409_1" xfId="1073"/>
    <cellStyle name="_CCB.HEN.Item12.ProfitNAVRecon.031209.LY_1_CCB.HO.NAV Recon.031226.AL_CCB.Dec03AuditPack.HL.V2.revised ctl_CCB.HO.reporting TB-HL.1P.040316_05.CCB.HO.Tool.PRCAccounts.040409_1 2" xfId="4000"/>
    <cellStyle name="_CCB.HEN.Item12.ProfitNAVRecon.031209.LY_1_CCB.HO.NAV Recon.031226.AL_CCB.Dec03AuditPack.HL.V2.revised ctl_CCB.HO.reporting TB-HL.1P.040316_05.CCB.HO.Tool.PRCAccounts.040409_1_P3.1 Intercompany Summary" xfId="1074"/>
    <cellStyle name="_CCB.HEN.Item12.ProfitNAVRecon.031209.LY_1_CCB.HO.NAV Recon.031226.AL_CCB.Dec03AuditPack.HL.V2.revised ctl_CCB.HO.reporting TB-HL.1P.040316_05.CCB.HO.Tool.PRCAccounts.040409_1_P3.1 Intercompany Summary 2" xfId="4001"/>
    <cellStyle name="_CCB.HEN.Item12.ProfitNAVRecon.031209.LY_1_CCB.HO.NAV Recon.031226.AL_CCB.Dec03AuditPack.HL.V2.revised ctl_CCB.HO.reporting TB-HL.1P.040316_05.CCB.HO.Tool.PRCAccounts.040409_P3.1 Intercompany Summary" xfId="1075"/>
    <cellStyle name="_CCB.HEN.Item12.ProfitNAVRecon.031209.LY_1_CCB.HO.NAV Recon.031226.AL_CCB.Dec03AuditPack.HL.V2.revised ctl_CCB.HO.reporting TB-HL.1P.040316_05.CCB.HO.Tool.PRCAccounts.040409_P3.1 Intercompany Summary 2" xfId="4002"/>
    <cellStyle name="_CCB.HEN.Item12.ProfitNAVRecon.031209.LY_1_CCB.HO.NAV Recon.031226.AL_CCB.Dec03AuditPack.HL.V2.revised ctl_CCB.HO.reporting TB-HL.1P.040316_P3.1 Intercompany Summary" xfId="1077"/>
    <cellStyle name="_CCB.HEN.Item12.ProfitNAVRecon.031209.LY_1_CCB.HO.NAV Recon.031226.AL_CCB.Dec03AuditPack.HL.V2.revised ctl_CCB.HO.reporting TB-HL.1P.040316_P3.1 Intercompany Summary 2" xfId="4004"/>
    <cellStyle name="_CCB.HEN.Item12.ProfitNAVRecon.031209.LY_1_CCB.HO.NAV Recon.031226.AL_CCB.Dec03AuditPack.HL.V2.revised ctl_CCB.HO.Tool - convert old 2.5yrs combine TB to new.040315" xfId="204"/>
    <cellStyle name="_CCB.HEN.Item12.ProfitNAVRecon.031209.LY_1_CCB.HO.NAV Recon.031226.AL_CCB.Dec03AuditPack.HL.V2.revised ctl_CCB.HO.Tool - convert old 2.5yrs combine TB to new.040315 2" xfId="3164"/>
    <cellStyle name="_CCB.HEN.Item12.ProfitNAVRecon.031209.LY_1_CCB.HO.NAV Recon.031226.AL_CCB.Dec03AuditPack.HL.V2.revised ctl_CCB.HO.Tool - convert old 2.5yrs combine TB to new.040315_05.CCB.HO.Tool.PRCAccounts.040409" xfId="1078"/>
    <cellStyle name="_CCB.HEN.Item12.ProfitNAVRecon.031209.LY_1_CCB.HO.NAV Recon.031226.AL_CCB.Dec03AuditPack.HL.V2.revised ctl_CCB.HO.Tool - convert old 2.5yrs combine TB to new.040315_05.CCB.HO.Tool.PRCAccounts.040409 2" xfId="4005"/>
    <cellStyle name="_CCB.HEN.Item12.ProfitNAVRecon.031209.LY_1_CCB.HO.NAV Recon.031226.AL_CCB.Dec03AuditPack.HL.V2.revised ctl_CCB.HO.Tool - convert old 2.5yrs combine TB to new.040315_05.CCB.HO.Tool.PRCAccounts.040409_P3.1 Intercompany Summary" xfId="1079"/>
    <cellStyle name="_CCB.HEN.Item12.ProfitNAVRecon.031209.LY_1_CCB.HO.NAV Recon.031226.AL_CCB.Dec03AuditPack.HL.V2.revised ctl_CCB.HO.Tool - convert old 2.5yrs combine TB to new.040315_05.CCB.HO.Tool.PRCAccounts.040409_P3.1 Intercompany Summary 2" xfId="4006"/>
    <cellStyle name="_CCB.HEN.Item12.ProfitNAVRecon.031209.LY_1_CCB.HO.NAV Recon.031226.AL_CCB.Dec03AuditPack.HL.V2.revised ctl_CCB.HO.Tool - convert old 2.5yrs combine TB to new.040315_P3.1 Intercompany Summary" xfId="786"/>
    <cellStyle name="_CCB.HEN.Item12.ProfitNAVRecon.031209.LY_1_CCB.HO.NAV Recon.031226.AL_CCB.Dec03AuditPack.HL.V2.revised ctl_CCB.HO.Tool - convert old 2.5yrs combine TB to new.040315_P3.1 Intercompany Summary 2" xfId="3722"/>
    <cellStyle name="_CCB.HEN.Item12.ProfitNAVRecon.031209.LY_1_CCB.HO.NAV Recon.031226.AL_CCB.Dec03AuditPack.HL.V2.revised ctl_CCB.xx.4P.PRCTB.yymmdd" xfId="1080"/>
    <cellStyle name="_CCB.HEN.Item12.ProfitNAVRecon.031209.LY_1_CCB.HO.NAV Recon.031226.AL_CCB.Dec03AuditPack.HL.V2.revised ctl_CCB.xx.4P.PRCTB.yymmdd 2" xfId="4007"/>
    <cellStyle name="_CCB.HEN.Item12.ProfitNAVRecon.031209.LY_1_CCB.HO.NAV Recon.031226.AL_CCB.Dec03AuditPack.HL.V2.revised ctl_CCB.xx.4P.PRCTB.yymmdd_05.CCB.HO.Tool.PRCAccounts.040409" xfId="211"/>
    <cellStyle name="_CCB.HEN.Item12.ProfitNAVRecon.031209.LY_1_CCB.HO.NAV Recon.031226.AL_CCB.Dec03AuditPack.HL.V2.revised ctl_CCB.xx.4P.PRCTB.yymmdd_05.CCB.HO.Tool.PRCAccounts.040409 2" xfId="3171"/>
    <cellStyle name="_CCB.HEN.Item12.ProfitNAVRecon.031209.LY_1_CCB.HO.NAV Recon.031226.AL_CCB.Dec03AuditPack.HL.V2.revised ctl_CCB.xx.4P.PRCTB.yymmdd_05.CCB.HO.Tool.PRCAccounts.040409_P3.1 Intercompany Summary" xfId="1081"/>
    <cellStyle name="_CCB.HEN.Item12.ProfitNAVRecon.031209.LY_1_CCB.HO.NAV Recon.031226.AL_CCB.Dec03AuditPack.HL.V2.revised ctl_CCB.xx.4P.PRCTB.yymmdd_05.CCB.HO.Tool.PRCAccounts.040409_P3.1 Intercompany Summary 2" xfId="4008"/>
    <cellStyle name="_CCB.HEN.Item12.ProfitNAVRecon.031209.LY_1_CCB.HO.NAV Recon.031226.AL_CCB.Dec03AuditPack.HL.V2.revised ctl_CCB.xx.4P.PRCTB.yymmdd_P3.1 Intercompany Summary" xfId="1084"/>
    <cellStyle name="_CCB.HEN.Item12.ProfitNAVRecon.031209.LY_1_CCB.HO.NAV Recon.031226.AL_CCB.Dec03AuditPack.HL.V2.revised ctl_CCB.xx.4P.PRCTB.yymmdd_P3.1 Intercompany Summary 2" xfId="4011"/>
    <cellStyle name="_CCB.HEN.Item12.ProfitNAVRecon.031209.LY_1_CCB.HO.NAV Recon.031226.AL_CCB.Dec03AuditPack.HL.V2.revised ctl_P3.1 Intercompany Summary" xfId="1085"/>
    <cellStyle name="_CCB.HEN.Item12.ProfitNAVRecon.031209.LY_1_CCB.HO.NAV Recon.031226.AL_CCB.Dec03AuditPack.HL.V2.revised ctl_P3.1 Intercompany Summary 2" xfId="4012"/>
    <cellStyle name="_CCB.HEN.Item12.ProfitNAVRecon.031209.LY_1_CCB.HO.NAV Recon.031226.AL_P3.1 Intercompany Summary" xfId="1039"/>
    <cellStyle name="_CCB.HEN.Item12.ProfitNAVRecon.031209.LY_1_CCB.HO.NAV Recon.031226.AL_P3.1 Intercompany Summary 2" xfId="3967"/>
    <cellStyle name="_CCB.HEN.Item12.ProfitNAVRecon.031209.LY_1_CCB.SX.Item12.F.ProfitNAVRecon.031212.MS" xfId="1088"/>
    <cellStyle name="_CCB.HEN.Item12.ProfitNAVRecon.031209.LY_1_CCB.SX.Item12.F.ProfitNAVRecon.031212.MS 2" xfId="4015"/>
    <cellStyle name="_CCB.HEN.Item12.ProfitNAVRecon.031209.LY_1_CCB.SX.Item12.F.ProfitNAVRecon.031212.MS_05.CCB.HO.Tool.PRCAccounts.040409" xfId="1089"/>
    <cellStyle name="_CCB.HEN.Item12.ProfitNAVRecon.031209.LY_1_CCB.SX.Item12.F.ProfitNAVRecon.031212.MS_05.CCB.HO.Tool.PRCAccounts.040409 2" xfId="4016"/>
    <cellStyle name="_CCB.HEN.Item12.ProfitNAVRecon.031209.LY_1_CCB.SX.Item12.F.ProfitNAVRecon.031212.MS_05.CCB.HO.Tool.PRCAccounts.040409_1" xfId="1091"/>
    <cellStyle name="_CCB.HEN.Item12.ProfitNAVRecon.031209.LY_1_CCB.SX.Item12.F.ProfitNAVRecon.031212.MS_05.CCB.HO.Tool.PRCAccounts.040409_1 2" xfId="4018"/>
    <cellStyle name="_CCB.HEN.Item12.ProfitNAVRecon.031209.LY_1_CCB.SX.Item12.F.ProfitNAVRecon.031212.MS_05.CCB.HO.Tool.PRCAccounts.040409_1_P3.1 Intercompany Summary" xfId="1092"/>
    <cellStyle name="_CCB.HEN.Item12.ProfitNAVRecon.031209.LY_1_CCB.SX.Item12.F.ProfitNAVRecon.031212.MS_05.CCB.HO.Tool.PRCAccounts.040409_1_P3.1 Intercompany Summary 2" xfId="4019"/>
    <cellStyle name="_CCB.HEN.Item12.ProfitNAVRecon.031209.LY_1_CCB.SX.Item12.F.ProfitNAVRecon.031212.MS_05.CCB.HO.Tool.PRCAccounts.040409_P3.1 Intercompany Summary" xfId="1093"/>
    <cellStyle name="_CCB.HEN.Item12.ProfitNAVRecon.031209.LY_1_CCB.SX.Item12.F.ProfitNAVRecon.031212.MS_05.CCB.HO.Tool.PRCAccounts.040409_P3.1 Intercompany Summary 2" xfId="4020"/>
    <cellStyle name="_CCB.HEN.Item12.ProfitNAVRecon.031209.LY_1_CCB.SX.Item12.F.ProfitNAVRecon.031212.MS_CCB.Dec03AuditPack.GL.V2" xfId="1094"/>
    <cellStyle name="_CCB.HEN.Item12.ProfitNAVRecon.031209.LY_1_CCB.SX.Item12.F.ProfitNAVRecon.031212.MS_CCB.Dec03AuditPack.GL.V2 2" xfId="4021"/>
    <cellStyle name="_CCB.HEN.Item12.ProfitNAVRecon.031209.LY_1_CCB.SX.Item12.F.ProfitNAVRecon.031212.MS_CCB.Dec03AuditPack.GL.V2_05.CCB.HO.Tool.PRCAccounts.040409" xfId="1095"/>
    <cellStyle name="_CCB.HEN.Item12.ProfitNAVRecon.031209.LY_1_CCB.SX.Item12.F.ProfitNAVRecon.031212.MS_CCB.Dec03AuditPack.GL.V2_05.CCB.HO.Tool.PRCAccounts.040409 2" xfId="4022"/>
    <cellStyle name="_CCB.HEN.Item12.ProfitNAVRecon.031209.LY_1_CCB.SX.Item12.F.ProfitNAVRecon.031212.MS_CCB.Dec03AuditPack.GL.V2_05.CCB.HO.Tool.PRCAccounts.040409_1" xfId="1098"/>
    <cellStyle name="_CCB.HEN.Item12.ProfitNAVRecon.031209.LY_1_CCB.SX.Item12.F.ProfitNAVRecon.031212.MS_CCB.Dec03AuditPack.GL.V2_05.CCB.HO.Tool.PRCAccounts.040409_1 2" xfId="4025"/>
    <cellStyle name="_CCB.HEN.Item12.ProfitNAVRecon.031209.LY_1_CCB.SX.Item12.F.ProfitNAVRecon.031212.MS_CCB.Dec03AuditPack.GL.V2_05.CCB.HO.Tool.PRCAccounts.040409_1_P3.1 Intercompany Summary" xfId="1099"/>
    <cellStyle name="_CCB.HEN.Item12.ProfitNAVRecon.031209.LY_1_CCB.SX.Item12.F.ProfitNAVRecon.031212.MS_CCB.Dec03AuditPack.GL.V2_05.CCB.HO.Tool.PRCAccounts.040409_1_P3.1 Intercompany Summary 2" xfId="4026"/>
    <cellStyle name="_CCB.HEN.Item12.ProfitNAVRecon.031209.LY_1_CCB.SX.Item12.F.ProfitNAVRecon.031212.MS_CCB.Dec03AuditPack.GL.V2_05.CCB.HO.Tool.PRCAccounts.040409_P3.1 Intercompany Summary" xfId="1101"/>
    <cellStyle name="_CCB.HEN.Item12.ProfitNAVRecon.031209.LY_1_CCB.SX.Item12.F.ProfitNAVRecon.031212.MS_CCB.Dec03AuditPack.GL.V2_05.CCB.HO.Tool.PRCAccounts.040409_P3.1 Intercompany Summary 2" xfId="4027"/>
    <cellStyle name="_CCB.HEN.Item12.ProfitNAVRecon.031209.LY_1_CCB.SX.Item12.F.ProfitNAVRecon.031212.MS_CCB.Dec03AuditPack.GL.V2_CCB.Dec03AuditPack.GL.V4(trail run new)" xfId="1103"/>
    <cellStyle name="_CCB.HEN.Item12.ProfitNAVRecon.031209.LY_1_CCB.SX.Item12.F.ProfitNAVRecon.031212.MS_CCB.Dec03AuditPack.GL.V2_CCB.Dec03AuditPack.GL.V4(trail run new) 2" xfId="4029"/>
    <cellStyle name="_CCB.HEN.Item12.ProfitNAVRecon.031209.LY_1_CCB.SX.Item12.F.ProfitNAVRecon.031212.MS_CCB.Dec03AuditPack.GL.V2_CCB.Dec03AuditPack.GL.V4(trail run new)_P3.1 Intercompany Summary" xfId="1105"/>
    <cellStyle name="_CCB.HEN.Item12.ProfitNAVRecon.031209.LY_1_CCB.SX.Item12.F.ProfitNAVRecon.031212.MS_CCB.Dec03AuditPack.GL.V2_CCB.Dec03AuditPack.GL.V4(trail run new)_P3.1 Intercompany Summary 2" xfId="4031"/>
    <cellStyle name="_CCB.HEN.Item12.ProfitNAVRecon.031209.LY_1_CCB.SX.Item12.F.ProfitNAVRecon.031212.MS_CCB.Dec03AuditPack.GL.V2_CCB.Dec03AuditPack.GL.V4(trial run new)" xfId="1106"/>
    <cellStyle name="_CCB.HEN.Item12.ProfitNAVRecon.031209.LY_1_CCB.SX.Item12.F.ProfitNAVRecon.031212.MS_CCB.Dec03AuditPack.GL.V2_CCB.Dec03AuditPack.GL.V4(trial run new) 2" xfId="4032"/>
    <cellStyle name="_CCB.HEN.Item12.ProfitNAVRecon.031209.LY_1_CCB.SX.Item12.F.ProfitNAVRecon.031212.MS_CCB.Dec03AuditPack.GL.V2_CCB.Dec03AuditPack.GL.V4(trial run new)_P3.1 Intercompany Summary" xfId="1107"/>
    <cellStyle name="_CCB.HEN.Item12.ProfitNAVRecon.031209.LY_1_CCB.SX.Item12.F.ProfitNAVRecon.031212.MS_CCB.Dec03AuditPack.GL.V2_CCB.Dec03AuditPack.GL.V4(trial run new)_P3.1 Intercompany Summary 2" xfId="4033"/>
    <cellStyle name="_CCB.HEN.Item12.ProfitNAVRecon.031209.LY_1_CCB.SX.Item12.F.ProfitNAVRecon.031212.MS_CCB.Dec03AuditPack.GL.V2_Copy of CCB.Dec03AuditPack.GL.V4" xfId="1109"/>
    <cellStyle name="_CCB.HEN.Item12.ProfitNAVRecon.031209.LY_1_CCB.SX.Item12.F.ProfitNAVRecon.031212.MS_CCB.Dec03AuditPack.GL.V2_Copy of CCB.Dec03AuditPack.GL.V4 2" xfId="4035"/>
    <cellStyle name="_CCB.HEN.Item12.ProfitNAVRecon.031209.LY_1_CCB.SX.Item12.F.ProfitNAVRecon.031212.MS_CCB.Dec03AuditPack.GL.V2_Copy of CCB.Dec03AuditPack.GL.V4_P3.1 Intercompany Summary" xfId="894"/>
    <cellStyle name="_CCB.HEN.Item12.ProfitNAVRecon.031209.LY_1_CCB.SX.Item12.F.ProfitNAVRecon.031212.MS_CCB.Dec03AuditPack.GL.V2_Copy of CCB.Dec03AuditPack.GL.V4_P3.1 Intercompany Summary 2" xfId="3827"/>
    <cellStyle name="_CCB.HEN.Item12.ProfitNAVRecon.031209.LY_1_CCB.SX.Item12.F.ProfitNAVRecon.031212.MS_CCB.Dec03AuditPack.GL.V2_P3.1 Intercompany Summary" xfId="1111"/>
    <cellStyle name="_CCB.HEN.Item12.ProfitNAVRecon.031209.LY_1_CCB.SX.Item12.F.ProfitNAVRecon.031212.MS_CCB.Dec03AuditPack.GL.V2_P3.1 Intercompany Summary 2" xfId="4037"/>
    <cellStyle name="_CCB.HEN.Item12.ProfitNAVRecon.031209.LY_1_CCB.SX.Item12.F.ProfitNAVRecon.031212.MS_CCB.Dec03AuditPack.HL.V2.revised ctl" xfId="1112"/>
    <cellStyle name="_CCB.HEN.Item12.ProfitNAVRecon.031209.LY_1_CCB.SX.Item12.F.ProfitNAVRecon.031212.MS_CCB.Dec03AuditPack.HL.V2.revised ctl 2" xfId="4038"/>
    <cellStyle name="_CCB.HEN.Item12.ProfitNAVRecon.031209.LY_1_CCB.SX.Item12.F.ProfitNAVRecon.031212.MS_CCB.Dec03AuditPack.HL.V2.revised ctl_05.CCB.HO.Tool.PRCAccounts.040409" xfId="1114"/>
    <cellStyle name="_CCB.HEN.Item12.ProfitNAVRecon.031209.LY_1_CCB.SX.Item12.F.ProfitNAVRecon.031212.MS_CCB.Dec03AuditPack.HL.V2.revised ctl_05.CCB.HO.Tool.PRCAccounts.040409 2" xfId="4040"/>
    <cellStyle name="_CCB.HEN.Item12.ProfitNAVRecon.031209.LY_1_CCB.SX.Item12.F.ProfitNAVRecon.031212.MS_CCB.Dec03AuditPack.HL.V2.revised ctl_05.CCB.HO.Tool.PRCAccounts.040409_P3.1 Intercompany Summary" xfId="1116"/>
    <cellStyle name="_CCB.HEN.Item12.ProfitNAVRecon.031209.LY_1_CCB.SX.Item12.F.ProfitNAVRecon.031212.MS_CCB.Dec03AuditPack.HL.V2.revised ctl_05.CCB.HO.Tool.PRCAccounts.040409_P3.1 Intercompany Summary 2" xfId="4042"/>
    <cellStyle name="_CCB.HEN.Item12.ProfitNAVRecon.031209.LY_1_CCB.SX.Item12.F.ProfitNAVRecon.031212.MS_CCB.Dec03AuditPack.HL.V2.revised ctl_CCB.HO.new TB template.for reporting package.040309" xfId="1117"/>
    <cellStyle name="_CCB.HEN.Item12.ProfitNAVRecon.031209.LY_1_CCB.SX.Item12.F.ProfitNAVRecon.031212.MS_CCB.Dec03AuditPack.HL.V2.revised ctl_CCB.HO.new TB template.for reporting package.040309 2" xfId="4043"/>
    <cellStyle name="_CCB.HEN.Item12.ProfitNAVRecon.031209.LY_1_CCB.SX.Item12.F.ProfitNAVRecon.031212.MS_CCB.Dec03AuditPack.HL.V2.revised ctl_CCB.HO.new TB template.for reporting package.040309_05.CCB.HO.Tool.PRCAccounts.040409" xfId="1119"/>
    <cellStyle name="_CCB.HEN.Item12.ProfitNAVRecon.031209.LY_1_CCB.SX.Item12.F.ProfitNAVRecon.031212.MS_CCB.Dec03AuditPack.HL.V2.revised ctl_CCB.HO.new TB template.for reporting package.040309_05.CCB.HO.Tool.PRCAccounts.040409 2" xfId="4045"/>
    <cellStyle name="_CCB.HEN.Item12.ProfitNAVRecon.031209.LY_1_CCB.SX.Item12.F.ProfitNAVRecon.031212.MS_CCB.Dec03AuditPack.HL.V2.revised ctl_CCB.HO.new TB template.for reporting package.040309_05.CCB.HO.Tool.PRCAccounts.040409_1" xfId="1120"/>
    <cellStyle name="_CCB.HEN.Item12.ProfitNAVRecon.031209.LY_1_CCB.SX.Item12.F.ProfitNAVRecon.031212.MS_CCB.Dec03AuditPack.HL.V2.revised ctl_CCB.HO.new TB template.for reporting package.040309_05.CCB.HO.Tool.PRCAccounts.040409_1 2" xfId="4046"/>
    <cellStyle name="_CCB.HEN.Item12.ProfitNAVRecon.031209.LY_1_CCB.SX.Item12.F.ProfitNAVRecon.031212.MS_CCB.Dec03AuditPack.HL.V2.revised ctl_CCB.HO.new TB template.for reporting package.040309_05.CCB.HO.Tool.PRCAccounts.040409_1_P3.1 Intercompany Summary" xfId="145"/>
    <cellStyle name="_CCB.HEN.Item12.ProfitNAVRecon.031209.LY_1_CCB.SX.Item12.F.ProfitNAVRecon.031212.MS_CCB.Dec03AuditPack.HL.V2.revised ctl_CCB.HO.new TB template.for reporting package.040309_05.CCB.HO.Tool.PRCAccounts.040409_1_P3.1 Intercompany Summary 2" xfId="3080"/>
    <cellStyle name="_CCB.HEN.Item12.ProfitNAVRecon.031209.LY_1_CCB.SX.Item12.F.ProfitNAVRecon.031212.MS_CCB.Dec03AuditPack.HL.V2.revised ctl_CCB.HO.new TB template.for reporting package.040309_05.CCB.HO.Tool.PRCAccounts.040409_P3.1 Intercompany Summary" xfId="1121"/>
    <cellStyle name="_CCB.HEN.Item12.ProfitNAVRecon.031209.LY_1_CCB.SX.Item12.F.ProfitNAVRecon.031212.MS_CCB.Dec03AuditPack.HL.V2.revised ctl_CCB.HO.new TB template.for reporting package.040309_05.CCB.HO.Tool.PRCAccounts.040409_P3.1 Intercompany Summary 2" xfId="4047"/>
    <cellStyle name="_CCB.HEN.Item12.ProfitNAVRecon.031209.LY_1_CCB.SX.Item12.F.ProfitNAVRecon.031212.MS_CCB.Dec03AuditPack.HL.V2.revised ctl_CCB.HO.new TB template.for reporting package.040309_P3.1 Intercompany Summary" xfId="1123"/>
    <cellStyle name="_CCB.HEN.Item12.ProfitNAVRecon.031209.LY_1_CCB.SX.Item12.F.ProfitNAVRecon.031212.MS_CCB.Dec03AuditPack.HL.V2.revised ctl_CCB.HO.new TB template.for reporting package.040309_P3.1 Intercompany Summary 2" xfId="4049"/>
    <cellStyle name="_CCB.HEN.Item12.ProfitNAVRecon.031209.LY_1_CCB.SX.Item12.F.ProfitNAVRecon.031212.MS_CCB.Dec03AuditPack.HL.V2.revised ctl_CCB.HO.new TB template.for reporting package.1P.040316" xfId="1125"/>
    <cellStyle name="_CCB.HEN.Item12.ProfitNAVRecon.031209.LY_1_CCB.SX.Item12.F.ProfitNAVRecon.031212.MS_CCB.Dec03AuditPack.HL.V2.revised ctl_CCB.HO.new TB template.for reporting package.1P.040316 2" xfId="4051"/>
    <cellStyle name="_CCB.HEN.Item12.ProfitNAVRecon.031209.LY_1_CCB.SX.Item12.F.ProfitNAVRecon.031212.MS_CCB.Dec03AuditPack.HL.V2.revised ctl_CCB.HO.new TB template.for reporting package.1P.040316_05.CCB.HO.Tool.PRCAccounts.040409" xfId="1126"/>
    <cellStyle name="_CCB.HEN.Item12.ProfitNAVRecon.031209.LY_1_CCB.SX.Item12.F.ProfitNAVRecon.031212.MS_CCB.Dec03AuditPack.HL.V2.revised ctl_CCB.HO.new TB template.for reporting package.1P.040316_05.CCB.HO.Tool.PRCAccounts.040409 2" xfId="4052"/>
    <cellStyle name="_CCB.HEN.Item12.ProfitNAVRecon.031209.LY_1_CCB.SX.Item12.F.ProfitNAVRecon.031212.MS_CCB.Dec03AuditPack.HL.V2.revised ctl_CCB.HO.new TB template.for reporting package.1P.040316_05.CCB.HO.Tool.PRCAccounts.040409_1" xfId="1127"/>
    <cellStyle name="_CCB.HEN.Item12.ProfitNAVRecon.031209.LY_1_CCB.SX.Item12.F.ProfitNAVRecon.031212.MS_CCB.Dec03AuditPack.HL.V2.revised ctl_CCB.HO.new TB template.for reporting package.1P.040316_05.CCB.HO.Tool.PRCAccounts.040409_1 2" xfId="4053"/>
    <cellStyle name="_CCB.HEN.Item12.ProfitNAVRecon.031209.LY_1_CCB.SX.Item12.F.ProfitNAVRecon.031212.MS_CCB.Dec03AuditPack.HL.V2.revised ctl_CCB.HO.new TB template.for reporting package.1P.040316_05.CCB.HO.Tool.PRCAccounts.040409_1_P3.1 Intercompany Summary" xfId="1129"/>
    <cellStyle name="_CCB.HEN.Item12.ProfitNAVRecon.031209.LY_1_CCB.SX.Item12.F.ProfitNAVRecon.031212.MS_CCB.Dec03AuditPack.HL.V2.revised ctl_CCB.HO.new TB template.for reporting package.1P.040316_05.CCB.HO.Tool.PRCAccounts.040409_1_P3.1 Intercompany Summary 2" xfId="4055"/>
    <cellStyle name="_CCB.HEN.Item12.ProfitNAVRecon.031209.LY_1_CCB.SX.Item12.F.ProfitNAVRecon.031212.MS_CCB.Dec03AuditPack.HL.V2.revised ctl_CCB.HO.new TB template.for reporting package.1P.040316_05.CCB.HO.Tool.PRCAccounts.040409_P3.1 Intercompany Summary" xfId="1130"/>
    <cellStyle name="_CCB.HEN.Item12.ProfitNAVRecon.031209.LY_1_CCB.SX.Item12.F.ProfitNAVRecon.031212.MS_CCB.Dec03AuditPack.HL.V2.revised ctl_CCB.HO.new TB template.for reporting package.1P.040316_05.CCB.HO.Tool.PRCAccounts.040409_P3.1 Intercompany Summary 2" xfId="4056"/>
    <cellStyle name="_CCB.HEN.Item12.ProfitNAVRecon.031209.LY_1_CCB.SX.Item12.F.ProfitNAVRecon.031212.MS_CCB.Dec03AuditPack.HL.V2.revised ctl_CCB.HO.new TB template.for reporting package.1P.040316_P3.1 Intercompany Summary" xfId="1131"/>
    <cellStyle name="_CCB.HEN.Item12.ProfitNAVRecon.031209.LY_1_CCB.SX.Item12.F.ProfitNAVRecon.031212.MS_CCB.Dec03AuditPack.HL.V2.revised ctl_CCB.HO.new TB template.for reporting package.1P.040316_P3.1 Intercompany Summary 2" xfId="4057"/>
    <cellStyle name="_CCB.HEN.Item12.ProfitNAVRecon.031209.LY_1_CCB.SX.Item12.F.ProfitNAVRecon.031212.MS_CCB.Dec03AuditPack.HL.V2.revised ctl_CCB.HO.reporting TB-Comb.1P.040316" xfId="1132"/>
    <cellStyle name="_CCB.HEN.Item12.ProfitNAVRecon.031209.LY_1_CCB.SX.Item12.F.ProfitNAVRecon.031212.MS_CCB.Dec03AuditPack.HL.V2.revised ctl_CCB.HO.reporting TB-Comb.1P.040316 2" xfId="4058"/>
    <cellStyle name="_CCB.HEN.Item12.ProfitNAVRecon.031209.LY_1_CCB.SX.Item12.F.ProfitNAVRecon.031212.MS_CCB.Dec03AuditPack.HL.V2.revised ctl_CCB.HO.reporting TB-Comb.1P.040316_05.CCB.HO.Tool.PRCAccounts.040409" xfId="1133"/>
    <cellStyle name="_CCB.HEN.Item12.ProfitNAVRecon.031209.LY_1_CCB.SX.Item12.F.ProfitNAVRecon.031212.MS_CCB.Dec03AuditPack.HL.V2.revised ctl_CCB.HO.reporting TB-Comb.1P.040316_05.CCB.HO.Tool.PRCAccounts.040409 2" xfId="4059"/>
    <cellStyle name="_CCB.HEN.Item12.ProfitNAVRecon.031209.LY_1_CCB.SX.Item12.F.ProfitNAVRecon.031212.MS_CCB.Dec03AuditPack.HL.V2.revised ctl_CCB.HO.reporting TB-Comb.1P.040316_05.CCB.HO.Tool.PRCAccounts.040409_P3.1 Intercompany Summary" xfId="1134"/>
    <cellStyle name="_CCB.HEN.Item12.ProfitNAVRecon.031209.LY_1_CCB.SX.Item12.F.ProfitNAVRecon.031212.MS_CCB.Dec03AuditPack.HL.V2.revised ctl_CCB.HO.reporting TB-Comb.1P.040316_05.CCB.HO.Tool.PRCAccounts.040409_P3.1 Intercompany Summary 2" xfId="4060"/>
    <cellStyle name="_CCB.HEN.Item12.ProfitNAVRecon.031209.LY_1_CCB.SX.Item12.F.ProfitNAVRecon.031212.MS_CCB.Dec03AuditPack.HL.V2.revised ctl_CCB.HO.reporting TB-Comb.1P.040316_P3.1 Intercompany Summary" xfId="1135"/>
    <cellStyle name="_CCB.HEN.Item12.ProfitNAVRecon.031209.LY_1_CCB.SX.Item12.F.ProfitNAVRecon.031212.MS_CCB.Dec03AuditPack.HL.V2.revised ctl_CCB.HO.reporting TB-Comb.1P.040316_P3.1 Intercompany Summary 2" xfId="4061"/>
    <cellStyle name="_CCB.HEN.Item12.ProfitNAVRecon.031209.LY_1_CCB.SX.Item12.F.ProfitNAVRecon.031212.MS_CCB.Dec03AuditPack.HL.V2.revised ctl_CCB.HO.reporting TB-Comb.4Period.040316" xfId="1136"/>
    <cellStyle name="_CCB.HEN.Item12.ProfitNAVRecon.031209.LY_1_CCB.SX.Item12.F.ProfitNAVRecon.031212.MS_CCB.Dec03AuditPack.HL.V2.revised ctl_CCB.HO.reporting TB-Comb.4Period.040316 2" xfId="4062"/>
    <cellStyle name="_CCB.HEN.Item12.ProfitNAVRecon.031209.LY_1_CCB.SX.Item12.F.ProfitNAVRecon.031212.MS_CCB.Dec03AuditPack.HL.V2.revised ctl_CCB.HO.reporting TB-Comb.4Period.040316_05.CCB.HO.Tool.PRCAccounts.040409" xfId="1137"/>
    <cellStyle name="_CCB.HEN.Item12.ProfitNAVRecon.031209.LY_1_CCB.SX.Item12.F.ProfitNAVRecon.031212.MS_CCB.Dec03AuditPack.HL.V2.revised ctl_CCB.HO.reporting TB-Comb.4Period.040316_05.CCB.HO.Tool.PRCAccounts.040409 2" xfId="4063"/>
    <cellStyle name="_CCB.HEN.Item12.ProfitNAVRecon.031209.LY_1_CCB.SX.Item12.F.ProfitNAVRecon.031212.MS_CCB.Dec03AuditPack.HL.V2.revised ctl_CCB.HO.reporting TB-Comb.4Period.040316_05.CCB.HO.Tool.PRCAccounts.040409_P3.1 Intercompany Summary" xfId="1138"/>
    <cellStyle name="_CCB.HEN.Item12.ProfitNAVRecon.031209.LY_1_CCB.SX.Item12.F.ProfitNAVRecon.031212.MS_CCB.Dec03AuditPack.HL.V2.revised ctl_CCB.HO.reporting TB-Comb.4Period.040316_05.CCB.HO.Tool.PRCAccounts.040409_P3.1 Intercompany Summary 2" xfId="4064"/>
    <cellStyle name="_CCB.HEN.Item12.ProfitNAVRecon.031209.LY_1_CCB.SX.Item12.F.ProfitNAVRecon.031212.MS_CCB.Dec03AuditPack.HL.V2.revised ctl_CCB.HO.reporting TB-Comb.4Period.040316_P3.1 Intercompany Summary" xfId="1139"/>
    <cellStyle name="_CCB.HEN.Item12.ProfitNAVRecon.031209.LY_1_CCB.SX.Item12.F.ProfitNAVRecon.031212.MS_CCB.Dec03AuditPack.HL.V2.revised ctl_CCB.HO.reporting TB-Comb.4Period.040316_P3.1 Intercompany Summary 2" xfId="4065"/>
    <cellStyle name="_CCB.HEN.Item12.ProfitNAVRecon.031209.LY_1_CCB.SX.Item12.F.ProfitNAVRecon.031212.MS_CCB.Dec03AuditPack.HL.V2.revised ctl_CCB.HO.reporting TB-HL.1P.040316" xfId="1140"/>
    <cellStyle name="_CCB.HEN.Item12.ProfitNAVRecon.031209.LY_1_CCB.SX.Item12.F.ProfitNAVRecon.031212.MS_CCB.Dec03AuditPack.HL.V2.revised ctl_CCB.HO.reporting TB-HL.1P.040316 2" xfId="4066"/>
    <cellStyle name="_CCB.HEN.Item12.ProfitNAVRecon.031209.LY_1_CCB.SX.Item12.F.ProfitNAVRecon.031212.MS_CCB.Dec03AuditPack.HL.V2.revised ctl_CCB.HO.reporting TB-HL.1P.040316_05.CCB.HO.Tool.PRCAccounts.040409" xfId="1141"/>
    <cellStyle name="_CCB.HEN.Item12.ProfitNAVRecon.031209.LY_1_CCB.SX.Item12.F.ProfitNAVRecon.031212.MS_CCB.Dec03AuditPack.HL.V2.revised ctl_CCB.HO.reporting TB-HL.1P.040316_05.CCB.HO.Tool.PRCAccounts.040409 2" xfId="4067"/>
    <cellStyle name="_CCB.HEN.Item12.ProfitNAVRecon.031209.LY_1_CCB.SX.Item12.F.ProfitNAVRecon.031212.MS_CCB.Dec03AuditPack.HL.V2.revised ctl_CCB.HO.reporting TB-HL.1P.040316_05.CCB.HO.Tool.PRCAccounts.040409_1" xfId="1145"/>
    <cellStyle name="_CCB.HEN.Item12.ProfitNAVRecon.031209.LY_1_CCB.SX.Item12.F.ProfitNAVRecon.031212.MS_CCB.Dec03AuditPack.HL.V2.revised ctl_CCB.HO.reporting TB-HL.1P.040316_05.CCB.HO.Tool.PRCAccounts.040409_1 2" xfId="4071"/>
    <cellStyle name="_CCB.HEN.Item12.ProfitNAVRecon.031209.LY_1_CCB.SX.Item12.F.ProfitNAVRecon.031212.MS_CCB.Dec03AuditPack.HL.V2.revised ctl_CCB.HO.reporting TB-HL.1P.040316_05.CCB.HO.Tool.PRCAccounts.040409_1_P3.1 Intercompany Summary" xfId="689"/>
    <cellStyle name="_CCB.HEN.Item12.ProfitNAVRecon.031209.LY_1_CCB.SX.Item12.F.ProfitNAVRecon.031212.MS_CCB.Dec03AuditPack.HL.V2.revised ctl_CCB.HO.reporting TB-HL.1P.040316_05.CCB.HO.Tool.PRCAccounts.040409_1_P3.1 Intercompany Summary 2" xfId="3628"/>
    <cellStyle name="_CCB.HEN.Item12.ProfitNAVRecon.031209.LY_1_CCB.SX.Item12.F.ProfitNAVRecon.031212.MS_CCB.Dec03AuditPack.HL.V2.revised ctl_CCB.HO.reporting TB-HL.1P.040316_05.CCB.HO.Tool.PRCAccounts.040409_P3.1 Intercompany Summary" xfId="1146"/>
    <cellStyle name="_CCB.HEN.Item12.ProfitNAVRecon.031209.LY_1_CCB.SX.Item12.F.ProfitNAVRecon.031212.MS_CCB.Dec03AuditPack.HL.V2.revised ctl_CCB.HO.reporting TB-HL.1P.040316_05.CCB.HO.Tool.PRCAccounts.040409_P3.1 Intercompany Summary 2" xfId="4072"/>
    <cellStyle name="_CCB.HEN.Item12.ProfitNAVRecon.031209.LY_1_CCB.SX.Item12.F.ProfitNAVRecon.031212.MS_CCB.Dec03AuditPack.HL.V2.revised ctl_CCB.HO.reporting TB-HL.1P.040316_P3.1 Intercompany Summary" xfId="161"/>
    <cellStyle name="_CCB.HEN.Item12.ProfitNAVRecon.031209.LY_1_CCB.SX.Item12.F.ProfitNAVRecon.031212.MS_CCB.Dec03AuditPack.HL.V2.revised ctl_CCB.HO.reporting TB-HL.1P.040316_P3.1 Intercompany Summary 2" xfId="3125"/>
    <cellStyle name="_CCB.HEN.Item12.ProfitNAVRecon.031209.LY_1_CCB.SX.Item12.F.ProfitNAVRecon.031212.MS_CCB.Dec03AuditPack.HL.V2.revised ctl_CCB.HO.Tool - convert old 2.5yrs combine TB to new.040315" xfId="1147"/>
    <cellStyle name="_CCB.HEN.Item12.ProfitNAVRecon.031209.LY_1_CCB.SX.Item12.F.ProfitNAVRecon.031212.MS_CCB.Dec03AuditPack.HL.V2.revised ctl_CCB.HO.Tool - convert old 2.5yrs combine TB to new.040315 2" xfId="4073"/>
    <cellStyle name="_CCB.HEN.Item12.ProfitNAVRecon.031209.LY_1_CCB.SX.Item12.F.ProfitNAVRecon.031212.MS_CCB.Dec03AuditPack.HL.V2.revised ctl_CCB.HO.Tool - convert old 2.5yrs combine TB to new.040315_05.CCB.HO.Tool.PRCAccounts.040409" xfId="1149"/>
    <cellStyle name="_CCB.HEN.Item12.ProfitNAVRecon.031209.LY_1_CCB.SX.Item12.F.ProfitNAVRecon.031212.MS_CCB.Dec03AuditPack.HL.V2.revised ctl_CCB.HO.Tool - convert old 2.5yrs combine TB to new.040315_05.CCB.HO.Tool.PRCAccounts.040409 2" xfId="4075"/>
    <cellStyle name="_CCB.HEN.Item12.ProfitNAVRecon.031209.LY_1_CCB.SX.Item12.F.ProfitNAVRecon.031212.MS_CCB.Dec03AuditPack.HL.V2.revised ctl_CCB.HO.Tool - convert old 2.5yrs combine TB to new.040315_05.CCB.HO.Tool.PRCAccounts.040409_P3.1 Intercompany Summary" xfId="1151"/>
    <cellStyle name="_CCB.HEN.Item12.ProfitNAVRecon.031209.LY_1_CCB.SX.Item12.F.ProfitNAVRecon.031212.MS_CCB.Dec03AuditPack.HL.V2.revised ctl_CCB.HO.Tool - convert old 2.5yrs combine TB to new.040315_05.CCB.HO.Tool.PRCAccounts.040409_P3.1 Intercompany Summary 2" xfId="4077"/>
    <cellStyle name="_CCB.HEN.Item12.ProfitNAVRecon.031209.LY_1_CCB.SX.Item12.F.ProfitNAVRecon.031212.MS_CCB.Dec03AuditPack.HL.V2.revised ctl_CCB.HO.Tool - convert old 2.5yrs combine TB to new.040315_P3.1 Intercompany Summary" xfId="1152"/>
    <cellStyle name="_CCB.HEN.Item12.ProfitNAVRecon.031209.LY_1_CCB.SX.Item12.F.ProfitNAVRecon.031212.MS_CCB.Dec03AuditPack.HL.V2.revised ctl_CCB.HO.Tool - convert old 2.5yrs combine TB to new.040315_P3.1 Intercompany Summary 2" xfId="4078"/>
    <cellStyle name="_CCB.HEN.Item12.ProfitNAVRecon.031209.LY_1_CCB.SX.Item12.F.ProfitNAVRecon.031212.MS_CCB.Dec03AuditPack.HL.V2.revised ctl_CCB.xx.4P.PRCTB.yymmdd" xfId="1153"/>
    <cellStyle name="_CCB.HEN.Item12.ProfitNAVRecon.031209.LY_1_CCB.SX.Item12.F.ProfitNAVRecon.031212.MS_CCB.Dec03AuditPack.HL.V2.revised ctl_CCB.xx.4P.PRCTB.yymmdd 2" xfId="4079"/>
    <cellStyle name="_CCB.HEN.Item12.ProfitNAVRecon.031209.LY_1_CCB.SX.Item12.F.ProfitNAVRecon.031212.MS_CCB.Dec03AuditPack.HL.V2.revised ctl_CCB.xx.4P.PRCTB.yymmdd_05.CCB.HO.Tool.PRCAccounts.040409" xfId="1154"/>
    <cellStyle name="_CCB.HEN.Item12.ProfitNAVRecon.031209.LY_1_CCB.SX.Item12.F.ProfitNAVRecon.031212.MS_CCB.Dec03AuditPack.HL.V2.revised ctl_CCB.xx.4P.PRCTB.yymmdd_05.CCB.HO.Tool.PRCAccounts.040409 2" xfId="4080"/>
    <cellStyle name="_CCB.HEN.Item12.ProfitNAVRecon.031209.LY_1_CCB.SX.Item12.F.ProfitNAVRecon.031212.MS_CCB.Dec03AuditPack.HL.V2.revised ctl_CCB.xx.4P.PRCTB.yymmdd_05.CCB.HO.Tool.PRCAccounts.040409_P3.1 Intercompany Summary" xfId="1155"/>
    <cellStyle name="_CCB.HEN.Item12.ProfitNAVRecon.031209.LY_1_CCB.SX.Item12.F.ProfitNAVRecon.031212.MS_CCB.Dec03AuditPack.HL.V2.revised ctl_CCB.xx.4P.PRCTB.yymmdd_05.CCB.HO.Tool.PRCAccounts.040409_P3.1 Intercompany Summary 2" xfId="4081"/>
    <cellStyle name="_CCB.HEN.Item12.ProfitNAVRecon.031209.LY_1_CCB.SX.Item12.F.ProfitNAVRecon.031212.MS_CCB.Dec03AuditPack.HL.V2.revised ctl_CCB.xx.4P.PRCTB.yymmdd_P3.1 Intercompany Summary" xfId="1156"/>
    <cellStyle name="_CCB.HEN.Item12.ProfitNAVRecon.031209.LY_1_CCB.SX.Item12.F.ProfitNAVRecon.031212.MS_CCB.Dec03AuditPack.HL.V2.revised ctl_CCB.xx.4P.PRCTB.yymmdd_P3.1 Intercompany Summary 2" xfId="4082"/>
    <cellStyle name="_CCB.HEN.Item12.ProfitNAVRecon.031209.LY_1_CCB.SX.Item12.F.ProfitNAVRecon.031212.MS_CCB.Dec03AuditPack.HL.V2.revised ctl_P3.1 Intercompany Summary" xfId="1159"/>
    <cellStyle name="_CCB.HEN.Item12.ProfitNAVRecon.031209.LY_1_CCB.SX.Item12.F.ProfitNAVRecon.031212.MS_CCB.Dec03AuditPack.HL.V2.revised ctl_P3.1 Intercompany Summary 2" xfId="4085"/>
    <cellStyle name="_CCB.HEN.Item12.ProfitNAVRecon.031209.LY_1_CCB.SX.Item12.F.ProfitNAVRecon.031212.MS_P3.1 Intercompany Summary" xfId="1160"/>
    <cellStyle name="_CCB.HEN.Item12.ProfitNAVRecon.031209.LY_1_CCB.SX.Item12.F.ProfitNAVRecon.031212.MS_P3.1 Intercompany Summary 2" xfId="4086"/>
    <cellStyle name="_CCB.HEN.Item12.ProfitNAVRecon.031209.LY_1_P3.1 Intercompany Summary" xfId="1161"/>
    <cellStyle name="_CCB.HEN.Item12.ProfitNAVRecon.031209.LY_1_P3.1 Intercompany Summary 2" xfId="4087"/>
    <cellStyle name="_CCB.HEN.Item12.ProfitNAVRecon.031209.LY_CCB.CQ.Item12.1D.ProfitNAVRec.031213-revised.dhnc" xfId="1163"/>
    <cellStyle name="_CCB.HEN.Item12.ProfitNAVRecon.031209.LY_CCB.CQ.Item12.1D.ProfitNAVRec.031213-revised.dhnc 2" xfId="4089"/>
    <cellStyle name="_CCB.HEN.Item12.ProfitNAVRecon.031209.LY_CCB.CQ.Item12.1D.ProfitNAVRec.031213-revised.dhnc_05.CCB.HO.Tool.PRCAccounts.040409" xfId="193"/>
    <cellStyle name="_CCB.HEN.Item12.ProfitNAVRecon.031209.LY_CCB.CQ.Item12.1D.ProfitNAVRec.031213-revised.dhnc_05.CCB.HO.Tool.PRCAccounts.040409 2" xfId="3154"/>
    <cellStyle name="_CCB.HEN.Item12.ProfitNAVRecon.031209.LY_CCB.CQ.Item12.1D.ProfitNAVRec.031213-revised.dhnc_05.CCB.HO.Tool.PRCAccounts.040409_1" xfId="1164"/>
    <cellStyle name="_CCB.HEN.Item12.ProfitNAVRecon.031209.LY_CCB.CQ.Item12.1D.ProfitNAVRec.031213-revised.dhnc_05.CCB.HO.Tool.PRCAccounts.040409_1 2" xfId="4090"/>
    <cellStyle name="_CCB.HEN.Item12.ProfitNAVRecon.031209.LY_CCB.CQ.Item12.1D.ProfitNAVRec.031213-revised.dhnc_05.CCB.HO.Tool.PRCAccounts.040409_1_P3.1 Intercompany Summary" xfId="1165"/>
    <cellStyle name="_CCB.HEN.Item12.ProfitNAVRecon.031209.LY_CCB.CQ.Item12.1D.ProfitNAVRec.031213-revised.dhnc_05.CCB.HO.Tool.PRCAccounts.040409_1_P3.1 Intercompany Summary 2" xfId="4091"/>
    <cellStyle name="_CCB.HEN.Item12.ProfitNAVRecon.031209.LY_CCB.CQ.Item12.1D.ProfitNAVRec.031213-revised.dhnc_05.CCB.HO.Tool.PRCAccounts.040409_P3.1 Intercompany Summary" xfId="1167"/>
    <cellStyle name="_CCB.HEN.Item12.ProfitNAVRecon.031209.LY_CCB.CQ.Item12.1D.ProfitNAVRec.031213-revised.dhnc_05.CCB.HO.Tool.PRCAccounts.040409_P3.1 Intercompany Summary 2" xfId="4093"/>
    <cellStyle name="_CCB.HEN.Item12.ProfitNAVRecon.031209.LY_CCB.CQ.Item12.1D.ProfitNAVRec.031213-revised.dhnc_CCB.Dec03AuditPack.GL.V2" xfId="1169"/>
    <cellStyle name="_CCB.HEN.Item12.ProfitNAVRecon.031209.LY_CCB.CQ.Item12.1D.ProfitNAVRec.031213-revised.dhnc_CCB.Dec03AuditPack.GL.V2 2" xfId="4095"/>
    <cellStyle name="_CCB.HEN.Item12.ProfitNAVRecon.031209.LY_CCB.CQ.Item12.1D.ProfitNAVRec.031213-revised.dhnc_CCB.Dec03AuditPack.GL.V2_05.CCB.HO.Tool.PRCAccounts.040409" xfId="1172"/>
    <cellStyle name="_CCB.HEN.Item12.ProfitNAVRecon.031209.LY_CCB.CQ.Item12.1D.ProfitNAVRec.031213-revised.dhnc_CCB.Dec03AuditPack.GL.V2_05.CCB.HO.Tool.PRCAccounts.040409 2" xfId="4098"/>
    <cellStyle name="_CCB.HEN.Item12.ProfitNAVRecon.031209.LY_CCB.CQ.Item12.1D.ProfitNAVRec.031213-revised.dhnc_CCB.Dec03AuditPack.GL.V2_05.CCB.HO.Tool.PRCAccounts.040409_1" xfId="1173"/>
    <cellStyle name="_CCB.HEN.Item12.ProfitNAVRecon.031209.LY_CCB.CQ.Item12.1D.ProfitNAVRec.031213-revised.dhnc_CCB.Dec03AuditPack.GL.V2_05.CCB.HO.Tool.PRCAccounts.040409_1 2" xfId="4099"/>
    <cellStyle name="_CCB.HEN.Item12.ProfitNAVRecon.031209.LY_CCB.CQ.Item12.1D.ProfitNAVRec.031213-revised.dhnc_CCB.Dec03AuditPack.GL.V2_05.CCB.HO.Tool.PRCAccounts.040409_1_P3.1 Intercompany Summary" xfId="1001"/>
    <cellStyle name="_CCB.HEN.Item12.ProfitNAVRecon.031209.LY_CCB.CQ.Item12.1D.ProfitNAVRec.031213-revised.dhnc_CCB.Dec03AuditPack.GL.V2_05.CCB.HO.Tool.PRCAccounts.040409_1_P3.1 Intercompany Summary 2" xfId="3931"/>
    <cellStyle name="_CCB.HEN.Item12.ProfitNAVRecon.031209.LY_CCB.CQ.Item12.1D.ProfitNAVRec.031213-revised.dhnc_CCB.Dec03AuditPack.GL.V2_05.CCB.HO.Tool.PRCAccounts.040409_P3.1 Intercompany Summary" xfId="439"/>
    <cellStyle name="_CCB.HEN.Item12.ProfitNAVRecon.031209.LY_CCB.CQ.Item12.1D.ProfitNAVRec.031213-revised.dhnc_CCB.Dec03AuditPack.GL.V2_05.CCB.HO.Tool.PRCAccounts.040409_P3.1 Intercompany Summary 2" xfId="3388"/>
    <cellStyle name="_CCB.HEN.Item12.ProfitNAVRecon.031209.LY_CCB.CQ.Item12.1D.ProfitNAVRec.031213-revised.dhnc_CCB.Dec03AuditPack.GL.V2_CCB.Dec03AuditPack.GL.V4(trail run new)" xfId="1174"/>
    <cellStyle name="_CCB.HEN.Item12.ProfitNAVRecon.031209.LY_CCB.CQ.Item12.1D.ProfitNAVRec.031213-revised.dhnc_CCB.Dec03AuditPack.GL.V2_CCB.Dec03AuditPack.GL.V4(trail run new) 2" xfId="4100"/>
    <cellStyle name="_CCB.HEN.Item12.ProfitNAVRecon.031209.LY_CCB.CQ.Item12.1D.ProfitNAVRec.031213-revised.dhnc_CCB.Dec03AuditPack.GL.V2_CCB.Dec03AuditPack.GL.V4(trail run new)_P3.1 Intercompany Summary" xfId="1176"/>
    <cellStyle name="_CCB.HEN.Item12.ProfitNAVRecon.031209.LY_CCB.CQ.Item12.1D.ProfitNAVRec.031213-revised.dhnc_CCB.Dec03AuditPack.GL.V2_CCB.Dec03AuditPack.GL.V4(trail run new)_P3.1 Intercompany Summary 2" xfId="4102"/>
    <cellStyle name="_CCB.HEN.Item12.ProfitNAVRecon.031209.LY_CCB.CQ.Item12.1D.ProfitNAVRec.031213-revised.dhnc_CCB.Dec03AuditPack.GL.V2_CCB.Dec03AuditPack.GL.V4(trial run new)" xfId="1178"/>
    <cellStyle name="_CCB.HEN.Item12.ProfitNAVRecon.031209.LY_CCB.CQ.Item12.1D.ProfitNAVRec.031213-revised.dhnc_CCB.Dec03AuditPack.GL.V2_CCB.Dec03AuditPack.GL.V4(trial run new) 2" xfId="4104"/>
    <cellStyle name="_CCB.HEN.Item12.ProfitNAVRecon.031209.LY_CCB.CQ.Item12.1D.ProfitNAVRec.031213-revised.dhnc_CCB.Dec03AuditPack.GL.V2_CCB.Dec03AuditPack.GL.V4(trial run new)_P3.1 Intercompany Summary" xfId="613"/>
    <cellStyle name="_CCB.HEN.Item12.ProfitNAVRecon.031209.LY_CCB.CQ.Item12.1D.ProfitNAVRec.031213-revised.dhnc_CCB.Dec03AuditPack.GL.V2_CCB.Dec03AuditPack.GL.V4(trial run new)_P3.1 Intercompany Summary 2" xfId="3553"/>
    <cellStyle name="_CCB.HEN.Item12.ProfitNAVRecon.031209.LY_CCB.CQ.Item12.1D.ProfitNAVRec.031213-revised.dhnc_CCB.Dec03AuditPack.GL.V2_Copy of CCB.Dec03AuditPack.GL.V4" xfId="1180"/>
    <cellStyle name="_CCB.HEN.Item12.ProfitNAVRecon.031209.LY_CCB.CQ.Item12.1D.ProfitNAVRec.031213-revised.dhnc_CCB.Dec03AuditPack.GL.V2_Copy of CCB.Dec03AuditPack.GL.V4 2" xfId="4106"/>
    <cellStyle name="_CCB.HEN.Item12.ProfitNAVRecon.031209.LY_CCB.CQ.Item12.1D.ProfitNAVRec.031213-revised.dhnc_CCB.Dec03AuditPack.GL.V2_Copy of CCB.Dec03AuditPack.GL.V4_P3.1 Intercompany Summary" xfId="1181"/>
    <cellStyle name="_CCB.HEN.Item12.ProfitNAVRecon.031209.LY_CCB.CQ.Item12.1D.ProfitNAVRec.031213-revised.dhnc_CCB.Dec03AuditPack.GL.V2_Copy of CCB.Dec03AuditPack.GL.V4_P3.1 Intercompany Summary 2" xfId="4107"/>
    <cellStyle name="_CCB.HEN.Item12.ProfitNAVRecon.031209.LY_CCB.CQ.Item12.1D.ProfitNAVRec.031213-revised.dhnc_CCB.Dec03AuditPack.GL.V2_P3.1 Intercompany Summary" xfId="326"/>
    <cellStyle name="_CCB.HEN.Item12.ProfitNAVRecon.031209.LY_CCB.CQ.Item12.1D.ProfitNAVRec.031213-revised.dhnc_CCB.Dec03AuditPack.GL.V2_P3.1 Intercompany Summary 2" xfId="3278"/>
    <cellStyle name="_CCB.HEN.Item12.ProfitNAVRecon.031209.LY_CCB.CQ.Item12.1D.ProfitNAVRec.031213-revised.dhnc_CCB.Dec03AuditPack.HL.V2.revised ctl" xfId="1184"/>
    <cellStyle name="_CCB.HEN.Item12.ProfitNAVRecon.031209.LY_CCB.CQ.Item12.1D.ProfitNAVRec.031213-revised.dhnc_CCB.Dec03AuditPack.HL.V2.revised ctl 2" xfId="4110"/>
    <cellStyle name="_CCB.HEN.Item12.ProfitNAVRecon.031209.LY_CCB.CQ.Item12.1D.ProfitNAVRec.031213-revised.dhnc_CCB.Dec03AuditPack.HL.V2.revised ctl_05.CCB.HO.Tool.PRCAccounts.040409" xfId="1186"/>
    <cellStyle name="_CCB.HEN.Item12.ProfitNAVRecon.031209.LY_CCB.CQ.Item12.1D.ProfitNAVRec.031213-revised.dhnc_CCB.Dec03AuditPack.HL.V2.revised ctl_05.CCB.HO.Tool.PRCAccounts.040409 2" xfId="4112"/>
    <cellStyle name="_CCB.HEN.Item12.ProfitNAVRecon.031209.LY_CCB.CQ.Item12.1D.ProfitNAVRec.031213-revised.dhnc_CCB.Dec03AuditPack.HL.V2.revised ctl_05.CCB.HO.Tool.PRCAccounts.040409_P3.1 Intercompany Summary" xfId="1188"/>
    <cellStyle name="_CCB.HEN.Item12.ProfitNAVRecon.031209.LY_CCB.CQ.Item12.1D.ProfitNAVRec.031213-revised.dhnc_CCB.Dec03AuditPack.HL.V2.revised ctl_05.CCB.HO.Tool.PRCAccounts.040409_P3.1 Intercompany Summary 2" xfId="4114"/>
    <cellStyle name="_CCB.HEN.Item12.ProfitNAVRecon.031209.LY_CCB.CQ.Item12.1D.ProfitNAVRec.031213-revised.dhnc_CCB.Dec03AuditPack.HL.V2.revised ctl_CCB.HO.new TB template.for reporting package.040309" xfId="477"/>
    <cellStyle name="_CCB.HEN.Item12.ProfitNAVRecon.031209.LY_CCB.CQ.Item12.1D.ProfitNAVRec.031213-revised.dhnc_CCB.Dec03AuditPack.HL.V2.revised ctl_CCB.HO.new TB template.for reporting package.040309 2" xfId="3424"/>
    <cellStyle name="_CCB.HEN.Item12.ProfitNAVRecon.031209.LY_CCB.CQ.Item12.1D.ProfitNAVRec.031213-revised.dhnc_CCB.Dec03AuditPack.HL.V2.revised ctl_CCB.HO.new TB template.for reporting package.040309_05.CCB.HO.Tool.PRCAccounts.040409" xfId="1191"/>
    <cellStyle name="_CCB.HEN.Item12.ProfitNAVRecon.031209.LY_CCB.CQ.Item12.1D.ProfitNAVRec.031213-revised.dhnc_CCB.Dec03AuditPack.HL.V2.revised ctl_CCB.HO.new TB template.for reporting package.040309_05.CCB.HO.Tool.PRCAccounts.040409 2" xfId="4116"/>
    <cellStyle name="_CCB.HEN.Item12.ProfitNAVRecon.031209.LY_CCB.CQ.Item12.1D.ProfitNAVRec.031213-revised.dhnc_CCB.Dec03AuditPack.HL.V2.revised ctl_CCB.HO.new TB template.for reporting package.040309_05.CCB.HO.Tool.PRCAccounts.040409_1" xfId="1192"/>
    <cellStyle name="_CCB.HEN.Item12.ProfitNAVRecon.031209.LY_CCB.CQ.Item12.1D.ProfitNAVRec.031213-revised.dhnc_CCB.Dec03AuditPack.HL.V2.revised ctl_CCB.HO.new TB template.for reporting package.040309_05.CCB.HO.Tool.PRCAccounts.040409_1 2" xfId="4117"/>
    <cellStyle name="_CCB.HEN.Item12.ProfitNAVRecon.031209.LY_CCB.CQ.Item12.1D.ProfitNAVRec.031213-revised.dhnc_CCB.Dec03AuditPack.HL.V2.revised ctl_CCB.HO.new TB template.for reporting package.040309_05.CCB.HO.Tool.PRCAccounts.040409_1_P3.1 Intercompany Summary" xfId="1194"/>
    <cellStyle name="_CCB.HEN.Item12.ProfitNAVRecon.031209.LY_CCB.CQ.Item12.1D.ProfitNAVRec.031213-revised.dhnc_CCB.Dec03AuditPack.HL.V2.revised ctl_CCB.HO.new TB template.for reporting package.040309_05.CCB.HO.Tool.PRCAccounts.040409_1_P3.1 Intercompany Summary 2" xfId="4119"/>
    <cellStyle name="_CCB.HEN.Item12.ProfitNAVRecon.031209.LY_CCB.CQ.Item12.1D.ProfitNAVRec.031213-revised.dhnc_CCB.Dec03AuditPack.HL.V2.revised ctl_CCB.HO.new TB template.for reporting package.040309_05.CCB.HO.Tool.PRCAccounts.040409_P3.1 Intercompany Summary" xfId="1197"/>
    <cellStyle name="_CCB.HEN.Item12.ProfitNAVRecon.031209.LY_CCB.CQ.Item12.1D.ProfitNAVRec.031213-revised.dhnc_CCB.Dec03AuditPack.HL.V2.revised ctl_CCB.HO.new TB template.for reporting package.040309_05.CCB.HO.Tool.PRCAccounts.040409_P3.1 Intercompany Summary 2" xfId="4121"/>
    <cellStyle name="_CCB.HEN.Item12.ProfitNAVRecon.031209.LY_CCB.CQ.Item12.1D.ProfitNAVRec.031213-revised.dhnc_CCB.Dec03AuditPack.HL.V2.revised ctl_CCB.HO.new TB template.for reporting package.040309_P3.1 Intercompany Summary" xfId="1198"/>
    <cellStyle name="_CCB.HEN.Item12.ProfitNAVRecon.031209.LY_CCB.CQ.Item12.1D.ProfitNAVRec.031213-revised.dhnc_CCB.Dec03AuditPack.HL.V2.revised ctl_CCB.HO.new TB template.for reporting package.040309_P3.1 Intercompany Summary 2" xfId="4122"/>
    <cellStyle name="_CCB.HEN.Item12.ProfitNAVRecon.031209.LY_CCB.CQ.Item12.1D.ProfitNAVRec.031213-revised.dhnc_CCB.Dec03AuditPack.HL.V2.revised ctl_CCB.HO.new TB template.for reporting package.1P.040316" xfId="1200"/>
    <cellStyle name="_CCB.HEN.Item12.ProfitNAVRecon.031209.LY_CCB.CQ.Item12.1D.ProfitNAVRec.031213-revised.dhnc_CCB.Dec03AuditPack.HL.V2.revised ctl_CCB.HO.new TB template.for reporting package.1P.040316 2" xfId="4124"/>
    <cellStyle name="_CCB.HEN.Item12.ProfitNAVRecon.031209.LY_CCB.CQ.Item12.1D.ProfitNAVRec.031213-revised.dhnc_CCB.Dec03AuditPack.HL.V2.revised ctl_CCB.HO.new TB template.for reporting package.1P.040316_05.CCB.HO.Tool.PRCAccounts.040409" xfId="732"/>
    <cellStyle name="_CCB.HEN.Item12.ProfitNAVRecon.031209.LY_CCB.CQ.Item12.1D.ProfitNAVRec.031213-revised.dhnc_CCB.Dec03AuditPack.HL.V2.revised ctl_CCB.HO.new TB template.for reporting package.1P.040316_05.CCB.HO.Tool.PRCAccounts.040409 2" xfId="3668"/>
    <cellStyle name="_CCB.HEN.Item12.ProfitNAVRecon.031209.LY_CCB.CQ.Item12.1D.ProfitNAVRec.031213-revised.dhnc_CCB.Dec03AuditPack.HL.V2.revised ctl_CCB.HO.new TB template.for reporting package.1P.040316_05.CCB.HO.Tool.PRCAccounts.040409_1" xfId="119"/>
    <cellStyle name="_CCB.HEN.Item12.ProfitNAVRecon.031209.LY_CCB.CQ.Item12.1D.ProfitNAVRec.031213-revised.dhnc_CCB.Dec03AuditPack.HL.V2.revised ctl_CCB.HO.new TB template.for reporting package.1P.040316_05.CCB.HO.Tool.PRCAccounts.040409_1 2" xfId="3087"/>
    <cellStyle name="_CCB.HEN.Item12.ProfitNAVRecon.031209.LY_CCB.CQ.Item12.1D.ProfitNAVRec.031213-revised.dhnc_CCB.Dec03AuditPack.HL.V2.revised ctl_CCB.HO.new TB template.for reporting package.1P.040316_05.CCB.HO.Tool.PRCAccounts.040409_1_P3.1 Intercompany Summary" xfId="621"/>
    <cellStyle name="_CCB.HEN.Item12.ProfitNAVRecon.031209.LY_CCB.CQ.Item12.1D.ProfitNAVRec.031213-revised.dhnc_CCB.Dec03AuditPack.HL.V2.revised ctl_CCB.HO.new TB template.for reporting package.1P.040316_05.CCB.HO.Tool.PRCAccounts.040409_1_P3.1 Intercompany Summary 2" xfId="3561"/>
    <cellStyle name="_CCB.HEN.Item12.ProfitNAVRecon.031209.LY_CCB.CQ.Item12.1D.ProfitNAVRec.031213-revised.dhnc_CCB.Dec03AuditPack.HL.V2.revised ctl_CCB.HO.new TB template.for reporting package.1P.040316_05.CCB.HO.Tool.PRCAccounts.040409_P3.1 Intercompany Summary" xfId="1202"/>
    <cellStyle name="_CCB.HEN.Item12.ProfitNAVRecon.031209.LY_CCB.CQ.Item12.1D.ProfitNAVRec.031213-revised.dhnc_CCB.Dec03AuditPack.HL.V2.revised ctl_CCB.HO.new TB template.for reporting package.1P.040316_05.CCB.HO.Tool.PRCAccounts.040409_P3.1 Intercompany Summary 2" xfId="4126"/>
    <cellStyle name="_CCB.HEN.Item12.ProfitNAVRecon.031209.LY_CCB.CQ.Item12.1D.ProfitNAVRec.031213-revised.dhnc_CCB.Dec03AuditPack.HL.V2.revised ctl_CCB.HO.new TB template.for reporting package.1P.040316_P3.1 Intercompany Summary" xfId="1203"/>
    <cellStyle name="_CCB.HEN.Item12.ProfitNAVRecon.031209.LY_CCB.CQ.Item12.1D.ProfitNAVRec.031213-revised.dhnc_CCB.Dec03AuditPack.HL.V2.revised ctl_CCB.HO.new TB template.for reporting package.1P.040316_P3.1 Intercompany Summary 2" xfId="4127"/>
    <cellStyle name="_CCB.HEN.Item12.ProfitNAVRecon.031209.LY_CCB.CQ.Item12.1D.ProfitNAVRec.031213-revised.dhnc_CCB.Dec03AuditPack.HL.V2.revised ctl_CCB.HO.reporting TB-Comb.1P.040316" xfId="202"/>
    <cellStyle name="_CCB.HEN.Item12.ProfitNAVRecon.031209.LY_CCB.CQ.Item12.1D.ProfitNAVRec.031213-revised.dhnc_CCB.Dec03AuditPack.HL.V2.revised ctl_CCB.HO.reporting TB-Comb.1P.040316 2" xfId="3162"/>
    <cellStyle name="_CCB.HEN.Item12.ProfitNAVRecon.031209.LY_CCB.CQ.Item12.1D.ProfitNAVRec.031213-revised.dhnc_CCB.Dec03AuditPack.HL.V2.revised ctl_CCB.HO.reporting TB-Comb.1P.040316_05.CCB.HO.Tool.PRCAccounts.040409" xfId="1204"/>
    <cellStyle name="_CCB.HEN.Item12.ProfitNAVRecon.031209.LY_CCB.CQ.Item12.1D.ProfitNAVRec.031213-revised.dhnc_CCB.Dec03AuditPack.HL.V2.revised ctl_CCB.HO.reporting TB-Comb.1P.040316_05.CCB.HO.Tool.PRCAccounts.040409 2" xfId="4128"/>
    <cellStyle name="_CCB.HEN.Item12.ProfitNAVRecon.031209.LY_CCB.CQ.Item12.1D.ProfitNAVRec.031213-revised.dhnc_CCB.Dec03AuditPack.HL.V2.revised ctl_CCB.HO.reporting TB-Comb.1P.040316_05.CCB.HO.Tool.PRCAccounts.040409_P3.1 Intercompany Summary" xfId="1205"/>
    <cellStyle name="_CCB.HEN.Item12.ProfitNAVRecon.031209.LY_CCB.CQ.Item12.1D.ProfitNAVRec.031213-revised.dhnc_CCB.Dec03AuditPack.HL.V2.revised ctl_CCB.HO.reporting TB-Comb.1P.040316_05.CCB.HO.Tool.PRCAccounts.040409_P3.1 Intercompany Summary 2" xfId="4129"/>
    <cellStyle name="_CCB.HEN.Item12.ProfitNAVRecon.031209.LY_CCB.CQ.Item12.1D.ProfitNAVRec.031213-revised.dhnc_CCB.Dec03AuditPack.HL.V2.revised ctl_CCB.HO.reporting TB-Comb.1P.040316_P3.1 Intercompany Summary" xfId="1208"/>
    <cellStyle name="_CCB.HEN.Item12.ProfitNAVRecon.031209.LY_CCB.CQ.Item12.1D.ProfitNAVRec.031213-revised.dhnc_CCB.Dec03AuditPack.HL.V2.revised ctl_CCB.HO.reporting TB-Comb.1P.040316_P3.1 Intercompany Summary 2" xfId="4132"/>
    <cellStyle name="_CCB.HEN.Item12.ProfitNAVRecon.031209.LY_CCB.CQ.Item12.1D.ProfitNAVRec.031213-revised.dhnc_CCB.Dec03AuditPack.HL.V2.revised ctl_CCB.HO.reporting TB-Comb.4Period.040316" xfId="1209"/>
    <cellStyle name="_CCB.HEN.Item12.ProfitNAVRecon.031209.LY_CCB.CQ.Item12.1D.ProfitNAVRec.031213-revised.dhnc_CCB.Dec03AuditPack.HL.V2.revised ctl_CCB.HO.reporting TB-Comb.4Period.040316 2" xfId="4133"/>
    <cellStyle name="_CCB.HEN.Item12.ProfitNAVRecon.031209.LY_CCB.CQ.Item12.1D.ProfitNAVRec.031213-revised.dhnc_CCB.Dec03AuditPack.HL.V2.revised ctl_CCB.HO.reporting TB-Comb.4Period.040316_05.CCB.HO.Tool.PRCAccounts.040409" xfId="1210"/>
    <cellStyle name="_CCB.HEN.Item12.ProfitNAVRecon.031209.LY_CCB.CQ.Item12.1D.ProfitNAVRec.031213-revised.dhnc_CCB.Dec03AuditPack.HL.V2.revised ctl_CCB.HO.reporting TB-Comb.4Period.040316_05.CCB.HO.Tool.PRCAccounts.040409 2" xfId="4134"/>
    <cellStyle name="_CCB.HEN.Item12.ProfitNAVRecon.031209.LY_CCB.CQ.Item12.1D.ProfitNAVRec.031213-revised.dhnc_CCB.Dec03AuditPack.HL.V2.revised ctl_CCB.HO.reporting TB-Comb.4Period.040316_05.CCB.HO.Tool.PRCAccounts.040409_P3.1 Intercompany Summary" xfId="1211"/>
    <cellStyle name="_CCB.HEN.Item12.ProfitNAVRecon.031209.LY_CCB.CQ.Item12.1D.ProfitNAVRec.031213-revised.dhnc_CCB.Dec03AuditPack.HL.V2.revised ctl_CCB.HO.reporting TB-Comb.4Period.040316_05.CCB.HO.Tool.PRCAccounts.040409_P3.1 Intercompany Summary 2" xfId="4135"/>
    <cellStyle name="_CCB.HEN.Item12.ProfitNAVRecon.031209.LY_CCB.CQ.Item12.1D.ProfitNAVRec.031213-revised.dhnc_CCB.Dec03AuditPack.HL.V2.revised ctl_CCB.HO.reporting TB-Comb.4Period.040316_P3.1 Intercompany Summary" xfId="1213"/>
    <cellStyle name="_CCB.HEN.Item12.ProfitNAVRecon.031209.LY_CCB.CQ.Item12.1D.ProfitNAVRec.031213-revised.dhnc_CCB.Dec03AuditPack.HL.V2.revised ctl_CCB.HO.reporting TB-Comb.4Period.040316_P3.1 Intercompany Summary 2" xfId="4137"/>
    <cellStyle name="_CCB.HEN.Item12.ProfitNAVRecon.031209.LY_CCB.CQ.Item12.1D.ProfitNAVRec.031213-revised.dhnc_CCB.Dec03AuditPack.HL.V2.revised ctl_CCB.HO.reporting TB-HL.1P.040316" xfId="1215"/>
    <cellStyle name="_CCB.HEN.Item12.ProfitNAVRecon.031209.LY_CCB.CQ.Item12.1D.ProfitNAVRec.031213-revised.dhnc_CCB.Dec03AuditPack.HL.V2.revised ctl_CCB.HO.reporting TB-HL.1P.040316 2" xfId="4139"/>
    <cellStyle name="_CCB.HEN.Item12.ProfitNAVRecon.031209.LY_CCB.CQ.Item12.1D.ProfitNAVRec.031213-revised.dhnc_CCB.Dec03AuditPack.HL.V2.revised ctl_CCB.HO.reporting TB-HL.1P.040316_05.CCB.HO.Tool.PRCAccounts.040409" xfId="1216"/>
    <cellStyle name="_CCB.HEN.Item12.ProfitNAVRecon.031209.LY_CCB.CQ.Item12.1D.ProfitNAVRec.031213-revised.dhnc_CCB.Dec03AuditPack.HL.V2.revised ctl_CCB.HO.reporting TB-HL.1P.040316_05.CCB.HO.Tool.PRCAccounts.040409 2" xfId="4140"/>
    <cellStyle name="_CCB.HEN.Item12.ProfitNAVRecon.031209.LY_CCB.CQ.Item12.1D.ProfitNAVRec.031213-revised.dhnc_CCB.Dec03AuditPack.HL.V2.revised ctl_CCB.HO.reporting TB-HL.1P.040316_05.CCB.HO.Tool.PRCAccounts.040409_1" xfId="1217"/>
    <cellStyle name="_CCB.HEN.Item12.ProfitNAVRecon.031209.LY_CCB.CQ.Item12.1D.ProfitNAVRec.031213-revised.dhnc_CCB.Dec03AuditPack.HL.V2.revised ctl_CCB.HO.reporting TB-HL.1P.040316_05.CCB.HO.Tool.PRCAccounts.040409_1 2" xfId="4141"/>
    <cellStyle name="_CCB.HEN.Item12.ProfitNAVRecon.031209.LY_CCB.CQ.Item12.1D.ProfitNAVRec.031213-revised.dhnc_CCB.Dec03AuditPack.HL.V2.revised ctl_CCB.HO.reporting TB-HL.1P.040316_05.CCB.HO.Tool.PRCAccounts.040409_1_P3.1 Intercompany Summary" xfId="1218"/>
    <cellStyle name="_CCB.HEN.Item12.ProfitNAVRecon.031209.LY_CCB.CQ.Item12.1D.ProfitNAVRec.031213-revised.dhnc_CCB.Dec03AuditPack.HL.V2.revised ctl_CCB.HO.reporting TB-HL.1P.040316_05.CCB.HO.Tool.PRCAccounts.040409_1_P3.1 Intercompany Summary 2" xfId="4142"/>
    <cellStyle name="_CCB.HEN.Item12.ProfitNAVRecon.031209.LY_CCB.CQ.Item12.1D.ProfitNAVRec.031213-revised.dhnc_CCB.Dec03AuditPack.HL.V2.revised ctl_CCB.HO.reporting TB-HL.1P.040316_05.CCB.HO.Tool.PRCAccounts.040409_P3.1 Intercompany Summary" xfId="1219"/>
    <cellStyle name="_CCB.HEN.Item12.ProfitNAVRecon.031209.LY_CCB.CQ.Item12.1D.ProfitNAVRec.031213-revised.dhnc_CCB.Dec03AuditPack.HL.V2.revised ctl_CCB.HO.reporting TB-HL.1P.040316_05.CCB.HO.Tool.PRCAccounts.040409_P3.1 Intercompany Summary 2" xfId="4143"/>
    <cellStyle name="_CCB.HEN.Item12.ProfitNAVRecon.031209.LY_CCB.CQ.Item12.1D.ProfitNAVRec.031213-revised.dhnc_CCB.Dec03AuditPack.HL.V2.revised ctl_CCB.HO.reporting TB-HL.1P.040316_P3.1 Intercompany Summary" xfId="1220"/>
    <cellStyle name="_CCB.HEN.Item12.ProfitNAVRecon.031209.LY_CCB.CQ.Item12.1D.ProfitNAVRec.031213-revised.dhnc_CCB.Dec03AuditPack.HL.V2.revised ctl_CCB.HO.reporting TB-HL.1P.040316_P3.1 Intercompany Summary 2" xfId="4144"/>
    <cellStyle name="_CCB.HEN.Item12.ProfitNAVRecon.031209.LY_CCB.CQ.Item12.1D.ProfitNAVRec.031213-revised.dhnc_CCB.Dec03AuditPack.HL.V2.revised ctl_CCB.HO.Tool - convert old 2.5yrs combine TB to new.040315" xfId="723"/>
    <cellStyle name="_CCB.HEN.Item12.ProfitNAVRecon.031209.LY_CCB.CQ.Item12.1D.ProfitNAVRec.031213-revised.dhnc_CCB.Dec03AuditPack.HL.V2.revised ctl_CCB.HO.Tool - convert old 2.5yrs combine TB to new.040315 2" xfId="3659"/>
    <cellStyle name="_CCB.HEN.Item12.ProfitNAVRecon.031209.LY_CCB.CQ.Item12.1D.ProfitNAVRec.031213-revised.dhnc_CCB.Dec03AuditPack.HL.V2.revised ctl_CCB.HO.Tool - convert old 2.5yrs combine TB to new.040315_05.CCB.HO.Tool.PRCAccounts.040409" xfId="1061"/>
    <cellStyle name="_CCB.HEN.Item12.ProfitNAVRecon.031209.LY_CCB.CQ.Item12.1D.ProfitNAVRec.031213-revised.dhnc_CCB.Dec03AuditPack.HL.V2.revised ctl_CCB.HO.Tool - convert old 2.5yrs combine TB to new.040315_05.CCB.HO.Tool.PRCAccounts.040409 2" xfId="3988"/>
    <cellStyle name="_CCB.HEN.Item12.ProfitNAVRecon.031209.LY_CCB.CQ.Item12.1D.ProfitNAVRec.031213-revised.dhnc_CCB.Dec03AuditPack.HL.V2.revised ctl_CCB.HO.Tool - convert old 2.5yrs combine TB to new.040315_05.CCB.HO.Tool.PRCAccounts.040409_P3.1 Intercompany Summary" xfId="1065"/>
    <cellStyle name="_CCB.HEN.Item12.ProfitNAVRecon.031209.LY_CCB.CQ.Item12.1D.ProfitNAVRec.031213-revised.dhnc_CCB.Dec03AuditPack.HL.V2.revised ctl_CCB.HO.Tool - convert old 2.5yrs combine TB to new.040315_05.CCB.HO.Tool.PRCAccounts.040409_P3.1 Intercompany Summary 2" xfId="3992"/>
    <cellStyle name="_CCB.HEN.Item12.ProfitNAVRecon.031209.LY_CCB.CQ.Item12.1D.ProfitNAVRec.031213-revised.dhnc_CCB.Dec03AuditPack.HL.V2.revised ctl_CCB.HO.Tool - convert old 2.5yrs combine TB to new.040315_P3.1 Intercompany Summary" xfId="155"/>
    <cellStyle name="_CCB.HEN.Item12.ProfitNAVRecon.031209.LY_CCB.CQ.Item12.1D.ProfitNAVRec.031213-revised.dhnc_CCB.Dec03AuditPack.HL.V2.revised ctl_CCB.HO.Tool - convert old 2.5yrs combine TB to new.040315_P3.1 Intercompany Summary 2" xfId="3120"/>
    <cellStyle name="_CCB.HEN.Item12.ProfitNAVRecon.031209.LY_CCB.CQ.Item12.1D.ProfitNAVRec.031213-revised.dhnc_CCB.Dec03AuditPack.HL.V2.revised ctl_CCB.xx.4P.PRCTB.yymmdd" xfId="1221"/>
    <cellStyle name="_CCB.HEN.Item12.ProfitNAVRecon.031209.LY_CCB.CQ.Item12.1D.ProfitNAVRec.031213-revised.dhnc_CCB.Dec03AuditPack.HL.V2.revised ctl_CCB.xx.4P.PRCTB.yymmdd 2" xfId="4145"/>
    <cellStyle name="_CCB.HEN.Item12.ProfitNAVRecon.031209.LY_CCB.CQ.Item12.1D.ProfitNAVRec.031213-revised.dhnc_CCB.Dec03AuditPack.HL.V2.revised ctl_CCB.xx.4P.PRCTB.yymmdd_05.CCB.HO.Tool.PRCAccounts.040409" xfId="1222"/>
    <cellStyle name="_CCB.HEN.Item12.ProfitNAVRecon.031209.LY_CCB.CQ.Item12.1D.ProfitNAVRec.031213-revised.dhnc_CCB.Dec03AuditPack.HL.V2.revised ctl_CCB.xx.4P.PRCTB.yymmdd_05.CCB.HO.Tool.PRCAccounts.040409 2" xfId="4146"/>
    <cellStyle name="_CCB.HEN.Item12.ProfitNAVRecon.031209.LY_CCB.CQ.Item12.1D.ProfitNAVRec.031213-revised.dhnc_CCB.Dec03AuditPack.HL.V2.revised ctl_CCB.xx.4P.PRCTB.yymmdd_05.CCB.HO.Tool.PRCAccounts.040409_P3.1 Intercompany Summary" xfId="1225"/>
    <cellStyle name="_CCB.HEN.Item12.ProfitNAVRecon.031209.LY_CCB.CQ.Item12.1D.ProfitNAVRec.031213-revised.dhnc_CCB.Dec03AuditPack.HL.V2.revised ctl_CCB.xx.4P.PRCTB.yymmdd_05.CCB.HO.Tool.PRCAccounts.040409_P3.1 Intercompany Summary 2" xfId="4148"/>
    <cellStyle name="_CCB.HEN.Item12.ProfitNAVRecon.031209.LY_CCB.CQ.Item12.1D.ProfitNAVRec.031213-revised.dhnc_CCB.Dec03AuditPack.HL.V2.revised ctl_CCB.xx.4P.PRCTB.yymmdd_P3.1 Intercompany Summary" xfId="1226"/>
    <cellStyle name="_CCB.HEN.Item12.ProfitNAVRecon.031209.LY_CCB.CQ.Item12.1D.ProfitNAVRec.031213-revised.dhnc_CCB.Dec03AuditPack.HL.V2.revised ctl_CCB.xx.4P.PRCTB.yymmdd_P3.1 Intercompany Summary 2" xfId="4149"/>
    <cellStyle name="_CCB.HEN.Item12.ProfitNAVRecon.031209.LY_CCB.CQ.Item12.1D.ProfitNAVRec.031213-revised.dhnc_CCB.Dec03AuditPack.HL.V2.revised ctl_P3.1 Intercompany Summary" xfId="1229"/>
    <cellStyle name="_CCB.HEN.Item12.ProfitNAVRecon.031209.LY_CCB.CQ.Item12.1D.ProfitNAVRec.031213-revised.dhnc_CCB.Dec03AuditPack.HL.V2.revised ctl_P3.1 Intercompany Summary 2" xfId="4152"/>
    <cellStyle name="_CCB.HEN.Item12.ProfitNAVRecon.031209.LY_CCB.CQ.Item12.1D.ProfitNAVRec.031213-revised.dhnc_P3.1 Intercompany Summary" xfId="1232"/>
    <cellStyle name="_CCB.HEN.Item12.ProfitNAVRecon.031209.LY_CCB.CQ.Item12.1D.ProfitNAVRec.031213-revised.dhnc_P3.1 Intercompany Summary 2" xfId="4155"/>
    <cellStyle name="_CCB.HEN.Item12.ProfitNAVRecon.031209.LY_CCB.Dec03AuditPack.GL.V2" xfId="1234"/>
    <cellStyle name="_CCB.HEN.Item12.ProfitNAVRecon.031209.LY_CCB.Dec03AuditPack.GL.V2 2" xfId="4157"/>
    <cellStyle name="_CCB.HEN.Item12.ProfitNAVRecon.031209.LY_CCB.Dec03AuditPack.GL.V2_05.CCB.HO.Tool.PRCAccounts.040409" xfId="1235"/>
    <cellStyle name="_CCB.HEN.Item12.ProfitNAVRecon.031209.LY_CCB.Dec03AuditPack.GL.V2_05.CCB.HO.Tool.PRCAccounts.040409 2" xfId="4158"/>
    <cellStyle name="_CCB.HEN.Item12.ProfitNAVRecon.031209.LY_CCB.Dec03AuditPack.GL.V2_05.CCB.HO.Tool.PRCAccounts.040409_1" xfId="1236"/>
    <cellStyle name="_CCB.HEN.Item12.ProfitNAVRecon.031209.LY_CCB.Dec03AuditPack.GL.V2_05.CCB.HO.Tool.PRCAccounts.040409_1 2" xfId="4159"/>
    <cellStyle name="_CCB.HEN.Item12.ProfitNAVRecon.031209.LY_CCB.Dec03AuditPack.GL.V2_05.CCB.HO.Tool.PRCAccounts.040409_1_P3.1 Intercompany Summary" xfId="1237"/>
    <cellStyle name="_CCB.HEN.Item12.ProfitNAVRecon.031209.LY_CCB.Dec03AuditPack.GL.V2_05.CCB.HO.Tool.PRCAccounts.040409_1_P3.1 Intercompany Summary 2" xfId="4160"/>
    <cellStyle name="_CCB.HEN.Item12.ProfitNAVRecon.031209.LY_CCB.Dec03AuditPack.GL.V2_05.CCB.HO.Tool.PRCAccounts.040409_P3.1 Intercompany Summary" xfId="1238"/>
    <cellStyle name="_CCB.HEN.Item12.ProfitNAVRecon.031209.LY_CCB.Dec03AuditPack.GL.V2_05.CCB.HO.Tool.PRCAccounts.040409_P3.1 Intercompany Summary 2" xfId="4161"/>
    <cellStyle name="_CCB.HEN.Item12.ProfitNAVRecon.031209.LY_CCB.Dec03AuditPack.GL.V2_CCB.Dec03AuditPack.GL.V4(trail run new)" xfId="1239"/>
    <cellStyle name="_CCB.HEN.Item12.ProfitNAVRecon.031209.LY_CCB.Dec03AuditPack.GL.V2_CCB.Dec03AuditPack.GL.V4(trail run new) 2" xfId="4162"/>
    <cellStyle name="_CCB.HEN.Item12.ProfitNAVRecon.031209.LY_CCB.Dec03AuditPack.GL.V2_CCB.Dec03AuditPack.GL.V4(trail run new)_P3.1 Intercompany Summary" xfId="1240"/>
    <cellStyle name="_CCB.HEN.Item12.ProfitNAVRecon.031209.LY_CCB.Dec03AuditPack.GL.V2_CCB.Dec03AuditPack.GL.V4(trail run new)_P3.1 Intercompany Summary 2" xfId="4163"/>
    <cellStyle name="_CCB.HEN.Item12.ProfitNAVRecon.031209.LY_CCB.Dec03AuditPack.GL.V2_CCB.Dec03AuditPack.GL.V4(trial run new)" xfId="1241"/>
    <cellStyle name="_CCB.HEN.Item12.ProfitNAVRecon.031209.LY_CCB.Dec03AuditPack.GL.V2_CCB.Dec03AuditPack.GL.V4(trial run new) 2" xfId="4164"/>
    <cellStyle name="_CCB.HEN.Item12.ProfitNAVRecon.031209.LY_CCB.Dec03AuditPack.GL.V2_CCB.Dec03AuditPack.GL.V4(trial run new)_P3.1 Intercompany Summary" xfId="1242"/>
    <cellStyle name="_CCB.HEN.Item12.ProfitNAVRecon.031209.LY_CCB.Dec03AuditPack.GL.V2_CCB.Dec03AuditPack.GL.V4(trial run new)_P3.1 Intercompany Summary 2" xfId="4165"/>
    <cellStyle name="_CCB.HEN.Item12.ProfitNAVRecon.031209.LY_CCB.Dec03AuditPack.GL.V2_Copy of CCB.Dec03AuditPack.GL.V4" xfId="1243"/>
    <cellStyle name="_CCB.HEN.Item12.ProfitNAVRecon.031209.LY_CCB.Dec03AuditPack.GL.V2_Copy of CCB.Dec03AuditPack.GL.V4 2" xfId="4166"/>
    <cellStyle name="_CCB.HEN.Item12.ProfitNAVRecon.031209.LY_CCB.Dec03AuditPack.GL.V2_Copy of CCB.Dec03AuditPack.GL.V4_P3.1 Intercompany Summary" xfId="1244"/>
    <cellStyle name="_CCB.HEN.Item12.ProfitNAVRecon.031209.LY_CCB.Dec03AuditPack.GL.V2_Copy of CCB.Dec03AuditPack.GL.V4_P3.1 Intercompany Summary 2" xfId="4167"/>
    <cellStyle name="_CCB.HEN.Item12.ProfitNAVRecon.031209.LY_CCB.Dec03AuditPack.GL.V2_P3.1 Intercompany Summary" xfId="779"/>
    <cellStyle name="_CCB.HEN.Item12.ProfitNAVRecon.031209.LY_CCB.Dec03AuditPack.GL.V2_P3.1 Intercompany Summary 2" xfId="3715"/>
    <cellStyle name="_CCB.HEN.Item12.ProfitNAVRecon.031209.LY_CCB.Dec03AuditPack.HL.V2.revised ctl" xfId="1245"/>
    <cellStyle name="_CCB.HEN.Item12.ProfitNAVRecon.031209.LY_CCB.Dec03AuditPack.HL.V2.revised ctl 2" xfId="4168"/>
    <cellStyle name="_CCB.HEN.Item12.ProfitNAVRecon.031209.LY_CCB.Dec03AuditPack.HL.V2.revised ctl_05.CCB.HO.Tool.PRCAccounts.040409" xfId="1247"/>
    <cellStyle name="_CCB.HEN.Item12.ProfitNAVRecon.031209.LY_CCB.Dec03AuditPack.HL.V2.revised ctl_05.CCB.HO.Tool.PRCAccounts.040409 2" xfId="4170"/>
    <cellStyle name="_CCB.HEN.Item12.ProfitNAVRecon.031209.LY_CCB.Dec03AuditPack.HL.V2.revised ctl_05.CCB.HO.Tool.PRCAccounts.040409_P3.1 Intercompany Summary" xfId="1248"/>
    <cellStyle name="_CCB.HEN.Item12.ProfitNAVRecon.031209.LY_CCB.Dec03AuditPack.HL.V2.revised ctl_05.CCB.HO.Tool.PRCAccounts.040409_P3.1 Intercompany Summary 2" xfId="4171"/>
    <cellStyle name="_CCB.HEN.Item12.ProfitNAVRecon.031209.LY_CCB.Dec03AuditPack.HL.V2.revised ctl_CCB.HO.new TB template.for reporting package.040309" xfId="1250"/>
    <cellStyle name="_CCB.HEN.Item12.ProfitNAVRecon.031209.LY_CCB.Dec03AuditPack.HL.V2.revised ctl_CCB.HO.new TB template.for reporting package.040309 2" xfId="4173"/>
    <cellStyle name="_CCB.HEN.Item12.ProfitNAVRecon.031209.LY_CCB.Dec03AuditPack.HL.V2.revised ctl_CCB.HO.new TB template.for reporting package.040309_05.CCB.HO.Tool.PRCAccounts.040409" xfId="1252"/>
    <cellStyle name="_CCB.HEN.Item12.ProfitNAVRecon.031209.LY_CCB.Dec03AuditPack.HL.V2.revised ctl_CCB.HO.new TB template.for reporting package.040309_05.CCB.HO.Tool.PRCAccounts.040409 2" xfId="4175"/>
    <cellStyle name="_CCB.HEN.Item12.ProfitNAVRecon.031209.LY_CCB.Dec03AuditPack.HL.V2.revised ctl_CCB.HO.new TB template.for reporting package.040309_05.CCB.HO.Tool.PRCAccounts.040409_1" xfId="1253"/>
    <cellStyle name="_CCB.HEN.Item12.ProfitNAVRecon.031209.LY_CCB.Dec03AuditPack.HL.V2.revised ctl_CCB.HO.new TB template.for reporting package.040309_05.CCB.HO.Tool.PRCAccounts.040409_1 2" xfId="4176"/>
    <cellStyle name="_CCB.HEN.Item12.ProfitNAVRecon.031209.LY_CCB.Dec03AuditPack.HL.V2.revised ctl_CCB.HO.new TB template.for reporting package.040309_05.CCB.HO.Tool.PRCAccounts.040409_1_P3.1 Intercompany Summary" xfId="129"/>
    <cellStyle name="_CCB.HEN.Item12.ProfitNAVRecon.031209.LY_CCB.Dec03AuditPack.HL.V2.revised ctl_CCB.HO.new TB template.for reporting package.040309_05.CCB.HO.Tool.PRCAccounts.040409_1_P3.1 Intercompany Summary 2" xfId="3111"/>
    <cellStyle name="_CCB.HEN.Item12.ProfitNAVRecon.031209.LY_CCB.Dec03AuditPack.HL.V2.revised ctl_CCB.HO.new TB template.for reporting package.040309_05.CCB.HO.Tool.PRCAccounts.040409_P3.1 Intercompany Summary" xfId="1254"/>
    <cellStyle name="_CCB.HEN.Item12.ProfitNAVRecon.031209.LY_CCB.Dec03AuditPack.HL.V2.revised ctl_CCB.HO.new TB template.for reporting package.040309_05.CCB.HO.Tool.PRCAccounts.040409_P3.1 Intercompany Summary 2" xfId="4177"/>
    <cellStyle name="_CCB.HEN.Item12.ProfitNAVRecon.031209.LY_CCB.Dec03AuditPack.HL.V2.revised ctl_CCB.HO.new TB template.for reporting package.040309_P3.1 Intercompany Summary" xfId="1256"/>
    <cellStyle name="_CCB.HEN.Item12.ProfitNAVRecon.031209.LY_CCB.Dec03AuditPack.HL.V2.revised ctl_CCB.HO.new TB template.for reporting package.040309_P3.1 Intercompany Summary 2" xfId="4179"/>
    <cellStyle name="_CCB.HEN.Item12.ProfitNAVRecon.031209.LY_CCB.Dec03AuditPack.HL.V2.revised ctl_CCB.HO.new TB template.for reporting package.1P.040316" xfId="1258"/>
    <cellStyle name="_CCB.HEN.Item12.ProfitNAVRecon.031209.LY_CCB.Dec03AuditPack.HL.V2.revised ctl_CCB.HO.new TB template.for reporting package.1P.040316 2" xfId="4181"/>
    <cellStyle name="_CCB.HEN.Item12.ProfitNAVRecon.031209.LY_CCB.Dec03AuditPack.HL.V2.revised ctl_CCB.HO.new TB template.for reporting package.1P.040316_05.CCB.HO.Tool.PRCAccounts.040409" xfId="1260"/>
    <cellStyle name="_CCB.HEN.Item12.ProfitNAVRecon.031209.LY_CCB.Dec03AuditPack.HL.V2.revised ctl_CCB.HO.new TB template.for reporting package.1P.040316_05.CCB.HO.Tool.PRCAccounts.040409 2" xfId="4183"/>
    <cellStyle name="_CCB.HEN.Item12.ProfitNAVRecon.031209.LY_CCB.Dec03AuditPack.HL.V2.revised ctl_CCB.HO.new TB template.for reporting package.1P.040316_05.CCB.HO.Tool.PRCAccounts.040409_1" xfId="1261"/>
    <cellStyle name="_CCB.HEN.Item12.ProfitNAVRecon.031209.LY_CCB.Dec03AuditPack.HL.V2.revised ctl_CCB.HO.new TB template.for reporting package.1P.040316_05.CCB.HO.Tool.PRCAccounts.040409_1 2" xfId="4184"/>
    <cellStyle name="_CCB.HEN.Item12.ProfitNAVRecon.031209.LY_CCB.Dec03AuditPack.HL.V2.revised ctl_CCB.HO.new TB template.for reporting package.1P.040316_05.CCB.HO.Tool.PRCAccounts.040409_1_P3.1 Intercompany Summary" xfId="1264"/>
    <cellStyle name="_CCB.HEN.Item12.ProfitNAVRecon.031209.LY_CCB.Dec03AuditPack.HL.V2.revised ctl_CCB.HO.new TB template.for reporting package.1P.040316_05.CCB.HO.Tool.PRCAccounts.040409_1_P3.1 Intercompany Summary 2" xfId="4187"/>
    <cellStyle name="_CCB.HEN.Item12.ProfitNAVRecon.031209.LY_CCB.Dec03AuditPack.HL.V2.revised ctl_CCB.HO.new TB template.for reporting package.1P.040316_05.CCB.HO.Tool.PRCAccounts.040409_P3.1 Intercompany Summary" xfId="1265"/>
    <cellStyle name="_CCB.HEN.Item12.ProfitNAVRecon.031209.LY_CCB.Dec03AuditPack.HL.V2.revised ctl_CCB.HO.new TB template.for reporting package.1P.040316_05.CCB.HO.Tool.PRCAccounts.040409_P3.1 Intercompany Summary 2" xfId="4188"/>
    <cellStyle name="_CCB.HEN.Item12.ProfitNAVRecon.031209.LY_CCB.Dec03AuditPack.HL.V2.revised ctl_CCB.HO.new TB template.for reporting package.1P.040316_P3.1 Intercompany Summary" xfId="1267"/>
    <cellStyle name="_CCB.HEN.Item12.ProfitNAVRecon.031209.LY_CCB.Dec03AuditPack.HL.V2.revised ctl_CCB.HO.new TB template.for reporting package.1P.040316_P3.1 Intercompany Summary 2" xfId="4190"/>
    <cellStyle name="_CCB.HEN.Item12.ProfitNAVRecon.031209.LY_CCB.Dec03AuditPack.HL.V2.revised ctl_CCB.HO.reporting TB-Comb.1P.040316" xfId="1268"/>
    <cellStyle name="_CCB.HEN.Item12.ProfitNAVRecon.031209.LY_CCB.Dec03AuditPack.HL.V2.revised ctl_CCB.HO.reporting TB-Comb.1P.040316 2" xfId="4191"/>
    <cellStyle name="_CCB.HEN.Item12.ProfitNAVRecon.031209.LY_CCB.Dec03AuditPack.HL.V2.revised ctl_CCB.HO.reporting TB-Comb.1P.040316_05.CCB.HO.Tool.PRCAccounts.040409" xfId="1269"/>
    <cellStyle name="_CCB.HEN.Item12.ProfitNAVRecon.031209.LY_CCB.Dec03AuditPack.HL.V2.revised ctl_CCB.HO.reporting TB-Comb.1P.040316_05.CCB.HO.Tool.PRCAccounts.040409 2" xfId="4192"/>
    <cellStyle name="_CCB.HEN.Item12.ProfitNAVRecon.031209.LY_CCB.Dec03AuditPack.HL.V2.revised ctl_CCB.HO.reporting TB-Comb.1P.040316_05.CCB.HO.Tool.PRCAccounts.040409_P3.1 Intercompany Summary" xfId="1272"/>
    <cellStyle name="_CCB.HEN.Item12.ProfitNAVRecon.031209.LY_CCB.Dec03AuditPack.HL.V2.revised ctl_CCB.HO.reporting TB-Comb.1P.040316_05.CCB.HO.Tool.PRCAccounts.040409_P3.1 Intercompany Summary 2" xfId="4195"/>
    <cellStyle name="_CCB.HEN.Item12.ProfitNAVRecon.031209.LY_CCB.Dec03AuditPack.HL.V2.revised ctl_CCB.HO.reporting TB-Comb.1P.040316_P3.1 Intercompany Summary" xfId="1273"/>
    <cellStyle name="_CCB.HEN.Item12.ProfitNAVRecon.031209.LY_CCB.Dec03AuditPack.HL.V2.revised ctl_CCB.HO.reporting TB-Comb.1P.040316_P3.1 Intercompany Summary 2" xfId="4196"/>
    <cellStyle name="_CCB.HEN.Item12.ProfitNAVRecon.031209.LY_CCB.Dec03AuditPack.HL.V2.revised ctl_CCB.HO.reporting TB-Comb.4Period.040316" xfId="1274"/>
    <cellStyle name="_CCB.HEN.Item12.ProfitNAVRecon.031209.LY_CCB.Dec03AuditPack.HL.V2.revised ctl_CCB.HO.reporting TB-Comb.4Period.040316 2" xfId="4197"/>
    <cellStyle name="_CCB.HEN.Item12.ProfitNAVRecon.031209.LY_CCB.Dec03AuditPack.HL.V2.revised ctl_CCB.HO.reporting TB-Comb.4Period.040316_05.CCB.HO.Tool.PRCAccounts.040409" xfId="1276"/>
    <cellStyle name="_CCB.HEN.Item12.ProfitNAVRecon.031209.LY_CCB.Dec03AuditPack.HL.V2.revised ctl_CCB.HO.reporting TB-Comb.4Period.040316_05.CCB.HO.Tool.PRCAccounts.040409 2" xfId="4199"/>
    <cellStyle name="_CCB.HEN.Item12.ProfitNAVRecon.031209.LY_CCB.Dec03AuditPack.HL.V2.revised ctl_CCB.HO.reporting TB-Comb.4Period.040316_05.CCB.HO.Tool.PRCAccounts.040409_P3.1 Intercompany Summary" xfId="1277"/>
    <cellStyle name="_CCB.HEN.Item12.ProfitNAVRecon.031209.LY_CCB.Dec03AuditPack.HL.V2.revised ctl_CCB.HO.reporting TB-Comb.4Period.040316_05.CCB.HO.Tool.PRCAccounts.040409_P3.1 Intercompany Summary 2" xfId="4200"/>
    <cellStyle name="_CCB.HEN.Item12.ProfitNAVRecon.031209.LY_CCB.Dec03AuditPack.HL.V2.revised ctl_CCB.HO.reporting TB-Comb.4Period.040316_P3.1 Intercompany Summary" xfId="1279"/>
    <cellStyle name="_CCB.HEN.Item12.ProfitNAVRecon.031209.LY_CCB.Dec03AuditPack.HL.V2.revised ctl_CCB.HO.reporting TB-Comb.4Period.040316_P3.1 Intercompany Summary 2" xfId="4202"/>
    <cellStyle name="_CCB.HEN.Item12.ProfitNAVRecon.031209.LY_CCB.Dec03AuditPack.HL.V2.revised ctl_CCB.HO.reporting TB-HL.1P.040316" xfId="1283"/>
    <cellStyle name="_CCB.HEN.Item12.ProfitNAVRecon.031209.LY_CCB.Dec03AuditPack.HL.V2.revised ctl_CCB.HO.reporting TB-HL.1P.040316 2" xfId="4206"/>
    <cellStyle name="_CCB.HEN.Item12.ProfitNAVRecon.031209.LY_CCB.Dec03AuditPack.HL.V2.revised ctl_CCB.HO.reporting TB-HL.1P.040316_05.CCB.HO.Tool.PRCAccounts.040409" xfId="1284"/>
    <cellStyle name="_CCB.HEN.Item12.ProfitNAVRecon.031209.LY_CCB.Dec03AuditPack.HL.V2.revised ctl_CCB.HO.reporting TB-HL.1P.040316_05.CCB.HO.Tool.PRCAccounts.040409 2" xfId="4207"/>
    <cellStyle name="_CCB.HEN.Item12.ProfitNAVRecon.031209.LY_CCB.Dec03AuditPack.HL.V2.revised ctl_CCB.HO.reporting TB-HL.1P.040316_05.CCB.HO.Tool.PRCAccounts.040409_1" xfId="511"/>
    <cellStyle name="_CCB.HEN.Item12.ProfitNAVRecon.031209.LY_CCB.Dec03AuditPack.HL.V2.revised ctl_CCB.HO.reporting TB-HL.1P.040316_05.CCB.HO.Tool.PRCAccounts.040409_1 2" xfId="3457"/>
    <cellStyle name="_CCB.HEN.Item12.ProfitNAVRecon.031209.LY_CCB.Dec03AuditPack.HL.V2.revised ctl_CCB.HO.reporting TB-HL.1P.040316_05.CCB.HO.Tool.PRCAccounts.040409_1_P3.1 Intercompany Summary" xfId="1287"/>
    <cellStyle name="_CCB.HEN.Item12.ProfitNAVRecon.031209.LY_CCB.Dec03AuditPack.HL.V2.revised ctl_CCB.HO.reporting TB-HL.1P.040316_05.CCB.HO.Tool.PRCAccounts.040409_1_P3.1 Intercompany Summary 2" xfId="4210"/>
    <cellStyle name="_CCB.HEN.Item12.ProfitNAVRecon.031209.LY_CCB.Dec03AuditPack.HL.V2.revised ctl_CCB.HO.reporting TB-HL.1P.040316_05.CCB.HO.Tool.PRCAccounts.040409_P3.1 Intercompany Summary" xfId="1291"/>
    <cellStyle name="_CCB.HEN.Item12.ProfitNAVRecon.031209.LY_CCB.Dec03AuditPack.HL.V2.revised ctl_CCB.HO.reporting TB-HL.1P.040316_05.CCB.HO.Tool.PRCAccounts.040409_P3.1 Intercompany Summary 2" xfId="4212"/>
    <cellStyle name="_CCB.HEN.Item12.ProfitNAVRecon.031209.LY_CCB.Dec03AuditPack.HL.V2.revised ctl_CCB.HO.reporting TB-HL.1P.040316_P3.1 Intercompany Summary" xfId="1292"/>
    <cellStyle name="_CCB.HEN.Item12.ProfitNAVRecon.031209.LY_CCB.Dec03AuditPack.HL.V2.revised ctl_CCB.HO.reporting TB-HL.1P.040316_P3.1 Intercompany Summary 2" xfId="4213"/>
    <cellStyle name="_CCB.HEN.Item12.ProfitNAVRecon.031209.LY_CCB.Dec03AuditPack.HL.V2.revised ctl_CCB.HO.Tool - convert old 2.5yrs combine TB to new.040315" xfId="1293"/>
    <cellStyle name="_CCB.HEN.Item12.ProfitNAVRecon.031209.LY_CCB.Dec03AuditPack.HL.V2.revised ctl_CCB.HO.Tool - convert old 2.5yrs combine TB to new.040315 2" xfId="4214"/>
    <cellStyle name="_CCB.HEN.Item12.ProfitNAVRecon.031209.LY_CCB.Dec03AuditPack.HL.V2.revised ctl_CCB.HO.Tool - convert old 2.5yrs combine TB to new.040315_05.CCB.HO.Tool.PRCAccounts.040409" xfId="1294"/>
    <cellStyle name="_CCB.HEN.Item12.ProfitNAVRecon.031209.LY_CCB.Dec03AuditPack.HL.V2.revised ctl_CCB.HO.Tool - convert old 2.5yrs combine TB to new.040315_05.CCB.HO.Tool.PRCAccounts.040409 2" xfId="4215"/>
    <cellStyle name="_CCB.HEN.Item12.ProfitNAVRecon.031209.LY_CCB.Dec03AuditPack.HL.V2.revised ctl_CCB.HO.Tool - convert old 2.5yrs combine TB to new.040315_05.CCB.HO.Tool.PRCAccounts.040409_P3.1 Intercompany Summary" xfId="210"/>
    <cellStyle name="_CCB.HEN.Item12.ProfitNAVRecon.031209.LY_CCB.Dec03AuditPack.HL.V2.revised ctl_CCB.HO.Tool - convert old 2.5yrs combine TB to new.040315_05.CCB.HO.Tool.PRCAccounts.040409_P3.1 Intercompany Summary 2" xfId="3170"/>
    <cellStyle name="_CCB.HEN.Item12.ProfitNAVRecon.031209.LY_CCB.Dec03AuditPack.HL.V2.revised ctl_CCB.HO.Tool - convert old 2.5yrs combine TB to new.040315_P3.1 Intercompany Summary" xfId="1295"/>
    <cellStyle name="_CCB.HEN.Item12.ProfitNAVRecon.031209.LY_CCB.Dec03AuditPack.HL.V2.revised ctl_CCB.HO.Tool - convert old 2.5yrs combine TB to new.040315_P3.1 Intercompany Summary 2" xfId="4216"/>
    <cellStyle name="_CCB.HEN.Item12.ProfitNAVRecon.031209.LY_CCB.Dec03AuditPack.HL.V2.revised ctl_CCB.xx.4P.PRCTB.yymmdd" xfId="1296"/>
    <cellStyle name="_CCB.HEN.Item12.ProfitNAVRecon.031209.LY_CCB.Dec03AuditPack.HL.V2.revised ctl_CCB.xx.4P.PRCTB.yymmdd 2" xfId="4217"/>
    <cellStyle name="_CCB.HEN.Item12.ProfitNAVRecon.031209.LY_CCB.Dec03AuditPack.HL.V2.revised ctl_CCB.xx.4P.PRCTB.yymmdd_05.CCB.HO.Tool.PRCAccounts.040409" xfId="1297"/>
    <cellStyle name="_CCB.HEN.Item12.ProfitNAVRecon.031209.LY_CCB.Dec03AuditPack.HL.V2.revised ctl_CCB.xx.4P.PRCTB.yymmdd_05.CCB.HO.Tool.PRCAccounts.040409 2" xfId="4218"/>
    <cellStyle name="_CCB.HEN.Item12.ProfitNAVRecon.031209.LY_CCB.Dec03AuditPack.HL.V2.revised ctl_CCB.xx.4P.PRCTB.yymmdd_05.CCB.HO.Tool.PRCAccounts.040409_P3.1 Intercompany Summary" xfId="790"/>
    <cellStyle name="_CCB.HEN.Item12.ProfitNAVRecon.031209.LY_CCB.Dec03AuditPack.HL.V2.revised ctl_CCB.xx.4P.PRCTB.yymmdd_05.CCB.HO.Tool.PRCAccounts.040409_P3.1 Intercompany Summary 2" xfId="3726"/>
    <cellStyle name="_CCB.HEN.Item12.ProfitNAVRecon.031209.LY_CCB.Dec03AuditPack.HL.V2.revised ctl_CCB.xx.4P.PRCTB.yymmdd_P3.1 Intercompany Summary" xfId="1298"/>
    <cellStyle name="_CCB.HEN.Item12.ProfitNAVRecon.031209.LY_CCB.Dec03AuditPack.HL.V2.revised ctl_CCB.xx.4P.PRCTB.yymmdd_P3.1 Intercompany Summary 2" xfId="4219"/>
    <cellStyle name="_CCB.HEN.Item12.ProfitNAVRecon.031209.LY_CCB.Dec03AuditPack.HL.V2.revised ctl_P3.1 Intercompany Summary" xfId="1299"/>
    <cellStyle name="_CCB.HEN.Item12.ProfitNAVRecon.031209.LY_CCB.Dec03AuditPack.HL.V2.revised ctl_P3.1 Intercompany Summary 2" xfId="4220"/>
    <cellStyle name="_CCB.HEN.Item12.ProfitNAVRecon.031209.LY_CCB.HO.NAV Recon.031208.EL" xfId="1301"/>
    <cellStyle name="_CCB.HEN.Item12.ProfitNAVRecon.031209.LY_CCB.HO.NAV Recon.031208.EL 2" xfId="4221"/>
    <cellStyle name="_CCB.HEN.Item12.ProfitNAVRecon.031209.LY_CCB.HO.NAV Recon.031208.EL_05.CCB.HO.Tool.PRCAccounts.040409" xfId="1302"/>
    <cellStyle name="_CCB.HEN.Item12.ProfitNAVRecon.031209.LY_CCB.HO.NAV Recon.031208.EL_05.CCB.HO.Tool.PRCAccounts.040409 2" xfId="4222"/>
    <cellStyle name="_CCB.HEN.Item12.ProfitNAVRecon.031209.LY_CCB.HO.NAV Recon.031208.EL_05.CCB.HO.Tool.PRCAccounts.040409_1" xfId="1307"/>
    <cellStyle name="_CCB.HEN.Item12.ProfitNAVRecon.031209.LY_CCB.HO.NAV Recon.031208.EL_05.CCB.HO.Tool.PRCAccounts.040409_1 2" xfId="4227"/>
    <cellStyle name="_CCB.HEN.Item12.ProfitNAVRecon.031209.LY_CCB.HO.NAV Recon.031208.EL_05.CCB.HO.Tool.PRCAccounts.040409_1_P3.1 Intercompany Summary" xfId="1310"/>
    <cellStyle name="_CCB.HEN.Item12.ProfitNAVRecon.031209.LY_CCB.HO.NAV Recon.031208.EL_05.CCB.HO.Tool.PRCAccounts.040409_1_P3.1 Intercompany Summary 2" xfId="4230"/>
    <cellStyle name="_CCB.HEN.Item12.ProfitNAVRecon.031209.LY_CCB.HO.NAV Recon.031208.EL_05.CCB.HO.Tool.PRCAccounts.040409_P3.1 Intercompany Summary" xfId="1312"/>
    <cellStyle name="_CCB.HEN.Item12.ProfitNAVRecon.031209.LY_CCB.HO.NAV Recon.031208.EL_05.CCB.HO.Tool.PRCAccounts.040409_P3.1 Intercompany Summary 2" xfId="4232"/>
    <cellStyle name="_CCB.HEN.Item12.ProfitNAVRecon.031209.LY_CCB.HO.NAV Recon.031208.EL_CCB.Dec03AuditPack.GL.V2" xfId="1313"/>
    <cellStyle name="_CCB.HEN.Item12.ProfitNAVRecon.031209.LY_CCB.HO.NAV Recon.031208.EL_CCB.Dec03AuditPack.GL.V2 2" xfId="4233"/>
    <cellStyle name="_CCB.HEN.Item12.ProfitNAVRecon.031209.LY_CCB.HO.NAV Recon.031208.EL_CCB.Dec03AuditPack.GL.V2_05.CCB.HO.Tool.PRCAccounts.040409" xfId="1314"/>
    <cellStyle name="_CCB.HEN.Item12.ProfitNAVRecon.031209.LY_CCB.HO.NAV Recon.031208.EL_CCB.Dec03AuditPack.GL.V2_05.CCB.HO.Tool.PRCAccounts.040409 2" xfId="4234"/>
    <cellStyle name="_CCB.HEN.Item12.ProfitNAVRecon.031209.LY_CCB.HO.NAV Recon.031208.EL_CCB.Dec03AuditPack.GL.V2_05.CCB.HO.Tool.PRCAccounts.040409_1" xfId="1315"/>
    <cellStyle name="_CCB.HEN.Item12.ProfitNAVRecon.031209.LY_CCB.HO.NAV Recon.031208.EL_CCB.Dec03AuditPack.GL.V2_05.CCB.HO.Tool.PRCAccounts.040409_1 2" xfId="4235"/>
    <cellStyle name="_CCB.HEN.Item12.ProfitNAVRecon.031209.LY_CCB.HO.NAV Recon.031208.EL_CCB.Dec03AuditPack.GL.V2_05.CCB.HO.Tool.PRCAccounts.040409_1_P3.1 Intercompany Summary" xfId="968"/>
    <cellStyle name="_CCB.HEN.Item12.ProfitNAVRecon.031209.LY_CCB.HO.NAV Recon.031208.EL_CCB.Dec03AuditPack.GL.V2_05.CCB.HO.Tool.PRCAccounts.040409_1_P3.1 Intercompany Summary 2" xfId="3900"/>
    <cellStyle name="_CCB.HEN.Item12.ProfitNAVRecon.031209.LY_CCB.HO.NAV Recon.031208.EL_CCB.Dec03AuditPack.GL.V2_05.CCB.HO.Tool.PRCAccounts.040409_P3.1 Intercompany Summary" xfId="1316"/>
    <cellStyle name="_CCB.HEN.Item12.ProfitNAVRecon.031209.LY_CCB.HO.NAV Recon.031208.EL_CCB.Dec03AuditPack.GL.V2_05.CCB.HO.Tool.PRCAccounts.040409_P3.1 Intercompany Summary 2" xfId="4236"/>
    <cellStyle name="_CCB.HEN.Item12.ProfitNAVRecon.031209.LY_CCB.HO.NAV Recon.031208.EL_CCB.Dec03AuditPack.GL.V2_CCB.Dec03AuditPack.GL.V4(trail run new)" xfId="782"/>
    <cellStyle name="_CCB.HEN.Item12.ProfitNAVRecon.031209.LY_CCB.HO.NAV Recon.031208.EL_CCB.Dec03AuditPack.GL.V2_CCB.Dec03AuditPack.GL.V4(trail run new) 2" xfId="3718"/>
    <cellStyle name="_CCB.HEN.Item12.ProfitNAVRecon.031209.LY_CCB.HO.NAV Recon.031208.EL_CCB.Dec03AuditPack.GL.V2_CCB.Dec03AuditPack.GL.V4(trail run new)_P3.1 Intercompany Summary" xfId="266"/>
    <cellStyle name="_CCB.HEN.Item12.ProfitNAVRecon.031209.LY_CCB.HO.NAV Recon.031208.EL_CCB.Dec03AuditPack.GL.V2_CCB.Dec03AuditPack.GL.V4(trail run new)_P3.1 Intercompany Summary 2" xfId="3219"/>
    <cellStyle name="_CCB.HEN.Item12.ProfitNAVRecon.031209.LY_CCB.HO.NAV Recon.031208.EL_CCB.Dec03AuditPack.GL.V2_CCB.Dec03AuditPack.GL.V4(trial run new)" xfId="1317"/>
    <cellStyle name="_CCB.HEN.Item12.ProfitNAVRecon.031209.LY_CCB.HO.NAV Recon.031208.EL_CCB.Dec03AuditPack.GL.V2_CCB.Dec03AuditPack.GL.V4(trial run new) 2" xfId="4237"/>
    <cellStyle name="_CCB.HEN.Item12.ProfitNAVRecon.031209.LY_CCB.HO.NAV Recon.031208.EL_CCB.Dec03AuditPack.GL.V2_CCB.Dec03AuditPack.GL.V4(trial run new)_P3.1 Intercompany Summary" xfId="1318"/>
    <cellStyle name="_CCB.HEN.Item12.ProfitNAVRecon.031209.LY_CCB.HO.NAV Recon.031208.EL_CCB.Dec03AuditPack.GL.V2_CCB.Dec03AuditPack.GL.V4(trial run new)_P3.1 Intercompany Summary 2" xfId="4238"/>
    <cellStyle name="_CCB.HEN.Item12.ProfitNAVRecon.031209.LY_CCB.HO.NAV Recon.031208.EL_CCB.Dec03AuditPack.GL.V2_Copy of CCB.Dec03AuditPack.GL.V4" xfId="912"/>
    <cellStyle name="_CCB.HEN.Item12.ProfitNAVRecon.031209.LY_CCB.HO.NAV Recon.031208.EL_CCB.Dec03AuditPack.GL.V2_Copy of CCB.Dec03AuditPack.GL.V4 2" xfId="3845"/>
    <cellStyle name="_CCB.HEN.Item12.ProfitNAVRecon.031209.LY_CCB.HO.NAV Recon.031208.EL_CCB.Dec03AuditPack.GL.V2_Copy of CCB.Dec03AuditPack.GL.V4_P3.1 Intercompany Summary" xfId="1319"/>
    <cellStyle name="_CCB.HEN.Item12.ProfitNAVRecon.031209.LY_CCB.HO.NAV Recon.031208.EL_CCB.Dec03AuditPack.GL.V2_Copy of CCB.Dec03AuditPack.GL.V4_P3.1 Intercompany Summary 2" xfId="4239"/>
    <cellStyle name="_CCB.HEN.Item12.ProfitNAVRecon.031209.LY_CCB.HO.NAV Recon.031208.EL_CCB.Dec03AuditPack.GL.V2_P3.1 Intercompany Summary" xfId="1320"/>
    <cellStyle name="_CCB.HEN.Item12.ProfitNAVRecon.031209.LY_CCB.HO.NAV Recon.031208.EL_CCB.Dec03AuditPack.GL.V2_P3.1 Intercompany Summary 2" xfId="4240"/>
    <cellStyle name="_CCB.HEN.Item12.ProfitNAVRecon.031209.LY_CCB.HO.NAV Recon.031208.EL_CCB.Dec03AuditPack.HL.V2.revised ctl" xfId="1323"/>
    <cellStyle name="_CCB.HEN.Item12.ProfitNAVRecon.031209.LY_CCB.HO.NAV Recon.031208.EL_CCB.Dec03AuditPack.HL.V2.revised ctl 2" xfId="4243"/>
    <cellStyle name="_CCB.HEN.Item12.ProfitNAVRecon.031209.LY_CCB.HO.NAV Recon.031208.EL_CCB.Dec03AuditPack.HL.V2.revised ctl_05.CCB.HO.Tool.PRCAccounts.040409" xfId="1324"/>
    <cellStyle name="_CCB.HEN.Item12.ProfitNAVRecon.031209.LY_CCB.HO.NAV Recon.031208.EL_CCB.Dec03AuditPack.HL.V2.revised ctl_05.CCB.HO.Tool.PRCAccounts.040409 2" xfId="4244"/>
    <cellStyle name="_CCB.HEN.Item12.ProfitNAVRecon.031209.LY_CCB.HO.NAV Recon.031208.EL_CCB.Dec03AuditPack.HL.V2.revised ctl_05.CCB.HO.Tool.PRCAccounts.040409_P3.1 Intercompany Summary" xfId="1326"/>
    <cellStyle name="_CCB.HEN.Item12.ProfitNAVRecon.031209.LY_CCB.HO.NAV Recon.031208.EL_CCB.Dec03AuditPack.HL.V2.revised ctl_05.CCB.HO.Tool.PRCAccounts.040409_P3.1 Intercompany Summary 2" xfId="4246"/>
    <cellStyle name="_CCB.HEN.Item12.ProfitNAVRecon.031209.LY_CCB.HO.NAV Recon.031208.EL_CCB.Dec03AuditPack.HL.V2.revised ctl_CCB.HO.new TB template.for reporting package.040309" xfId="1327"/>
    <cellStyle name="_CCB.HEN.Item12.ProfitNAVRecon.031209.LY_CCB.HO.NAV Recon.031208.EL_CCB.Dec03AuditPack.HL.V2.revised ctl_CCB.HO.new TB template.for reporting package.040309 2" xfId="4247"/>
    <cellStyle name="_CCB.HEN.Item12.ProfitNAVRecon.031209.LY_CCB.HO.NAV Recon.031208.EL_CCB.Dec03AuditPack.HL.V2.revised ctl_CCB.HO.new TB template.for reporting package.040309_05.CCB.HO.Tool.PRCAccounts.040409" xfId="1328"/>
    <cellStyle name="_CCB.HEN.Item12.ProfitNAVRecon.031209.LY_CCB.HO.NAV Recon.031208.EL_CCB.Dec03AuditPack.HL.V2.revised ctl_CCB.HO.new TB template.for reporting package.040309_05.CCB.HO.Tool.PRCAccounts.040409 2" xfId="4248"/>
    <cellStyle name="_CCB.HEN.Item12.ProfitNAVRecon.031209.LY_CCB.HO.NAV Recon.031208.EL_CCB.Dec03AuditPack.HL.V2.revised ctl_CCB.HO.new TB template.for reporting package.040309_05.CCB.HO.Tool.PRCAccounts.040409_1" xfId="1329"/>
    <cellStyle name="_CCB.HEN.Item12.ProfitNAVRecon.031209.LY_CCB.HO.NAV Recon.031208.EL_CCB.Dec03AuditPack.HL.V2.revised ctl_CCB.HO.new TB template.for reporting package.040309_05.CCB.HO.Tool.PRCAccounts.040409_1 2" xfId="4249"/>
    <cellStyle name="_CCB.HEN.Item12.ProfitNAVRecon.031209.LY_CCB.HO.NAV Recon.031208.EL_CCB.Dec03AuditPack.HL.V2.revised ctl_CCB.HO.new TB template.for reporting package.040309_05.CCB.HO.Tool.PRCAccounts.040409_1_P3.1 Intercompany Summary" xfId="1331"/>
    <cellStyle name="_CCB.HEN.Item12.ProfitNAVRecon.031209.LY_CCB.HO.NAV Recon.031208.EL_CCB.Dec03AuditPack.HL.V2.revised ctl_CCB.HO.new TB template.for reporting package.040309_05.CCB.HO.Tool.PRCAccounts.040409_1_P3.1 Intercompany Summary 2" xfId="4251"/>
    <cellStyle name="_CCB.HEN.Item12.ProfitNAVRecon.031209.LY_CCB.HO.NAV Recon.031208.EL_CCB.Dec03AuditPack.HL.V2.revised ctl_CCB.HO.new TB template.for reporting package.040309_05.CCB.HO.Tool.PRCAccounts.040409_P3.1 Intercompany Summary" xfId="1332"/>
    <cellStyle name="_CCB.HEN.Item12.ProfitNAVRecon.031209.LY_CCB.HO.NAV Recon.031208.EL_CCB.Dec03AuditPack.HL.V2.revised ctl_CCB.HO.new TB template.for reporting package.040309_05.CCB.HO.Tool.PRCAccounts.040409_P3.1 Intercompany Summary 2" xfId="4252"/>
    <cellStyle name="_CCB.HEN.Item12.ProfitNAVRecon.031209.LY_CCB.HO.NAV Recon.031208.EL_CCB.Dec03AuditPack.HL.V2.revised ctl_CCB.HO.new TB template.for reporting package.040309_P3.1 Intercompany Summary" xfId="1070"/>
    <cellStyle name="_CCB.HEN.Item12.ProfitNAVRecon.031209.LY_CCB.HO.NAV Recon.031208.EL_CCB.Dec03AuditPack.HL.V2.revised ctl_CCB.HO.new TB template.for reporting package.040309_P3.1 Intercompany Summary 2" xfId="3997"/>
    <cellStyle name="_CCB.HEN.Item12.ProfitNAVRecon.031209.LY_CCB.HO.NAV Recon.031208.EL_CCB.Dec03AuditPack.HL.V2.revised ctl_CCB.HO.new TB template.for reporting package.1P.040316" xfId="1334"/>
    <cellStyle name="_CCB.HEN.Item12.ProfitNAVRecon.031209.LY_CCB.HO.NAV Recon.031208.EL_CCB.Dec03AuditPack.HL.V2.revised ctl_CCB.HO.new TB template.for reporting package.1P.040316 2" xfId="4254"/>
    <cellStyle name="_CCB.HEN.Item12.ProfitNAVRecon.031209.LY_CCB.HO.NAV Recon.031208.EL_CCB.Dec03AuditPack.HL.V2.revised ctl_CCB.HO.new TB template.for reporting package.1P.040316_05.CCB.HO.Tool.PRCAccounts.040409" xfId="1336"/>
    <cellStyle name="_CCB.HEN.Item12.ProfitNAVRecon.031209.LY_CCB.HO.NAV Recon.031208.EL_CCB.Dec03AuditPack.HL.V2.revised ctl_CCB.HO.new TB template.for reporting package.1P.040316_05.CCB.HO.Tool.PRCAccounts.040409 2" xfId="4256"/>
    <cellStyle name="_CCB.HEN.Item12.ProfitNAVRecon.031209.LY_CCB.HO.NAV Recon.031208.EL_CCB.Dec03AuditPack.HL.V2.revised ctl_CCB.HO.new TB template.for reporting package.1P.040316_05.CCB.HO.Tool.PRCAccounts.040409_1" xfId="1337"/>
    <cellStyle name="_CCB.HEN.Item12.ProfitNAVRecon.031209.LY_CCB.HO.NAV Recon.031208.EL_CCB.Dec03AuditPack.HL.V2.revised ctl_CCB.HO.new TB template.for reporting package.1P.040316_05.CCB.HO.Tool.PRCAccounts.040409_1 2" xfId="4257"/>
    <cellStyle name="_CCB.HEN.Item12.ProfitNAVRecon.031209.LY_CCB.HO.NAV Recon.031208.EL_CCB.Dec03AuditPack.HL.V2.revised ctl_CCB.HO.new TB template.for reporting package.1P.040316_05.CCB.HO.Tool.PRCAccounts.040409_1_P3.1 Intercompany Summary" xfId="1338"/>
    <cellStyle name="_CCB.HEN.Item12.ProfitNAVRecon.031209.LY_CCB.HO.NAV Recon.031208.EL_CCB.Dec03AuditPack.HL.V2.revised ctl_CCB.HO.new TB template.for reporting package.1P.040316_05.CCB.HO.Tool.PRCAccounts.040409_1_P3.1 Intercompany Summary 2" xfId="4258"/>
    <cellStyle name="_CCB.HEN.Item12.ProfitNAVRecon.031209.LY_CCB.HO.NAV Recon.031208.EL_CCB.Dec03AuditPack.HL.V2.revised ctl_CCB.HO.new TB template.for reporting package.1P.040316_05.CCB.HO.Tool.PRCAccounts.040409_P3.1 Intercompany Summary" xfId="1339"/>
    <cellStyle name="_CCB.HEN.Item12.ProfitNAVRecon.031209.LY_CCB.HO.NAV Recon.031208.EL_CCB.Dec03AuditPack.HL.V2.revised ctl_CCB.HO.new TB template.for reporting package.1P.040316_05.CCB.HO.Tool.PRCAccounts.040409_P3.1 Intercompany Summary 2" xfId="4259"/>
    <cellStyle name="_CCB.HEN.Item12.ProfitNAVRecon.031209.LY_CCB.HO.NAV Recon.031208.EL_CCB.Dec03AuditPack.HL.V2.revised ctl_CCB.HO.new TB template.for reporting package.1P.040316_P3.1 Intercompany Summary" xfId="1342"/>
    <cellStyle name="_CCB.HEN.Item12.ProfitNAVRecon.031209.LY_CCB.HO.NAV Recon.031208.EL_CCB.Dec03AuditPack.HL.V2.revised ctl_CCB.HO.new TB template.for reporting package.1P.040316_P3.1 Intercompany Summary 2" xfId="4261"/>
    <cellStyle name="_CCB.HEN.Item12.ProfitNAVRecon.031209.LY_CCB.HO.NAV Recon.031208.EL_CCB.Dec03AuditPack.HL.V2.revised ctl_CCB.HO.reporting TB-Comb.1P.040316" xfId="1343"/>
    <cellStyle name="_CCB.HEN.Item12.ProfitNAVRecon.031209.LY_CCB.HO.NAV Recon.031208.EL_CCB.Dec03AuditPack.HL.V2.revised ctl_CCB.HO.reporting TB-Comb.1P.040316 2" xfId="4262"/>
    <cellStyle name="_CCB.HEN.Item12.ProfitNAVRecon.031209.LY_CCB.HO.NAV Recon.031208.EL_CCB.Dec03AuditPack.HL.V2.revised ctl_CCB.HO.reporting TB-Comb.1P.040316_05.CCB.HO.Tool.PRCAccounts.040409" xfId="1344"/>
    <cellStyle name="_CCB.HEN.Item12.ProfitNAVRecon.031209.LY_CCB.HO.NAV Recon.031208.EL_CCB.Dec03AuditPack.HL.V2.revised ctl_CCB.HO.reporting TB-Comb.1P.040316_05.CCB.HO.Tool.PRCAccounts.040409 2" xfId="4263"/>
    <cellStyle name="_CCB.HEN.Item12.ProfitNAVRecon.031209.LY_CCB.HO.NAV Recon.031208.EL_CCB.Dec03AuditPack.HL.V2.revised ctl_CCB.HO.reporting TB-Comb.1P.040316_05.CCB.HO.Tool.PRCAccounts.040409_P3.1 Intercompany Summary" xfId="1346"/>
    <cellStyle name="_CCB.HEN.Item12.ProfitNAVRecon.031209.LY_CCB.HO.NAV Recon.031208.EL_CCB.Dec03AuditPack.HL.V2.revised ctl_CCB.HO.reporting TB-Comb.1P.040316_05.CCB.HO.Tool.PRCAccounts.040409_P3.1 Intercompany Summary 2" xfId="4264"/>
    <cellStyle name="_CCB.HEN.Item12.ProfitNAVRecon.031209.LY_CCB.HO.NAV Recon.031208.EL_CCB.Dec03AuditPack.HL.V2.revised ctl_CCB.HO.reporting TB-Comb.1P.040316_P3.1 Intercompany Summary" xfId="1348"/>
    <cellStyle name="_CCB.HEN.Item12.ProfitNAVRecon.031209.LY_CCB.HO.NAV Recon.031208.EL_CCB.Dec03AuditPack.HL.V2.revised ctl_CCB.HO.reporting TB-Comb.1P.040316_P3.1 Intercompany Summary 2" xfId="4266"/>
    <cellStyle name="_CCB.HEN.Item12.ProfitNAVRecon.031209.LY_CCB.HO.NAV Recon.031208.EL_CCB.Dec03AuditPack.HL.V2.revised ctl_CCB.HO.reporting TB-Comb.4Period.040316" xfId="1349"/>
    <cellStyle name="_CCB.HEN.Item12.ProfitNAVRecon.031209.LY_CCB.HO.NAV Recon.031208.EL_CCB.Dec03AuditPack.HL.V2.revised ctl_CCB.HO.reporting TB-Comb.4Period.040316 2" xfId="4267"/>
    <cellStyle name="_CCB.HEN.Item12.ProfitNAVRecon.031209.LY_CCB.HO.NAV Recon.031208.EL_CCB.Dec03AuditPack.HL.V2.revised ctl_CCB.HO.reporting TB-Comb.4Period.040316_05.CCB.HO.Tool.PRCAccounts.040409" xfId="1350"/>
    <cellStyle name="_CCB.HEN.Item12.ProfitNAVRecon.031209.LY_CCB.HO.NAV Recon.031208.EL_CCB.Dec03AuditPack.HL.V2.revised ctl_CCB.HO.reporting TB-Comb.4Period.040316_05.CCB.HO.Tool.PRCAccounts.040409 2" xfId="4268"/>
    <cellStyle name="_CCB.HEN.Item12.ProfitNAVRecon.031209.LY_CCB.HO.NAV Recon.031208.EL_CCB.Dec03AuditPack.HL.V2.revised ctl_CCB.HO.reporting TB-Comb.4Period.040316_05.CCB.HO.Tool.PRCAccounts.040409_P3.1 Intercompany Summary" xfId="1352"/>
    <cellStyle name="_CCB.HEN.Item12.ProfitNAVRecon.031209.LY_CCB.HO.NAV Recon.031208.EL_CCB.Dec03AuditPack.HL.V2.revised ctl_CCB.HO.reporting TB-Comb.4Period.040316_05.CCB.HO.Tool.PRCAccounts.040409_P3.1 Intercompany Summary 2" xfId="4270"/>
    <cellStyle name="_CCB.HEN.Item12.ProfitNAVRecon.031209.LY_CCB.HO.NAV Recon.031208.EL_CCB.Dec03AuditPack.HL.V2.revised ctl_CCB.HO.reporting TB-Comb.4Period.040316_P3.1 Intercompany Summary" xfId="1353"/>
    <cellStyle name="_CCB.HEN.Item12.ProfitNAVRecon.031209.LY_CCB.HO.NAV Recon.031208.EL_CCB.Dec03AuditPack.HL.V2.revised ctl_CCB.HO.reporting TB-Comb.4Period.040316_P3.1 Intercompany Summary 2" xfId="4271"/>
    <cellStyle name="_CCB.HEN.Item12.ProfitNAVRecon.031209.LY_CCB.HO.NAV Recon.031208.EL_CCB.Dec03AuditPack.HL.V2.revised ctl_CCB.HO.reporting TB-HL.1P.040316" xfId="420"/>
    <cellStyle name="_CCB.HEN.Item12.ProfitNAVRecon.031209.LY_CCB.HO.NAV Recon.031208.EL_CCB.Dec03AuditPack.HL.V2.revised ctl_CCB.HO.reporting TB-HL.1P.040316 2" xfId="3370"/>
    <cellStyle name="_CCB.HEN.Item12.ProfitNAVRecon.031209.LY_CCB.HO.NAV Recon.031208.EL_CCB.Dec03AuditPack.HL.V2.revised ctl_CCB.HO.reporting TB-HL.1P.040316_05.CCB.HO.Tool.PRCAccounts.040409" xfId="1354"/>
    <cellStyle name="_CCB.HEN.Item12.ProfitNAVRecon.031209.LY_CCB.HO.NAV Recon.031208.EL_CCB.Dec03AuditPack.HL.V2.revised ctl_CCB.HO.reporting TB-HL.1P.040316_05.CCB.HO.Tool.PRCAccounts.040409 2" xfId="4272"/>
    <cellStyle name="_CCB.HEN.Item12.ProfitNAVRecon.031209.LY_CCB.HO.NAV Recon.031208.EL_CCB.Dec03AuditPack.HL.V2.revised ctl_CCB.HO.reporting TB-HL.1P.040316_05.CCB.HO.Tool.PRCAccounts.040409_1" xfId="1355"/>
    <cellStyle name="_CCB.HEN.Item12.ProfitNAVRecon.031209.LY_CCB.HO.NAV Recon.031208.EL_CCB.Dec03AuditPack.HL.V2.revised ctl_CCB.HO.reporting TB-HL.1P.040316_05.CCB.HO.Tool.PRCAccounts.040409_1 2" xfId="4273"/>
    <cellStyle name="_CCB.HEN.Item12.ProfitNAVRecon.031209.LY_CCB.HO.NAV Recon.031208.EL_CCB.Dec03AuditPack.HL.V2.revised ctl_CCB.HO.reporting TB-HL.1P.040316_05.CCB.HO.Tool.PRCAccounts.040409_1_P3.1 Intercompany Summary" xfId="1357"/>
    <cellStyle name="_CCB.HEN.Item12.ProfitNAVRecon.031209.LY_CCB.HO.NAV Recon.031208.EL_CCB.Dec03AuditPack.HL.V2.revised ctl_CCB.HO.reporting TB-HL.1P.040316_05.CCB.HO.Tool.PRCAccounts.040409_1_P3.1 Intercompany Summary 2" xfId="4275"/>
    <cellStyle name="_CCB.HEN.Item12.ProfitNAVRecon.031209.LY_CCB.HO.NAV Recon.031208.EL_CCB.Dec03AuditPack.HL.V2.revised ctl_CCB.HO.reporting TB-HL.1P.040316_05.CCB.HO.Tool.PRCAccounts.040409_P3.1 Intercompany Summary" xfId="1359"/>
    <cellStyle name="_CCB.HEN.Item12.ProfitNAVRecon.031209.LY_CCB.HO.NAV Recon.031208.EL_CCB.Dec03AuditPack.HL.V2.revised ctl_CCB.HO.reporting TB-HL.1P.040316_05.CCB.HO.Tool.PRCAccounts.040409_P3.1 Intercompany Summary 2" xfId="4277"/>
    <cellStyle name="_CCB.HEN.Item12.ProfitNAVRecon.031209.LY_CCB.HO.NAV Recon.031208.EL_CCB.Dec03AuditPack.HL.V2.revised ctl_CCB.HO.reporting TB-HL.1P.040316_P3.1 Intercompany Summary" xfId="1360"/>
    <cellStyle name="_CCB.HEN.Item12.ProfitNAVRecon.031209.LY_CCB.HO.NAV Recon.031208.EL_CCB.Dec03AuditPack.HL.V2.revised ctl_CCB.HO.reporting TB-HL.1P.040316_P3.1 Intercompany Summary 2" xfId="4278"/>
    <cellStyle name="_CCB.HEN.Item12.ProfitNAVRecon.031209.LY_CCB.HO.NAV Recon.031208.EL_CCB.Dec03AuditPack.HL.V2.revised ctl_CCB.HO.Tool - convert old 2.5yrs combine TB to new.040315" xfId="1361"/>
    <cellStyle name="_CCB.HEN.Item12.ProfitNAVRecon.031209.LY_CCB.HO.NAV Recon.031208.EL_CCB.Dec03AuditPack.HL.V2.revised ctl_CCB.HO.Tool - convert old 2.5yrs combine TB to new.040315 2" xfId="4279"/>
    <cellStyle name="_CCB.HEN.Item12.ProfitNAVRecon.031209.LY_CCB.HO.NAV Recon.031208.EL_CCB.Dec03AuditPack.HL.V2.revised ctl_CCB.HO.Tool - convert old 2.5yrs combine TB to new.040315_05.CCB.HO.Tool.PRCAccounts.040409" xfId="1362"/>
    <cellStyle name="_CCB.HEN.Item12.ProfitNAVRecon.031209.LY_CCB.HO.NAV Recon.031208.EL_CCB.Dec03AuditPack.HL.V2.revised ctl_CCB.HO.Tool - convert old 2.5yrs combine TB to new.040315_05.CCB.HO.Tool.PRCAccounts.040409 2" xfId="4280"/>
    <cellStyle name="_CCB.HEN.Item12.ProfitNAVRecon.031209.LY_CCB.HO.NAV Recon.031208.EL_CCB.Dec03AuditPack.HL.V2.revised ctl_CCB.HO.Tool - convert old 2.5yrs combine TB to new.040315_05.CCB.HO.Tool.PRCAccounts.040409_P3.1 Intercompany Summary" xfId="958"/>
    <cellStyle name="_CCB.HEN.Item12.ProfitNAVRecon.031209.LY_CCB.HO.NAV Recon.031208.EL_CCB.Dec03AuditPack.HL.V2.revised ctl_CCB.HO.Tool - convert old 2.5yrs combine TB to new.040315_05.CCB.HO.Tool.PRCAccounts.040409_P3.1 Intercompany Summary 2" xfId="3890"/>
    <cellStyle name="_CCB.HEN.Item12.ProfitNAVRecon.031209.LY_CCB.HO.NAV Recon.031208.EL_CCB.Dec03AuditPack.HL.V2.revised ctl_CCB.HO.Tool - convert old 2.5yrs combine TB to new.040315_P3.1 Intercompany Summary" xfId="1363"/>
    <cellStyle name="_CCB.HEN.Item12.ProfitNAVRecon.031209.LY_CCB.HO.NAV Recon.031208.EL_CCB.Dec03AuditPack.HL.V2.revised ctl_CCB.HO.Tool - convert old 2.5yrs combine TB to new.040315_P3.1 Intercompany Summary 2" xfId="4281"/>
    <cellStyle name="_CCB.HEN.Item12.ProfitNAVRecon.031209.LY_CCB.HO.NAV Recon.031208.EL_CCB.Dec03AuditPack.HL.V2.revised ctl_CCB.xx.4P.PRCTB.yymmdd" xfId="1364"/>
    <cellStyle name="_CCB.HEN.Item12.ProfitNAVRecon.031209.LY_CCB.HO.NAV Recon.031208.EL_CCB.Dec03AuditPack.HL.V2.revised ctl_CCB.xx.4P.PRCTB.yymmdd 2" xfId="4282"/>
    <cellStyle name="_CCB.HEN.Item12.ProfitNAVRecon.031209.LY_CCB.HO.NAV Recon.031208.EL_CCB.Dec03AuditPack.HL.V2.revised ctl_CCB.xx.4P.PRCTB.yymmdd_05.CCB.HO.Tool.PRCAccounts.040409" xfId="1365"/>
    <cellStyle name="_CCB.HEN.Item12.ProfitNAVRecon.031209.LY_CCB.HO.NAV Recon.031208.EL_CCB.Dec03AuditPack.HL.V2.revised ctl_CCB.xx.4P.PRCTB.yymmdd_05.CCB.HO.Tool.PRCAccounts.040409 2" xfId="4283"/>
    <cellStyle name="_CCB.HEN.Item12.ProfitNAVRecon.031209.LY_CCB.HO.NAV Recon.031208.EL_CCB.Dec03AuditPack.HL.V2.revised ctl_CCB.xx.4P.PRCTB.yymmdd_05.CCB.HO.Tool.PRCAccounts.040409_P3.1 Intercompany Summary" xfId="1366"/>
    <cellStyle name="_CCB.HEN.Item12.ProfitNAVRecon.031209.LY_CCB.HO.NAV Recon.031208.EL_CCB.Dec03AuditPack.HL.V2.revised ctl_CCB.xx.4P.PRCTB.yymmdd_05.CCB.HO.Tool.PRCAccounts.040409_P3.1 Intercompany Summary 2" xfId="4284"/>
    <cellStyle name="_CCB.HEN.Item12.ProfitNAVRecon.031209.LY_CCB.HO.NAV Recon.031208.EL_CCB.Dec03AuditPack.HL.V2.revised ctl_CCB.xx.4P.PRCTB.yymmdd_P3.1 Intercompany Summary" xfId="1368"/>
    <cellStyle name="_CCB.HEN.Item12.ProfitNAVRecon.031209.LY_CCB.HO.NAV Recon.031208.EL_CCB.Dec03AuditPack.HL.V2.revised ctl_CCB.xx.4P.PRCTB.yymmdd_P3.1 Intercompany Summary 2" xfId="4286"/>
    <cellStyle name="_CCB.HEN.Item12.ProfitNAVRecon.031209.LY_CCB.HO.NAV Recon.031208.EL_CCB.Dec03AuditPack.HL.V2.revised ctl_P3.1 Intercompany Summary" xfId="1369"/>
    <cellStyle name="_CCB.HEN.Item12.ProfitNAVRecon.031209.LY_CCB.HO.NAV Recon.031208.EL_CCB.Dec03AuditPack.HL.V2.revised ctl_P3.1 Intercompany Summary 2" xfId="4287"/>
    <cellStyle name="_CCB.HEN.Item12.ProfitNAVRecon.031209.LY_CCB.HO.NAV Recon.031208.EL_P3.1 Intercompany Summary" xfId="1370"/>
    <cellStyle name="_CCB.HEN.Item12.ProfitNAVRecon.031209.LY_CCB.HO.NAV Recon.031208.EL_P3.1 Intercompany Summary 2" xfId="4288"/>
    <cellStyle name="_CCB.HEN.Item12.ProfitNAVRecon.031209.LY_CCB.HO.NAV Recon.031222.AL" xfId="1371"/>
    <cellStyle name="_CCB.HEN.Item12.ProfitNAVRecon.031209.LY_CCB.HO.NAV Recon.031222.AL 2" xfId="4289"/>
    <cellStyle name="_CCB.HEN.Item12.ProfitNAVRecon.031209.LY_CCB.HO.NAV Recon.031222.AL_05.CCB.HO.Tool.PRCAccounts.040409" xfId="1373"/>
    <cellStyle name="_CCB.HEN.Item12.ProfitNAVRecon.031209.LY_CCB.HO.NAV Recon.031222.AL_05.CCB.HO.Tool.PRCAccounts.040409 2" xfId="4291"/>
    <cellStyle name="_CCB.HEN.Item12.ProfitNAVRecon.031209.LY_CCB.HO.NAV Recon.031222.AL_05.CCB.HO.Tool.PRCAccounts.040409_1" xfId="1375"/>
    <cellStyle name="_CCB.HEN.Item12.ProfitNAVRecon.031209.LY_CCB.HO.NAV Recon.031222.AL_05.CCB.HO.Tool.PRCAccounts.040409_1 2" xfId="4293"/>
    <cellStyle name="_CCB.HEN.Item12.ProfitNAVRecon.031209.LY_CCB.HO.NAV Recon.031222.AL_05.CCB.HO.Tool.PRCAccounts.040409_1_P3.1 Intercompany Summary" xfId="1376"/>
    <cellStyle name="_CCB.HEN.Item12.ProfitNAVRecon.031209.LY_CCB.HO.NAV Recon.031222.AL_05.CCB.HO.Tool.PRCAccounts.040409_1_P3.1 Intercompany Summary 2" xfId="4294"/>
    <cellStyle name="_CCB.HEN.Item12.ProfitNAVRecon.031209.LY_CCB.HO.NAV Recon.031222.AL_05.CCB.HO.Tool.PRCAccounts.040409_P3.1 Intercompany Summary" xfId="1377"/>
    <cellStyle name="_CCB.HEN.Item12.ProfitNAVRecon.031209.LY_CCB.HO.NAV Recon.031222.AL_05.CCB.HO.Tool.PRCAccounts.040409_P3.1 Intercompany Summary 2" xfId="4295"/>
    <cellStyle name="_CCB.HEN.Item12.ProfitNAVRecon.031209.LY_CCB.HO.NAV Recon.031222.AL_CCB.Dec03AuditPack.GL.V2" xfId="1378"/>
    <cellStyle name="_CCB.HEN.Item12.ProfitNAVRecon.031209.LY_CCB.HO.NAV Recon.031222.AL_CCB.Dec03AuditPack.GL.V2 2" xfId="4296"/>
    <cellStyle name="_CCB.HEN.Item12.ProfitNAVRecon.031209.LY_CCB.HO.NAV Recon.031222.AL_CCB.Dec03AuditPack.GL.V2_05.CCB.HO.Tool.PRCAccounts.040409" xfId="1380"/>
    <cellStyle name="_CCB.HEN.Item12.ProfitNAVRecon.031209.LY_CCB.HO.NAV Recon.031222.AL_CCB.Dec03AuditPack.GL.V2_05.CCB.HO.Tool.PRCAccounts.040409 2" xfId="4298"/>
    <cellStyle name="_CCB.HEN.Item12.ProfitNAVRecon.031209.LY_CCB.HO.NAV Recon.031222.AL_CCB.Dec03AuditPack.GL.V2_05.CCB.HO.Tool.PRCAccounts.040409_1" xfId="1381"/>
    <cellStyle name="_CCB.HEN.Item12.ProfitNAVRecon.031209.LY_CCB.HO.NAV Recon.031222.AL_CCB.Dec03AuditPack.GL.V2_05.CCB.HO.Tool.PRCAccounts.040409_1 2" xfId="4299"/>
    <cellStyle name="_CCB.HEN.Item12.ProfitNAVRecon.031209.LY_CCB.HO.NAV Recon.031222.AL_CCB.Dec03AuditPack.GL.V2_05.CCB.HO.Tool.PRCAccounts.040409_1_P3.1 Intercompany Summary" xfId="1382"/>
    <cellStyle name="_CCB.HEN.Item12.ProfitNAVRecon.031209.LY_CCB.HO.NAV Recon.031222.AL_CCB.Dec03AuditPack.GL.V2_05.CCB.HO.Tool.PRCAccounts.040409_1_P3.1 Intercompany Summary 2" xfId="4300"/>
    <cellStyle name="_CCB.HEN.Item12.ProfitNAVRecon.031209.LY_CCB.HO.NAV Recon.031222.AL_CCB.Dec03AuditPack.GL.V2_05.CCB.HO.Tool.PRCAccounts.040409_P3.1 Intercompany Summary" xfId="1383"/>
    <cellStyle name="_CCB.HEN.Item12.ProfitNAVRecon.031209.LY_CCB.HO.NAV Recon.031222.AL_CCB.Dec03AuditPack.GL.V2_05.CCB.HO.Tool.PRCAccounts.040409_P3.1 Intercompany Summary 2" xfId="4301"/>
    <cellStyle name="_CCB.HEN.Item12.ProfitNAVRecon.031209.LY_CCB.HO.NAV Recon.031222.AL_CCB.Dec03AuditPack.GL.V2_CCB.Dec03AuditPack.GL.V4(trail run new)" xfId="1385"/>
    <cellStyle name="_CCB.HEN.Item12.ProfitNAVRecon.031209.LY_CCB.HO.NAV Recon.031222.AL_CCB.Dec03AuditPack.GL.V2_CCB.Dec03AuditPack.GL.V4(trail run new) 2" xfId="4302"/>
    <cellStyle name="_CCB.HEN.Item12.ProfitNAVRecon.031209.LY_CCB.HO.NAV Recon.031222.AL_CCB.Dec03AuditPack.GL.V2_CCB.Dec03AuditPack.GL.V4(trail run new)_P3.1 Intercompany Summary" xfId="1386"/>
    <cellStyle name="_CCB.HEN.Item12.ProfitNAVRecon.031209.LY_CCB.HO.NAV Recon.031222.AL_CCB.Dec03AuditPack.GL.V2_CCB.Dec03AuditPack.GL.V4(trail run new)_P3.1 Intercompany Summary 2" xfId="4303"/>
    <cellStyle name="_CCB.HEN.Item12.ProfitNAVRecon.031209.LY_CCB.HO.NAV Recon.031222.AL_CCB.Dec03AuditPack.GL.V2_CCB.Dec03AuditPack.GL.V4(trial run new)" xfId="868"/>
    <cellStyle name="_CCB.HEN.Item12.ProfitNAVRecon.031209.LY_CCB.HO.NAV Recon.031222.AL_CCB.Dec03AuditPack.GL.V2_CCB.Dec03AuditPack.GL.V4(trial run new) 2" xfId="3803"/>
    <cellStyle name="_CCB.HEN.Item12.ProfitNAVRecon.031209.LY_CCB.HO.NAV Recon.031222.AL_CCB.Dec03AuditPack.GL.V2_CCB.Dec03AuditPack.GL.V4(trial run new)_P3.1 Intercompany Summary" xfId="214"/>
    <cellStyle name="_CCB.HEN.Item12.ProfitNAVRecon.031209.LY_CCB.HO.NAV Recon.031222.AL_CCB.Dec03AuditPack.GL.V2_CCB.Dec03AuditPack.GL.V4(trial run new)_P3.1 Intercompany Summary 2" xfId="3174"/>
    <cellStyle name="_CCB.HEN.Item12.ProfitNAVRecon.031209.LY_CCB.HO.NAV Recon.031222.AL_CCB.Dec03AuditPack.GL.V2_Copy of CCB.Dec03AuditPack.GL.V4" xfId="1387"/>
    <cellStyle name="_CCB.HEN.Item12.ProfitNAVRecon.031209.LY_CCB.HO.NAV Recon.031222.AL_CCB.Dec03AuditPack.GL.V2_Copy of CCB.Dec03AuditPack.GL.V4 2" xfId="4304"/>
    <cellStyle name="_CCB.HEN.Item12.ProfitNAVRecon.031209.LY_CCB.HO.NAV Recon.031222.AL_CCB.Dec03AuditPack.GL.V2_Copy of CCB.Dec03AuditPack.GL.V4_P3.1 Intercompany Summary" xfId="1388"/>
    <cellStyle name="_CCB.HEN.Item12.ProfitNAVRecon.031209.LY_CCB.HO.NAV Recon.031222.AL_CCB.Dec03AuditPack.GL.V2_Copy of CCB.Dec03AuditPack.GL.V4_P3.1 Intercompany Summary 2" xfId="4305"/>
    <cellStyle name="_CCB.HEN.Item12.ProfitNAVRecon.031209.LY_CCB.HO.NAV Recon.031222.AL_CCB.Dec03AuditPack.GL.V2_P3.1 Intercompany Summary" xfId="1389"/>
    <cellStyle name="_CCB.HEN.Item12.ProfitNAVRecon.031209.LY_CCB.HO.NAV Recon.031222.AL_CCB.Dec03AuditPack.GL.V2_P3.1 Intercompany Summary 2" xfId="4306"/>
    <cellStyle name="_CCB.HEN.Item12.ProfitNAVRecon.031209.LY_CCB.HO.NAV Recon.031222.AL_CCB.Dec03AuditPack.HL.V2.revised ctl" xfId="1390"/>
    <cellStyle name="_CCB.HEN.Item12.ProfitNAVRecon.031209.LY_CCB.HO.NAV Recon.031222.AL_CCB.Dec03AuditPack.HL.V2.revised ctl 2" xfId="4307"/>
    <cellStyle name="_CCB.HEN.Item12.ProfitNAVRecon.031209.LY_CCB.HO.NAV Recon.031222.AL_CCB.Dec03AuditPack.HL.V2.revised ctl_05.CCB.HO.Tool.PRCAccounts.040409" xfId="1393"/>
    <cellStyle name="_CCB.HEN.Item12.ProfitNAVRecon.031209.LY_CCB.HO.NAV Recon.031222.AL_CCB.Dec03AuditPack.HL.V2.revised ctl_05.CCB.HO.Tool.PRCAccounts.040409 2" xfId="4310"/>
    <cellStyle name="_CCB.HEN.Item12.ProfitNAVRecon.031209.LY_CCB.HO.NAV Recon.031222.AL_CCB.Dec03AuditPack.HL.V2.revised ctl_05.CCB.HO.Tool.PRCAccounts.040409_P3.1 Intercompany Summary" xfId="1394"/>
    <cellStyle name="_CCB.HEN.Item12.ProfitNAVRecon.031209.LY_CCB.HO.NAV Recon.031222.AL_CCB.Dec03AuditPack.HL.V2.revised ctl_05.CCB.HO.Tool.PRCAccounts.040409_P3.1 Intercompany Summary 2" xfId="4311"/>
    <cellStyle name="_CCB.HEN.Item12.ProfitNAVRecon.031209.LY_CCB.HO.NAV Recon.031222.AL_CCB.Dec03AuditPack.HL.V2.revised ctl_CCB.HO.new TB template.for reporting package.040309" xfId="1395"/>
    <cellStyle name="_CCB.HEN.Item12.ProfitNAVRecon.031209.LY_CCB.HO.NAV Recon.031222.AL_CCB.Dec03AuditPack.HL.V2.revised ctl_CCB.HO.new TB template.for reporting package.040309 2" xfId="4312"/>
    <cellStyle name="_CCB.HEN.Item12.ProfitNAVRecon.031209.LY_CCB.HO.NAV Recon.031222.AL_CCB.Dec03AuditPack.HL.V2.revised ctl_CCB.HO.new TB template.for reporting package.040309_05.CCB.HO.Tool.PRCAccounts.040409" xfId="1397"/>
    <cellStyle name="_CCB.HEN.Item12.ProfitNAVRecon.031209.LY_CCB.HO.NAV Recon.031222.AL_CCB.Dec03AuditPack.HL.V2.revised ctl_CCB.HO.new TB template.for reporting package.040309_05.CCB.HO.Tool.PRCAccounts.040409 2" xfId="4313"/>
    <cellStyle name="_CCB.HEN.Item12.ProfitNAVRecon.031209.LY_CCB.HO.NAV Recon.031222.AL_CCB.Dec03AuditPack.HL.V2.revised ctl_CCB.HO.new TB template.for reporting package.040309_05.CCB.HO.Tool.PRCAccounts.040409_1" xfId="1399"/>
    <cellStyle name="_CCB.HEN.Item12.ProfitNAVRecon.031209.LY_CCB.HO.NAV Recon.031222.AL_CCB.Dec03AuditPack.HL.V2.revised ctl_CCB.HO.new TB template.for reporting package.040309_05.CCB.HO.Tool.PRCAccounts.040409_1 2" xfId="4315"/>
    <cellStyle name="_CCB.HEN.Item12.ProfitNAVRecon.031209.LY_CCB.HO.NAV Recon.031222.AL_CCB.Dec03AuditPack.HL.V2.revised ctl_CCB.HO.new TB template.for reporting package.040309_05.CCB.HO.Tool.PRCAccounts.040409_1_P3.1 Intercompany Summary" xfId="1401"/>
    <cellStyle name="_CCB.HEN.Item12.ProfitNAVRecon.031209.LY_CCB.HO.NAV Recon.031222.AL_CCB.Dec03AuditPack.HL.V2.revised ctl_CCB.HO.new TB template.for reporting package.040309_05.CCB.HO.Tool.PRCAccounts.040409_1_P3.1 Intercompany Summary 2" xfId="4317"/>
    <cellStyle name="_CCB.HEN.Item12.ProfitNAVRecon.031209.LY_CCB.HO.NAV Recon.031222.AL_CCB.Dec03AuditPack.HL.V2.revised ctl_CCB.HO.new TB template.for reporting package.040309_05.CCB.HO.Tool.PRCAccounts.040409_P3.1 Intercompany Summary" xfId="1402"/>
    <cellStyle name="_CCB.HEN.Item12.ProfitNAVRecon.031209.LY_CCB.HO.NAV Recon.031222.AL_CCB.Dec03AuditPack.HL.V2.revised ctl_CCB.HO.new TB template.for reporting package.040309_05.CCB.HO.Tool.PRCAccounts.040409_P3.1 Intercompany Summary 2" xfId="4318"/>
    <cellStyle name="_CCB.HEN.Item12.ProfitNAVRecon.031209.LY_CCB.HO.NAV Recon.031222.AL_CCB.Dec03AuditPack.HL.V2.revised ctl_CCB.HO.new TB template.for reporting package.040309_P3.1 Intercompany Summary" xfId="1404"/>
    <cellStyle name="_CCB.HEN.Item12.ProfitNAVRecon.031209.LY_CCB.HO.NAV Recon.031222.AL_CCB.Dec03AuditPack.HL.V2.revised ctl_CCB.HO.new TB template.for reporting package.040309_P3.1 Intercompany Summary 2" xfId="4320"/>
    <cellStyle name="_CCB.HEN.Item12.ProfitNAVRecon.031209.LY_CCB.HO.NAV Recon.031222.AL_CCB.Dec03AuditPack.HL.V2.revised ctl_CCB.HO.new TB template.for reporting package.1P.040316" xfId="1405"/>
    <cellStyle name="_CCB.HEN.Item12.ProfitNAVRecon.031209.LY_CCB.HO.NAV Recon.031222.AL_CCB.Dec03AuditPack.HL.V2.revised ctl_CCB.HO.new TB template.for reporting package.1P.040316 2" xfId="4321"/>
    <cellStyle name="_CCB.HEN.Item12.ProfitNAVRecon.031209.LY_CCB.HO.NAV Recon.031222.AL_CCB.Dec03AuditPack.HL.V2.revised ctl_CCB.HO.new TB template.for reporting package.1P.040316_05.CCB.HO.Tool.PRCAccounts.040409" xfId="1406"/>
    <cellStyle name="_CCB.HEN.Item12.ProfitNAVRecon.031209.LY_CCB.HO.NAV Recon.031222.AL_CCB.Dec03AuditPack.HL.V2.revised ctl_CCB.HO.new TB template.for reporting package.1P.040316_05.CCB.HO.Tool.PRCAccounts.040409 2" xfId="4322"/>
    <cellStyle name="_CCB.HEN.Item12.ProfitNAVRecon.031209.LY_CCB.HO.NAV Recon.031222.AL_CCB.Dec03AuditPack.HL.V2.revised ctl_CCB.HO.new TB template.for reporting package.1P.040316_05.CCB.HO.Tool.PRCAccounts.040409_1" xfId="1408"/>
    <cellStyle name="_CCB.HEN.Item12.ProfitNAVRecon.031209.LY_CCB.HO.NAV Recon.031222.AL_CCB.Dec03AuditPack.HL.V2.revised ctl_CCB.HO.new TB template.for reporting package.1P.040316_05.CCB.HO.Tool.PRCAccounts.040409_1 2" xfId="4324"/>
    <cellStyle name="_CCB.HEN.Item12.ProfitNAVRecon.031209.LY_CCB.HO.NAV Recon.031222.AL_CCB.Dec03AuditPack.HL.V2.revised ctl_CCB.HO.new TB template.for reporting package.1P.040316_05.CCB.HO.Tool.PRCAccounts.040409_1_P3.1 Intercompany Summary" xfId="1410"/>
    <cellStyle name="_CCB.HEN.Item12.ProfitNAVRecon.031209.LY_CCB.HO.NAV Recon.031222.AL_CCB.Dec03AuditPack.HL.V2.revised ctl_CCB.HO.new TB template.for reporting package.1P.040316_05.CCB.HO.Tool.PRCAccounts.040409_1_P3.1 Intercompany Summary 2" xfId="4326"/>
    <cellStyle name="_CCB.HEN.Item12.ProfitNAVRecon.031209.LY_CCB.HO.NAV Recon.031222.AL_CCB.Dec03AuditPack.HL.V2.revised ctl_CCB.HO.new TB template.for reporting package.1P.040316_05.CCB.HO.Tool.PRCAccounts.040409_P3.1 Intercompany Summary" xfId="1411"/>
    <cellStyle name="_CCB.HEN.Item12.ProfitNAVRecon.031209.LY_CCB.HO.NAV Recon.031222.AL_CCB.Dec03AuditPack.HL.V2.revised ctl_CCB.HO.new TB template.for reporting package.1P.040316_05.CCB.HO.Tool.PRCAccounts.040409_P3.1 Intercompany Summary 2" xfId="4327"/>
    <cellStyle name="_CCB.HEN.Item12.ProfitNAVRecon.031209.LY_CCB.HO.NAV Recon.031222.AL_CCB.Dec03AuditPack.HL.V2.revised ctl_CCB.HO.new TB template.for reporting package.1P.040316_P3.1 Intercompany Summary" xfId="1412"/>
    <cellStyle name="_CCB.HEN.Item12.ProfitNAVRecon.031209.LY_CCB.HO.NAV Recon.031222.AL_CCB.Dec03AuditPack.HL.V2.revised ctl_CCB.HO.new TB template.for reporting package.1P.040316_P3.1 Intercompany Summary 2" xfId="4328"/>
    <cellStyle name="_CCB.HEN.Item12.ProfitNAVRecon.031209.LY_CCB.HO.NAV Recon.031222.AL_CCB.Dec03AuditPack.HL.V2.revised ctl_CCB.HO.reporting TB-Comb.1P.040316" xfId="1413"/>
    <cellStyle name="_CCB.HEN.Item12.ProfitNAVRecon.031209.LY_CCB.HO.NAV Recon.031222.AL_CCB.Dec03AuditPack.HL.V2.revised ctl_CCB.HO.reporting TB-Comb.1P.040316 2" xfId="4329"/>
    <cellStyle name="_CCB.HEN.Item12.ProfitNAVRecon.031209.LY_CCB.HO.NAV Recon.031222.AL_CCB.Dec03AuditPack.HL.V2.revised ctl_CCB.HO.reporting TB-Comb.1P.040316_05.CCB.HO.Tool.PRCAccounts.040409" xfId="137"/>
    <cellStyle name="_CCB.HEN.Item12.ProfitNAVRecon.031209.LY_CCB.HO.NAV Recon.031222.AL_CCB.Dec03AuditPack.HL.V2.revised ctl_CCB.HO.reporting TB-Comb.1P.040316_05.CCB.HO.Tool.PRCAccounts.040409 2" xfId="3074"/>
    <cellStyle name="_CCB.HEN.Item12.ProfitNAVRecon.031209.LY_CCB.HO.NAV Recon.031222.AL_CCB.Dec03AuditPack.HL.V2.revised ctl_CCB.HO.reporting TB-Comb.1P.040316_05.CCB.HO.Tool.PRCAccounts.040409_P3.1 Intercompany Summary" xfId="1414"/>
    <cellStyle name="_CCB.HEN.Item12.ProfitNAVRecon.031209.LY_CCB.HO.NAV Recon.031222.AL_CCB.Dec03AuditPack.HL.V2.revised ctl_CCB.HO.reporting TB-Comb.1P.040316_05.CCB.HO.Tool.PRCAccounts.040409_P3.1 Intercompany Summary 2" xfId="4330"/>
    <cellStyle name="_CCB.HEN.Item12.ProfitNAVRecon.031209.LY_CCB.HO.NAV Recon.031222.AL_CCB.Dec03AuditPack.HL.V2.revised ctl_CCB.HO.reporting TB-Comb.1P.040316_P3.1 Intercompany Summary" xfId="1072"/>
    <cellStyle name="_CCB.HEN.Item12.ProfitNAVRecon.031209.LY_CCB.HO.NAV Recon.031222.AL_CCB.Dec03AuditPack.HL.V2.revised ctl_CCB.HO.reporting TB-Comb.1P.040316_P3.1 Intercompany Summary 2" xfId="3999"/>
    <cellStyle name="_CCB.HEN.Item12.ProfitNAVRecon.031209.LY_CCB.HO.NAV Recon.031222.AL_CCB.Dec03AuditPack.HL.V2.revised ctl_CCB.HO.reporting TB-Comb.4Period.040316" xfId="1416"/>
    <cellStyle name="_CCB.HEN.Item12.ProfitNAVRecon.031209.LY_CCB.HO.NAV Recon.031222.AL_CCB.Dec03AuditPack.HL.V2.revised ctl_CCB.HO.reporting TB-Comb.4Period.040316 2" xfId="4332"/>
    <cellStyle name="_CCB.HEN.Item12.ProfitNAVRecon.031209.LY_CCB.HO.NAV Recon.031222.AL_CCB.Dec03AuditPack.HL.V2.revised ctl_CCB.HO.reporting TB-Comb.4Period.040316_05.CCB.HO.Tool.PRCAccounts.040409" xfId="1418"/>
    <cellStyle name="_CCB.HEN.Item12.ProfitNAVRecon.031209.LY_CCB.HO.NAV Recon.031222.AL_CCB.Dec03AuditPack.HL.V2.revised ctl_CCB.HO.reporting TB-Comb.4Period.040316_05.CCB.HO.Tool.PRCAccounts.040409 2" xfId="4334"/>
    <cellStyle name="_CCB.HEN.Item12.ProfitNAVRecon.031209.LY_CCB.HO.NAV Recon.031222.AL_CCB.Dec03AuditPack.HL.V2.revised ctl_CCB.HO.reporting TB-Comb.4Period.040316_05.CCB.HO.Tool.PRCAccounts.040409_P3.1 Intercompany Summary" xfId="1419"/>
    <cellStyle name="_CCB.HEN.Item12.ProfitNAVRecon.031209.LY_CCB.HO.NAV Recon.031222.AL_CCB.Dec03AuditPack.HL.V2.revised ctl_CCB.HO.reporting TB-Comb.4Period.040316_05.CCB.HO.Tool.PRCAccounts.040409_P3.1 Intercompany Summary 2" xfId="4335"/>
    <cellStyle name="_CCB.HEN.Item12.ProfitNAVRecon.031209.LY_CCB.HO.NAV Recon.031222.AL_CCB.Dec03AuditPack.HL.V2.revised ctl_CCB.HO.reporting TB-Comb.4Period.040316_P3.1 Intercompany Summary" xfId="1421"/>
    <cellStyle name="_CCB.HEN.Item12.ProfitNAVRecon.031209.LY_CCB.HO.NAV Recon.031222.AL_CCB.Dec03AuditPack.HL.V2.revised ctl_CCB.HO.reporting TB-Comb.4Period.040316_P3.1 Intercompany Summary 2" xfId="4337"/>
    <cellStyle name="_CCB.HEN.Item12.ProfitNAVRecon.031209.LY_CCB.HO.NAV Recon.031222.AL_CCB.Dec03AuditPack.HL.V2.revised ctl_CCB.HO.reporting TB-HL.1P.040316" xfId="1422"/>
    <cellStyle name="_CCB.HEN.Item12.ProfitNAVRecon.031209.LY_CCB.HO.NAV Recon.031222.AL_CCB.Dec03AuditPack.HL.V2.revised ctl_CCB.HO.reporting TB-HL.1P.040316 2" xfId="4338"/>
    <cellStyle name="_CCB.HEN.Item12.ProfitNAVRecon.031209.LY_CCB.HO.NAV Recon.031222.AL_CCB.Dec03AuditPack.HL.V2.revised ctl_CCB.HO.reporting TB-HL.1P.040316_05.CCB.HO.Tool.PRCAccounts.040409" xfId="309"/>
    <cellStyle name="_CCB.HEN.Item12.ProfitNAVRecon.031209.LY_CCB.HO.NAV Recon.031222.AL_CCB.Dec03AuditPack.HL.V2.revised ctl_CCB.HO.reporting TB-HL.1P.040316_05.CCB.HO.Tool.PRCAccounts.040409 2" xfId="3261"/>
    <cellStyle name="_CCB.HEN.Item12.ProfitNAVRecon.031209.LY_CCB.HO.NAV Recon.031222.AL_CCB.Dec03AuditPack.HL.V2.revised ctl_CCB.HO.reporting TB-HL.1P.040316_05.CCB.HO.Tool.PRCAccounts.040409_1" xfId="1424"/>
    <cellStyle name="_CCB.HEN.Item12.ProfitNAVRecon.031209.LY_CCB.HO.NAV Recon.031222.AL_CCB.Dec03AuditPack.HL.V2.revised ctl_CCB.HO.reporting TB-HL.1P.040316_05.CCB.HO.Tool.PRCAccounts.040409_1 2" xfId="4340"/>
    <cellStyle name="_CCB.HEN.Item12.ProfitNAVRecon.031209.LY_CCB.HO.NAV Recon.031222.AL_CCB.Dec03AuditPack.HL.V2.revised ctl_CCB.HO.reporting TB-HL.1P.040316_05.CCB.HO.Tool.PRCAccounts.040409_1_P3.1 Intercompany Summary" xfId="1425"/>
    <cellStyle name="_CCB.HEN.Item12.ProfitNAVRecon.031209.LY_CCB.HO.NAV Recon.031222.AL_CCB.Dec03AuditPack.HL.V2.revised ctl_CCB.HO.reporting TB-HL.1P.040316_05.CCB.HO.Tool.PRCAccounts.040409_1_P3.1 Intercompany Summary 2" xfId="4341"/>
    <cellStyle name="_CCB.HEN.Item12.ProfitNAVRecon.031209.LY_CCB.HO.NAV Recon.031222.AL_CCB.Dec03AuditPack.HL.V2.revised ctl_CCB.HO.reporting TB-HL.1P.040316_05.CCB.HO.Tool.PRCAccounts.040409_P3.1 Intercompany Summary" xfId="1426"/>
    <cellStyle name="_CCB.HEN.Item12.ProfitNAVRecon.031209.LY_CCB.HO.NAV Recon.031222.AL_CCB.Dec03AuditPack.HL.V2.revised ctl_CCB.HO.reporting TB-HL.1P.040316_05.CCB.HO.Tool.PRCAccounts.040409_P3.1 Intercompany Summary 2" xfId="4342"/>
    <cellStyle name="_CCB.HEN.Item12.ProfitNAVRecon.031209.LY_CCB.HO.NAV Recon.031222.AL_CCB.Dec03AuditPack.HL.V2.revised ctl_CCB.HO.reporting TB-HL.1P.040316_P3.1 Intercompany Summary" xfId="1428"/>
    <cellStyle name="_CCB.HEN.Item12.ProfitNAVRecon.031209.LY_CCB.HO.NAV Recon.031222.AL_CCB.Dec03AuditPack.HL.V2.revised ctl_CCB.HO.reporting TB-HL.1P.040316_P3.1 Intercompany Summary 2" xfId="4344"/>
    <cellStyle name="_CCB.HEN.Item12.ProfitNAVRecon.031209.LY_CCB.HO.NAV Recon.031222.AL_CCB.Dec03AuditPack.HL.V2.revised ctl_CCB.HO.Tool - convert old 2.5yrs combine TB to new.040315" xfId="1430"/>
    <cellStyle name="_CCB.HEN.Item12.ProfitNAVRecon.031209.LY_CCB.HO.NAV Recon.031222.AL_CCB.Dec03AuditPack.HL.V2.revised ctl_CCB.HO.Tool - convert old 2.5yrs combine TB to new.040315 2" xfId="4346"/>
    <cellStyle name="_CCB.HEN.Item12.ProfitNAVRecon.031209.LY_CCB.HO.NAV Recon.031222.AL_CCB.Dec03AuditPack.HL.V2.revised ctl_CCB.HO.Tool - convert old 2.5yrs combine TB to new.040315_05.CCB.HO.Tool.PRCAccounts.040409" xfId="1432"/>
    <cellStyle name="_CCB.HEN.Item12.ProfitNAVRecon.031209.LY_CCB.HO.NAV Recon.031222.AL_CCB.Dec03AuditPack.HL.V2.revised ctl_CCB.HO.Tool - convert old 2.5yrs combine TB to new.040315_05.CCB.HO.Tool.PRCAccounts.040409 2" xfId="4348"/>
    <cellStyle name="_CCB.HEN.Item12.ProfitNAVRecon.031209.LY_CCB.HO.NAV Recon.031222.AL_CCB.Dec03AuditPack.HL.V2.revised ctl_CCB.HO.Tool - convert old 2.5yrs combine TB to new.040315_05.CCB.HO.Tool.PRCAccounts.040409_P3.1 Intercompany Summary" xfId="1433"/>
    <cellStyle name="_CCB.HEN.Item12.ProfitNAVRecon.031209.LY_CCB.HO.NAV Recon.031222.AL_CCB.Dec03AuditPack.HL.V2.revised ctl_CCB.HO.Tool - convert old 2.5yrs combine TB to new.040315_05.CCB.HO.Tool.PRCAccounts.040409_P3.1 Intercompany Summary 2" xfId="4349"/>
    <cellStyle name="_CCB.HEN.Item12.ProfitNAVRecon.031209.LY_CCB.HO.NAV Recon.031222.AL_CCB.Dec03AuditPack.HL.V2.revised ctl_CCB.HO.Tool - convert old 2.5yrs combine TB to new.040315_P3.1 Intercompany Summary" xfId="1436"/>
    <cellStyle name="_CCB.HEN.Item12.ProfitNAVRecon.031209.LY_CCB.HO.NAV Recon.031222.AL_CCB.Dec03AuditPack.HL.V2.revised ctl_CCB.HO.Tool - convert old 2.5yrs combine TB to new.040315_P3.1 Intercompany Summary 2" xfId="4352"/>
    <cellStyle name="_CCB.HEN.Item12.ProfitNAVRecon.031209.LY_CCB.HO.NAV Recon.031222.AL_CCB.Dec03AuditPack.HL.V2.revised ctl_CCB.xx.4P.PRCTB.yymmdd" xfId="1437"/>
    <cellStyle name="_CCB.HEN.Item12.ProfitNAVRecon.031209.LY_CCB.HO.NAV Recon.031222.AL_CCB.Dec03AuditPack.HL.V2.revised ctl_CCB.xx.4P.PRCTB.yymmdd 2" xfId="4353"/>
    <cellStyle name="_CCB.HEN.Item12.ProfitNAVRecon.031209.LY_CCB.HO.NAV Recon.031222.AL_CCB.Dec03AuditPack.HL.V2.revised ctl_CCB.xx.4P.PRCTB.yymmdd_05.CCB.HO.Tool.PRCAccounts.040409" xfId="1440"/>
    <cellStyle name="_CCB.HEN.Item12.ProfitNAVRecon.031209.LY_CCB.HO.NAV Recon.031222.AL_CCB.Dec03AuditPack.HL.V2.revised ctl_CCB.xx.4P.PRCTB.yymmdd_05.CCB.HO.Tool.PRCAccounts.040409 2" xfId="4354"/>
    <cellStyle name="_CCB.HEN.Item12.ProfitNAVRecon.031209.LY_CCB.HO.NAV Recon.031222.AL_CCB.Dec03AuditPack.HL.V2.revised ctl_CCB.xx.4P.PRCTB.yymmdd_05.CCB.HO.Tool.PRCAccounts.040409_P3.1 Intercompany Summary" xfId="1441"/>
    <cellStyle name="_CCB.HEN.Item12.ProfitNAVRecon.031209.LY_CCB.HO.NAV Recon.031222.AL_CCB.Dec03AuditPack.HL.V2.revised ctl_CCB.xx.4P.PRCTB.yymmdd_05.CCB.HO.Tool.PRCAccounts.040409_P3.1 Intercompany Summary 2" xfId="4355"/>
    <cellStyle name="_CCB.HEN.Item12.ProfitNAVRecon.031209.LY_CCB.HO.NAV Recon.031222.AL_CCB.Dec03AuditPack.HL.V2.revised ctl_CCB.xx.4P.PRCTB.yymmdd_P3.1 Intercompany Summary" xfId="1442"/>
    <cellStyle name="_CCB.HEN.Item12.ProfitNAVRecon.031209.LY_CCB.HO.NAV Recon.031222.AL_CCB.Dec03AuditPack.HL.V2.revised ctl_CCB.xx.4P.PRCTB.yymmdd_P3.1 Intercompany Summary 2" xfId="4356"/>
    <cellStyle name="_CCB.HEN.Item12.ProfitNAVRecon.031209.LY_CCB.HO.NAV Recon.031222.AL_CCB.Dec03AuditPack.HL.V2.revised ctl_P3.1 Intercompany Summary" xfId="1444"/>
    <cellStyle name="_CCB.HEN.Item12.ProfitNAVRecon.031209.LY_CCB.HO.NAV Recon.031222.AL_CCB.Dec03AuditPack.HL.V2.revised ctl_P3.1 Intercompany Summary 2" xfId="4358"/>
    <cellStyle name="_CCB.HEN.Item12.ProfitNAVRecon.031209.LY_CCB.HO.NAV Recon.031222.AL_P3.1 Intercompany Summary" xfId="1446"/>
    <cellStyle name="_CCB.HEN.Item12.ProfitNAVRecon.031209.LY_CCB.HO.NAV Recon.031222.AL_P3.1 Intercompany Summary 2" xfId="4359"/>
    <cellStyle name="_CCB.HEN.Item12.ProfitNAVRecon.031209.LY_CCB.HO.NAV Recon.031226.AL" xfId="1448"/>
    <cellStyle name="_CCB.HEN.Item12.ProfitNAVRecon.031209.LY_CCB.HO.NAV Recon.031226.AL 2" xfId="4361"/>
    <cellStyle name="_CCB.HEN.Item12.ProfitNAVRecon.031209.LY_CCB.HO.NAV Recon.031226.AL_05.CCB.HO.Tool.PRCAccounts.040409" xfId="1450"/>
    <cellStyle name="_CCB.HEN.Item12.ProfitNAVRecon.031209.LY_CCB.HO.NAV Recon.031226.AL_05.CCB.HO.Tool.PRCAccounts.040409 2" xfId="4363"/>
    <cellStyle name="_CCB.HEN.Item12.ProfitNAVRecon.031209.LY_CCB.HO.NAV Recon.031226.AL_05.CCB.HO.Tool.PRCAccounts.040409_1" xfId="1453"/>
    <cellStyle name="_CCB.HEN.Item12.ProfitNAVRecon.031209.LY_CCB.HO.NAV Recon.031226.AL_05.CCB.HO.Tool.PRCAccounts.040409_1 2" xfId="4366"/>
    <cellStyle name="_CCB.HEN.Item12.ProfitNAVRecon.031209.LY_CCB.HO.NAV Recon.031226.AL_05.CCB.HO.Tool.PRCAccounts.040409_1_P3.1 Intercompany Summary" xfId="1454"/>
    <cellStyle name="_CCB.HEN.Item12.ProfitNAVRecon.031209.LY_CCB.HO.NAV Recon.031226.AL_05.CCB.HO.Tool.PRCAccounts.040409_1_P3.1 Intercompany Summary 2" xfId="4367"/>
    <cellStyle name="_CCB.HEN.Item12.ProfitNAVRecon.031209.LY_CCB.HO.NAV Recon.031226.AL_05.CCB.HO.Tool.PRCAccounts.040409_P3.1 Intercompany Summary" xfId="1455"/>
    <cellStyle name="_CCB.HEN.Item12.ProfitNAVRecon.031209.LY_CCB.HO.NAV Recon.031226.AL_05.CCB.HO.Tool.PRCAccounts.040409_P3.1 Intercompany Summary 2" xfId="4368"/>
    <cellStyle name="_CCB.HEN.Item12.ProfitNAVRecon.031209.LY_CCB.HO.NAV Recon.031226.AL_CCB.Dec03AuditPack.GL.V2" xfId="1306"/>
    <cellStyle name="_CCB.HEN.Item12.ProfitNAVRecon.031209.LY_CCB.HO.NAV Recon.031226.AL_CCB.Dec03AuditPack.GL.V2 2" xfId="4226"/>
    <cellStyle name="_CCB.HEN.Item12.ProfitNAVRecon.031209.LY_CCB.HO.NAV Recon.031226.AL_CCB.Dec03AuditPack.GL.V2_05.CCB.HO.Tool.PRCAccounts.040409" xfId="1456"/>
    <cellStyle name="_CCB.HEN.Item12.ProfitNAVRecon.031209.LY_CCB.HO.NAV Recon.031226.AL_CCB.Dec03AuditPack.GL.V2_05.CCB.HO.Tool.PRCAccounts.040409 2" xfId="4369"/>
    <cellStyle name="_CCB.HEN.Item12.ProfitNAVRecon.031209.LY_CCB.HO.NAV Recon.031226.AL_CCB.Dec03AuditPack.GL.V2_05.CCB.HO.Tool.PRCAccounts.040409_1" xfId="1458"/>
    <cellStyle name="_CCB.HEN.Item12.ProfitNAVRecon.031209.LY_CCB.HO.NAV Recon.031226.AL_CCB.Dec03AuditPack.GL.V2_05.CCB.HO.Tool.PRCAccounts.040409_1 2" xfId="4371"/>
    <cellStyle name="_CCB.HEN.Item12.ProfitNAVRecon.031209.LY_CCB.HO.NAV Recon.031226.AL_CCB.Dec03AuditPack.GL.V2_05.CCB.HO.Tool.PRCAccounts.040409_1_P3.1 Intercompany Summary" xfId="1459"/>
    <cellStyle name="_CCB.HEN.Item12.ProfitNAVRecon.031209.LY_CCB.HO.NAV Recon.031226.AL_CCB.Dec03AuditPack.GL.V2_05.CCB.HO.Tool.PRCAccounts.040409_1_P3.1 Intercompany Summary 2" xfId="4372"/>
    <cellStyle name="_CCB.HEN.Item12.ProfitNAVRecon.031209.LY_CCB.HO.NAV Recon.031226.AL_CCB.Dec03AuditPack.GL.V2_05.CCB.HO.Tool.PRCAccounts.040409_P3.1 Intercompany Summary" xfId="1460"/>
    <cellStyle name="_CCB.HEN.Item12.ProfitNAVRecon.031209.LY_CCB.HO.NAV Recon.031226.AL_CCB.Dec03AuditPack.GL.V2_05.CCB.HO.Tool.PRCAccounts.040409_P3.1 Intercompany Summary 2" xfId="4373"/>
    <cellStyle name="_CCB.HEN.Item12.ProfitNAVRecon.031209.LY_CCB.HO.NAV Recon.031226.AL_CCB.Dec03AuditPack.GL.V2_CCB.Dec03AuditPack.GL.V4(trail run new)" xfId="357"/>
    <cellStyle name="_CCB.HEN.Item12.ProfitNAVRecon.031209.LY_CCB.HO.NAV Recon.031226.AL_CCB.Dec03AuditPack.GL.V2_CCB.Dec03AuditPack.GL.V4(trail run new) 2" xfId="3308"/>
    <cellStyle name="_CCB.HEN.Item12.ProfitNAVRecon.031209.LY_CCB.HO.NAV Recon.031226.AL_CCB.Dec03AuditPack.GL.V2_CCB.Dec03AuditPack.GL.V4(trail run new)_P3.1 Intercompany Summary" xfId="1462"/>
    <cellStyle name="_CCB.HEN.Item12.ProfitNAVRecon.031209.LY_CCB.HO.NAV Recon.031226.AL_CCB.Dec03AuditPack.GL.V2_CCB.Dec03AuditPack.GL.V4(trail run new)_P3.1 Intercompany Summary 2" xfId="4375"/>
    <cellStyle name="_CCB.HEN.Item12.ProfitNAVRecon.031209.LY_CCB.HO.NAV Recon.031226.AL_CCB.Dec03AuditPack.GL.V2_CCB.Dec03AuditPack.GL.V4(trial run new)" xfId="1463"/>
    <cellStyle name="_CCB.HEN.Item12.ProfitNAVRecon.031209.LY_CCB.HO.NAV Recon.031226.AL_CCB.Dec03AuditPack.GL.V2_CCB.Dec03AuditPack.GL.V4(trial run new) 2" xfId="4376"/>
    <cellStyle name="_CCB.HEN.Item12.ProfitNAVRecon.031209.LY_CCB.HO.NAV Recon.031226.AL_CCB.Dec03AuditPack.GL.V2_CCB.Dec03AuditPack.GL.V4(trial run new)_P3.1 Intercompany Summary" xfId="1233"/>
    <cellStyle name="_CCB.HEN.Item12.ProfitNAVRecon.031209.LY_CCB.HO.NAV Recon.031226.AL_CCB.Dec03AuditPack.GL.V2_CCB.Dec03AuditPack.GL.V4(trial run new)_P3.1 Intercompany Summary 2" xfId="4156"/>
    <cellStyle name="_CCB.HEN.Item12.ProfitNAVRecon.031209.LY_CCB.HO.NAV Recon.031226.AL_CCB.Dec03AuditPack.GL.V2_Copy of CCB.Dec03AuditPack.GL.V4" xfId="1271"/>
    <cellStyle name="_CCB.HEN.Item12.ProfitNAVRecon.031209.LY_CCB.HO.NAV Recon.031226.AL_CCB.Dec03AuditPack.GL.V2_Copy of CCB.Dec03AuditPack.GL.V4 2" xfId="4194"/>
    <cellStyle name="_CCB.HEN.Item12.ProfitNAVRecon.031209.LY_CCB.HO.NAV Recon.031226.AL_CCB.Dec03AuditPack.GL.V2_Copy of CCB.Dec03AuditPack.GL.V4_P3.1 Intercompany Summary" xfId="1251"/>
    <cellStyle name="_CCB.HEN.Item12.ProfitNAVRecon.031209.LY_CCB.HO.NAV Recon.031226.AL_CCB.Dec03AuditPack.GL.V2_Copy of CCB.Dec03AuditPack.GL.V4_P3.1 Intercompany Summary 2" xfId="4174"/>
    <cellStyle name="_CCB.HEN.Item12.ProfitNAVRecon.031209.LY_CCB.HO.NAV Recon.031226.AL_CCB.Dec03AuditPack.GL.V2_P3.1 Intercompany Summary" xfId="1309"/>
    <cellStyle name="_CCB.HEN.Item12.ProfitNAVRecon.031209.LY_CCB.HO.NAV Recon.031226.AL_CCB.Dec03AuditPack.GL.V2_P3.1 Intercompany Summary 2" xfId="4229"/>
    <cellStyle name="_CCB.HEN.Item12.ProfitNAVRecon.031209.LY_CCB.HO.NAV Recon.031226.AL_CCB.Dec03AuditPack.HL.V2.revised ctl" xfId="1464"/>
    <cellStyle name="_CCB.HEN.Item12.ProfitNAVRecon.031209.LY_CCB.HO.NAV Recon.031226.AL_CCB.Dec03AuditPack.HL.V2.revised ctl 2" xfId="4377"/>
    <cellStyle name="_CCB.HEN.Item12.ProfitNAVRecon.031209.LY_CCB.HO.NAV Recon.031226.AL_CCB.Dec03AuditPack.HL.V2.revised ctl_05.CCB.HO.Tool.PRCAccounts.040409" xfId="1465"/>
    <cellStyle name="_CCB.HEN.Item12.ProfitNAVRecon.031209.LY_CCB.HO.NAV Recon.031226.AL_CCB.Dec03AuditPack.HL.V2.revised ctl_05.CCB.HO.Tool.PRCAccounts.040409 2" xfId="4378"/>
    <cellStyle name="_CCB.HEN.Item12.ProfitNAVRecon.031209.LY_CCB.HO.NAV Recon.031226.AL_CCB.Dec03AuditPack.HL.V2.revised ctl_05.CCB.HO.Tool.PRCAccounts.040409_P3.1 Intercompany Summary" xfId="1466"/>
    <cellStyle name="_CCB.HEN.Item12.ProfitNAVRecon.031209.LY_CCB.HO.NAV Recon.031226.AL_CCB.Dec03AuditPack.HL.V2.revised ctl_05.CCB.HO.Tool.PRCAccounts.040409_P3.1 Intercompany Summary 2" xfId="4379"/>
    <cellStyle name="_CCB.HEN.Item12.ProfitNAVRecon.031209.LY_CCB.HO.NAV Recon.031226.AL_CCB.Dec03AuditPack.HL.V2.revised ctl_CCB.HO.new TB template.for reporting package.040309" xfId="1467"/>
    <cellStyle name="_CCB.HEN.Item12.ProfitNAVRecon.031209.LY_CCB.HO.NAV Recon.031226.AL_CCB.Dec03AuditPack.HL.V2.revised ctl_CCB.HO.new TB template.for reporting package.040309 2" xfId="4380"/>
    <cellStyle name="_CCB.HEN.Item12.ProfitNAVRecon.031209.LY_CCB.HO.NAV Recon.031226.AL_CCB.Dec03AuditPack.HL.V2.revised ctl_CCB.HO.new TB template.for reporting package.040309_05.CCB.HO.Tool.PRCAccounts.040409" xfId="1468"/>
    <cellStyle name="_CCB.HEN.Item12.ProfitNAVRecon.031209.LY_CCB.HO.NAV Recon.031226.AL_CCB.Dec03AuditPack.HL.V2.revised ctl_CCB.HO.new TB template.for reporting package.040309_05.CCB.HO.Tool.PRCAccounts.040409 2" xfId="4381"/>
    <cellStyle name="_CCB.HEN.Item12.ProfitNAVRecon.031209.LY_CCB.HO.NAV Recon.031226.AL_CCB.Dec03AuditPack.HL.V2.revised ctl_CCB.HO.new TB template.for reporting package.040309_05.CCB.HO.Tool.PRCAccounts.040409_1" xfId="1469"/>
    <cellStyle name="_CCB.HEN.Item12.ProfitNAVRecon.031209.LY_CCB.HO.NAV Recon.031226.AL_CCB.Dec03AuditPack.HL.V2.revised ctl_CCB.HO.new TB template.for reporting package.040309_05.CCB.HO.Tool.PRCAccounts.040409_1 2" xfId="4382"/>
    <cellStyle name="_CCB.HEN.Item12.ProfitNAVRecon.031209.LY_CCB.HO.NAV Recon.031226.AL_CCB.Dec03AuditPack.HL.V2.revised ctl_CCB.HO.new TB template.for reporting package.040309_05.CCB.HO.Tool.PRCAccounts.040409_1_P3.1 Intercompany Summary" xfId="1470"/>
    <cellStyle name="_CCB.HEN.Item12.ProfitNAVRecon.031209.LY_CCB.HO.NAV Recon.031226.AL_CCB.Dec03AuditPack.HL.V2.revised ctl_CCB.HO.new TB template.for reporting package.040309_05.CCB.HO.Tool.PRCAccounts.040409_1_P3.1 Intercompany Summary 2" xfId="4383"/>
    <cellStyle name="_CCB.HEN.Item12.ProfitNAVRecon.031209.LY_CCB.HO.NAV Recon.031226.AL_CCB.Dec03AuditPack.HL.V2.revised ctl_CCB.HO.new TB template.for reporting package.040309_05.CCB.HO.Tool.PRCAccounts.040409_P3.1 Intercompany Summary" xfId="1471"/>
    <cellStyle name="_CCB.HEN.Item12.ProfitNAVRecon.031209.LY_CCB.HO.NAV Recon.031226.AL_CCB.Dec03AuditPack.HL.V2.revised ctl_CCB.HO.new TB template.for reporting package.040309_05.CCB.HO.Tool.PRCAccounts.040409_P3.1 Intercompany Summary 2" xfId="4384"/>
    <cellStyle name="_CCB.HEN.Item12.ProfitNAVRecon.031209.LY_CCB.HO.NAV Recon.031226.AL_CCB.Dec03AuditPack.HL.V2.revised ctl_CCB.HO.new TB template.for reporting package.040309_P3.1 Intercompany Summary" xfId="1472"/>
    <cellStyle name="_CCB.HEN.Item12.ProfitNAVRecon.031209.LY_CCB.HO.NAV Recon.031226.AL_CCB.Dec03AuditPack.HL.V2.revised ctl_CCB.HO.new TB template.for reporting package.040309_P3.1 Intercompany Summary 2" xfId="4385"/>
    <cellStyle name="_CCB.HEN.Item12.ProfitNAVRecon.031209.LY_CCB.HO.NAV Recon.031226.AL_CCB.Dec03AuditPack.HL.V2.revised ctl_CCB.HO.new TB template.for reporting package.1P.040316" xfId="1473"/>
    <cellStyle name="_CCB.HEN.Item12.ProfitNAVRecon.031209.LY_CCB.HO.NAV Recon.031226.AL_CCB.Dec03AuditPack.HL.V2.revised ctl_CCB.HO.new TB template.for reporting package.1P.040316 2" xfId="4386"/>
    <cellStyle name="_CCB.HEN.Item12.ProfitNAVRecon.031209.LY_CCB.HO.NAV Recon.031226.AL_CCB.Dec03AuditPack.HL.V2.revised ctl_CCB.HO.new TB template.for reporting package.1P.040316_05.CCB.HO.Tool.PRCAccounts.040409" xfId="1475"/>
    <cellStyle name="_CCB.HEN.Item12.ProfitNAVRecon.031209.LY_CCB.HO.NAV Recon.031226.AL_CCB.Dec03AuditPack.HL.V2.revised ctl_CCB.HO.new TB template.for reporting package.1P.040316_05.CCB.HO.Tool.PRCAccounts.040409 2" xfId="4388"/>
    <cellStyle name="_CCB.HEN.Item12.ProfitNAVRecon.031209.LY_CCB.HO.NAV Recon.031226.AL_CCB.Dec03AuditPack.HL.V2.revised ctl_CCB.HO.new TB template.for reporting package.1P.040316_05.CCB.HO.Tool.PRCAccounts.040409_1" xfId="1162"/>
    <cellStyle name="_CCB.HEN.Item12.ProfitNAVRecon.031209.LY_CCB.HO.NAV Recon.031226.AL_CCB.Dec03AuditPack.HL.V2.revised ctl_CCB.HO.new TB template.for reporting package.1P.040316_05.CCB.HO.Tool.PRCAccounts.040409_1 2" xfId="4088"/>
    <cellStyle name="_CCB.HEN.Item12.ProfitNAVRecon.031209.LY_CCB.HO.NAV Recon.031226.AL_CCB.Dec03AuditPack.HL.V2.revised ctl_CCB.HO.new TB template.for reporting package.1P.040316_05.CCB.HO.Tool.PRCAccounts.040409_1_P3.1 Intercompany Summary" xfId="1231"/>
    <cellStyle name="_CCB.HEN.Item12.ProfitNAVRecon.031209.LY_CCB.HO.NAV Recon.031226.AL_CCB.Dec03AuditPack.HL.V2.revised ctl_CCB.HO.new TB template.for reporting package.1P.040316_05.CCB.HO.Tool.PRCAccounts.040409_1_P3.1 Intercompany Summary 2" xfId="4154"/>
    <cellStyle name="_CCB.HEN.Item12.ProfitNAVRecon.031209.LY_CCB.HO.NAV Recon.031226.AL_CCB.Dec03AuditPack.HL.V2.revised ctl_CCB.HO.new TB template.for reporting package.1P.040316_05.CCB.HO.Tool.PRCAccounts.040409_P3.1 Intercompany Summary" xfId="1476"/>
    <cellStyle name="_CCB.HEN.Item12.ProfitNAVRecon.031209.LY_CCB.HO.NAV Recon.031226.AL_CCB.Dec03AuditPack.HL.V2.revised ctl_CCB.HO.new TB template.for reporting package.1P.040316_05.CCB.HO.Tool.PRCAccounts.040409_P3.1 Intercompany Summary 2" xfId="4389"/>
    <cellStyle name="_CCB.HEN.Item12.ProfitNAVRecon.031209.LY_CCB.HO.NAV Recon.031226.AL_CCB.Dec03AuditPack.HL.V2.revised ctl_CCB.HO.new TB template.for reporting package.1P.040316_P3.1 Intercompany Summary" xfId="1478"/>
    <cellStyle name="_CCB.HEN.Item12.ProfitNAVRecon.031209.LY_CCB.HO.NAV Recon.031226.AL_CCB.Dec03AuditPack.HL.V2.revised ctl_CCB.HO.new TB template.for reporting package.1P.040316_P3.1 Intercompany Summary 2" xfId="4391"/>
    <cellStyle name="_CCB.HEN.Item12.ProfitNAVRecon.031209.LY_CCB.HO.NAV Recon.031226.AL_CCB.Dec03AuditPack.HL.V2.revised ctl_CCB.HO.reporting TB-Comb.1P.040316" xfId="1479"/>
    <cellStyle name="_CCB.HEN.Item12.ProfitNAVRecon.031209.LY_CCB.HO.NAV Recon.031226.AL_CCB.Dec03AuditPack.HL.V2.revised ctl_CCB.HO.reporting TB-Comb.1P.040316 2" xfId="4392"/>
    <cellStyle name="_CCB.HEN.Item12.ProfitNAVRecon.031209.LY_CCB.HO.NAV Recon.031226.AL_CCB.Dec03AuditPack.HL.V2.revised ctl_CCB.HO.reporting TB-Comb.1P.040316_05.CCB.HO.Tool.PRCAccounts.040409" xfId="1330"/>
    <cellStyle name="_CCB.HEN.Item12.ProfitNAVRecon.031209.LY_CCB.HO.NAV Recon.031226.AL_CCB.Dec03AuditPack.HL.V2.revised ctl_CCB.HO.reporting TB-Comb.1P.040316_05.CCB.HO.Tool.PRCAccounts.040409 2" xfId="4250"/>
    <cellStyle name="_CCB.HEN.Item12.ProfitNAVRecon.031209.LY_CCB.HO.NAV Recon.031226.AL_CCB.Dec03AuditPack.HL.V2.revised ctl_CCB.HO.reporting TB-Comb.1P.040316_05.CCB.HO.Tool.PRCAccounts.040409_P3.1 Intercompany Summary" xfId="1480"/>
    <cellStyle name="_CCB.HEN.Item12.ProfitNAVRecon.031209.LY_CCB.HO.NAV Recon.031226.AL_CCB.Dec03AuditPack.HL.V2.revised ctl_CCB.HO.reporting TB-Comb.1P.040316_05.CCB.HO.Tool.PRCAccounts.040409_P3.1 Intercompany Summary 2" xfId="4393"/>
    <cellStyle name="_CCB.HEN.Item12.ProfitNAVRecon.031209.LY_CCB.HO.NAV Recon.031226.AL_CCB.Dec03AuditPack.HL.V2.revised ctl_CCB.HO.reporting TB-Comb.1P.040316_P3.1 Intercompany Summary" xfId="1482"/>
    <cellStyle name="_CCB.HEN.Item12.ProfitNAVRecon.031209.LY_CCB.HO.NAV Recon.031226.AL_CCB.Dec03AuditPack.HL.V2.revised ctl_CCB.HO.reporting TB-Comb.1P.040316_P3.1 Intercompany Summary 2" xfId="4395"/>
    <cellStyle name="_CCB.HEN.Item12.ProfitNAVRecon.031209.LY_CCB.HO.NAV Recon.031226.AL_CCB.Dec03AuditPack.HL.V2.revised ctl_CCB.HO.reporting TB-Comb.4Period.040316" xfId="1483"/>
    <cellStyle name="_CCB.HEN.Item12.ProfitNAVRecon.031209.LY_CCB.HO.NAV Recon.031226.AL_CCB.Dec03AuditPack.HL.V2.revised ctl_CCB.HO.reporting TB-Comb.4Period.040316 2" xfId="4396"/>
    <cellStyle name="_CCB.HEN.Item12.ProfitNAVRecon.031209.LY_CCB.HO.NAV Recon.031226.AL_CCB.Dec03AuditPack.HL.V2.revised ctl_CCB.HO.reporting TB-Comb.4Period.040316_05.CCB.HO.Tool.PRCAccounts.040409" xfId="1484"/>
    <cellStyle name="_CCB.HEN.Item12.ProfitNAVRecon.031209.LY_CCB.HO.NAV Recon.031226.AL_CCB.Dec03AuditPack.HL.V2.revised ctl_CCB.HO.reporting TB-Comb.4Period.040316_05.CCB.HO.Tool.PRCAccounts.040409 2" xfId="4397"/>
    <cellStyle name="_CCB.HEN.Item12.ProfitNAVRecon.031209.LY_CCB.HO.NAV Recon.031226.AL_CCB.Dec03AuditPack.HL.V2.revised ctl_CCB.HO.reporting TB-Comb.4Period.040316_05.CCB.HO.Tool.PRCAccounts.040409_P3.1 Intercompany Summary" xfId="1485"/>
    <cellStyle name="_CCB.HEN.Item12.ProfitNAVRecon.031209.LY_CCB.HO.NAV Recon.031226.AL_CCB.Dec03AuditPack.HL.V2.revised ctl_CCB.HO.reporting TB-Comb.4Period.040316_05.CCB.HO.Tool.PRCAccounts.040409_P3.1 Intercompany Summary 2" xfId="4398"/>
    <cellStyle name="_CCB.HEN.Item12.ProfitNAVRecon.031209.LY_CCB.HO.NAV Recon.031226.AL_CCB.Dec03AuditPack.HL.V2.revised ctl_CCB.HO.reporting TB-Comb.4Period.040316_P3.1 Intercompany Summary" xfId="1486"/>
    <cellStyle name="_CCB.HEN.Item12.ProfitNAVRecon.031209.LY_CCB.HO.NAV Recon.031226.AL_CCB.Dec03AuditPack.HL.V2.revised ctl_CCB.HO.reporting TB-Comb.4Period.040316_P3.1 Intercompany Summary 2" xfId="4399"/>
    <cellStyle name="_CCB.HEN.Item12.ProfitNAVRecon.031209.LY_CCB.HO.NAV Recon.031226.AL_CCB.Dec03AuditPack.HL.V2.revised ctl_CCB.HO.reporting TB-HL.1P.040316" xfId="1489"/>
    <cellStyle name="_CCB.HEN.Item12.ProfitNAVRecon.031209.LY_CCB.HO.NAV Recon.031226.AL_CCB.Dec03AuditPack.HL.V2.revised ctl_CCB.HO.reporting TB-HL.1P.040316 2" xfId="4401"/>
    <cellStyle name="_CCB.HEN.Item12.ProfitNAVRecon.031209.LY_CCB.HO.NAV Recon.031226.AL_CCB.Dec03AuditPack.HL.V2.revised ctl_CCB.HO.reporting TB-HL.1P.040316_05.CCB.HO.Tool.PRCAccounts.040409" xfId="740"/>
    <cellStyle name="_CCB.HEN.Item12.ProfitNAVRecon.031209.LY_CCB.HO.NAV Recon.031226.AL_CCB.Dec03AuditPack.HL.V2.revised ctl_CCB.HO.reporting TB-HL.1P.040316_05.CCB.HO.Tool.PRCAccounts.040409 2" xfId="3676"/>
    <cellStyle name="_CCB.HEN.Item12.ProfitNAVRecon.031209.LY_CCB.HO.NAV Recon.031226.AL_CCB.Dec03AuditPack.HL.V2.revised ctl_CCB.HO.reporting TB-HL.1P.040316_05.CCB.HO.Tool.PRCAccounts.040409_1" xfId="557"/>
    <cellStyle name="_CCB.HEN.Item12.ProfitNAVRecon.031209.LY_CCB.HO.NAV Recon.031226.AL_CCB.Dec03AuditPack.HL.V2.revised ctl_CCB.HO.reporting TB-HL.1P.040316_05.CCB.HO.Tool.PRCAccounts.040409_1 2" xfId="3501"/>
    <cellStyle name="_CCB.HEN.Item12.ProfitNAVRecon.031209.LY_CCB.HO.NAV Recon.031226.AL_CCB.Dec03AuditPack.HL.V2.revised ctl_CCB.HO.Tool - convert old 2.5yrs combine TB to new.040315" xfId="278"/>
    <cellStyle name="_CCB.HEN.Item12.ProfitNAVRecon.031209.LY_CCB.HO.NAV Recon.031226.AL_CCB.Dec03AuditPack.HL.V2.revised ctl_CCB.HO.Tool - convert old 2.5yrs combine TB to new.040315 2" xfId="3230"/>
    <cellStyle name="_CCB.HEN.Item12.ProfitNAVRecon.031209.LY_CCB.HO.NAV Recon.031226.AL_CCB.Dec03AuditPack.HL.V2.revised ctl_CCB.HO.Tool - convert old 2.5yrs combine TB to new.040315_05.CCB.HO.Tool.PRCAccounts.040409" xfId="1490"/>
    <cellStyle name="_CCB.HEN.Item12.ProfitNAVRecon.031209.LY_CCB.HO.NAV Recon.031226.AL_CCB.Dec03AuditPack.HL.V2.revised ctl_CCB.HO.Tool - convert old 2.5yrs combine TB to new.040315_05.CCB.HO.Tool.PRCAccounts.040409 2" xfId="4402"/>
    <cellStyle name="_CCB.HEN.Item12.ProfitNAVRecon.031209.LY_CCB.HO.NAV Recon.031226.AL_CCB.Dec03AuditPack.HL.V2.revised ctl_CCB.xx.4P.PRCTB.yymmdd" xfId="1491"/>
    <cellStyle name="_CCB.HEN.Item12.ProfitNAVRecon.031209.LY_CCB.HO.NAV Recon.031226.AL_CCB.Dec03AuditPack.HL.V2.revised ctl_CCB.xx.4P.PRCTB.yymmdd 2" xfId="4403"/>
    <cellStyle name="_CCB.HEN.Item12.ProfitNAVRecon.031209.LY_CCB.HO.NAV Recon.031226.AL_CCB.Dec03AuditPack.HL.V2.revised ctl_CCB.xx.4P.PRCTB.yymmdd_05.CCB.HO.Tool.PRCAccounts.040409" xfId="1492"/>
    <cellStyle name="_CCB.HEN.Item12.ProfitNAVRecon.031209.LY_CCB.HO.NAV Recon.031226.AL_CCB.Dec03AuditPack.HL.V2.revised ctl_CCB.xx.4P.PRCTB.yymmdd_05.CCB.HO.Tool.PRCAccounts.040409 2" xfId="4404"/>
    <cellStyle name="_CCB.HEN.Item12.ProfitNAVRecon.031209.LY_CCB.HO.NAV Recon.031226.AL_CCB.Dec03AuditPack.HL.V2.revised ctl_P3.1 Intercompany Summary" xfId="1493"/>
    <cellStyle name="_CCB.HEN.Item12.ProfitNAVRecon.031209.LY_CCB.HO.NAV Recon.031226.AL_CCB.Dec03AuditPack.HL.V2.revised ctl_P3.1 Intercompany Summary 2" xfId="4405"/>
    <cellStyle name="_CCB.HEN.Item12.ProfitNAVRecon.031209.LY_CCB.HO.NAV Recon.031226.AL_P3.1 Intercompany Summary" xfId="1494"/>
    <cellStyle name="_CCB.HEN.Item12.ProfitNAVRecon.031209.LY_CCB.HO.NAV Recon.031226.AL_P3.1 Intercompany Summary 2" xfId="4406"/>
    <cellStyle name="_CCB.HEN.Item12.ProfitNAVRecon.031209.LY_CCB.HOBranch.Item12.1D.ProfitNAVRecon.031202" xfId="1496"/>
    <cellStyle name="_CCB.HEN.Item12.ProfitNAVRecon.031209.LY_CCB.HOBranch.Item12.1D.ProfitNAVRecon.031202 2" xfId="4408"/>
    <cellStyle name="_CCB.HEN.Item12.ProfitNAVRecon.031209.LY_CCB.HOBranch.Item12.1D.ProfitNAVRecon.031202_05.CCB.HO.Tool.PRCAccounts.040409" xfId="1497"/>
    <cellStyle name="_CCB.HEN.Item12.ProfitNAVRecon.031209.LY_CCB.HOBranch.Item12.1D.ProfitNAVRecon.031202_05.CCB.HO.Tool.PRCAccounts.040409 2" xfId="4409"/>
    <cellStyle name="_CCB.HEN.Item12.ProfitNAVRecon.031209.LY_CCB.HOBranch.Item12.1D.ProfitNAVRecon.031202_05.CCB.HO.Tool.PRCAccounts.040409_1" xfId="1498"/>
    <cellStyle name="_CCB.HEN.Item12.ProfitNAVRecon.031209.LY_CCB.HOBranch.Item12.1D.ProfitNAVRecon.031202_05.CCB.HO.Tool.PRCAccounts.040409_1 2" xfId="4410"/>
    <cellStyle name="_CCB.HEN.Item12.ProfitNAVRecon.031209.LY_CCB.HOBranch.Item12.1D.ProfitNAVRecon.031202_CCB.Dec03AuditPack.GL.V2" xfId="1499"/>
    <cellStyle name="_CCB.HEN.Item12.ProfitNAVRecon.031209.LY_CCB.HOBranch.Item12.1D.ProfitNAVRecon.031202_CCB.Dec03AuditPack.GL.V2 2" xfId="4411"/>
    <cellStyle name="_CCB.HEN.Item12.ProfitNAVRecon.031209.LY_CCB.HOBranch.Item12.1D.ProfitNAVRecon.031202_CCB.Dec03AuditPack.GL.V2_05.CCB.HO.Tool.PRCAccounts.040409" xfId="1501"/>
    <cellStyle name="_CCB.HEN.Item12.ProfitNAVRecon.031209.LY_CCB.HOBranch.Item12.1D.ProfitNAVRecon.031202_CCB.Dec03AuditPack.GL.V2_05.CCB.HO.Tool.PRCAccounts.040409 2" xfId="4413"/>
    <cellStyle name="_CCB.HEN.Item12.ProfitNAVRecon.031209.LY_CCB.HOBranch.Item12.1D.ProfitNAVRecon.031202_CCB.Dec03AuditPack.GL.V2_05.CCB.HO.Tool.PRCAccounts.040409_1" xfId="1502"/>
    <cellStyle name="_CCB.HEN.Item12.ProfitNAVRecon.031209.LY_CCB.HOBranch.Item12.1D.ProfitNAVRecon.031202_CCB.Dec03AuditPack.GL.V2_05.CCB.HO.Tool.PRCAccounts.040409_1 2" xfId="4414"/>
    <cellStyle name="_CCB.HEN.Item12.ProfitNAVRecon.031209.LY_CCB.HOBranch.Item12.1D.ProfitNAVRecon.031202_CCB.Dec03AuditPack.GL.V2_CCB.Dec03AuditPack.GL.V4(trail run new)" xfId="1503"/>
    <cellStyle name="_CCB.HEN.Item12.ProfitNAVRecon.031209.LY_CCB.HOBranch.Item12.1D.ProfitNAVRecon.031202_CCB.Dec03AuditPack.GL.V2_CCB.Dec03AuditPack.GL.V4(trail run new) 2" xfId="4415"/>
    <cellStyle name="_CCB.HEN.Item12.ProfitNAVRecon.031209.LY_CCB.HOBranch.Item12.1D.ProfitNAVRecon.031202_CCB.Dec03AuditPack.GL.V2_CCB.Dec03AuditPack.GL.V4(trial run new)" xfId="398"/>
    <cellStyle name="_CCB.HEN.Item12.ProfitNAVRecon.031209.LY_CCB.HOBranch.Item12.1D.ProfitNAVRecon.031202_CCB.Dec03AuditPack.GL.V2_CCB.Dec03AuditPack.GL.V4(trial run new) 2" xfId="3348"/>
    <cellStyle name="_CCB.HEN.Item12.ProfitNAVRecon.031209.LY_CCB.HOBranch.Item12.1D.ProfitNAVRecon.031202_CCB.Dec03AuditPack.GL.V2_Copy of CCB.Dec03AuditPack.GL.V4" xfId="1505"/>
    <cellStyle name="_CCB.HEN.Item12.ProfitNAVRecon.031209.LY_CCB.HOBranch.Item12.1D.ProfitNAVRecon.031202_CCB.Dec03AuditPack.GL.V2_Copy of CCB.Dec03AuditPack.GL.V4 2" xfId="4417"/>
    <cellStyle name="_CCB.HEN.Item12.ProfitNAVRecon.031209.LY_CCB.HOBranch.Item12.1D.ProfitNAVRecon.031202_CCB.Dec03AuditPack.HL.V2.revised ctl" xfId="1507"/>
    <cellStyle name="_CCB.HEN.Item12.ProfitNAVRecon.031209.LY_CCB.HOBranch.Item12.1D.ProfitNAVRecon.031202_CCB.Dec03AuditPack.HL.V2.revised ctl 2" xfId="4419"/>
    <cellStyle name="_CCB.HEN.Item12.ProfitNAVRecon.031209.LY_CCB.HOBranch.Item12.1D.ProfitNAVRecon.031202_CCB.Dec03AuditPack.HL.V2.revised ctl_05.CCB.HO.Tool.PRCAccounts.040409" xfId="1509"/>
    <cellStyle name="_CCB.HEN.Item12.ProfitNAVRecon.031209.LY_CCB.HOBranch.Item12.1D.ProfitNAVRecon.031202_CCB.Dec03AuditPack.HL.V2.revised ctl_05.CCB.HO.Tool.PRCAccounts.040409 2" xfId="4421"/>
    <cellStyle name="_CCB.HEN.Item12.ProfitNAVRecon.031209.LY_CCB.HOBranch.Item12.1D.ProfitNAVRecon.031202_CCB.Dec03AuditPack.HL.V2.revised ctl_CCB.HO.new TB template.for reporting package.040309" xfId="1513"/>
    <cellStyle name="_CCB.HEN.Item12.ProfitNAVRecon.031209.LY_CCB.HOBranch.Item12.1D.ProfitNAVRecon.031202_CCB.Dec03AuditPack.HL.V2.revised ctl_CCB.HO.new TB template.for reporting package.040309 2" xfId="4425"/>
    <cellStyle name="_CCB.HEN.Item12.ProfitNAVRecon.031209.LY_CCB.HOBranch.Item12.1D.ProfitNAVRecon.031202_CCB.Dec03AuditPack.HL.V2.revised ctl_CCB.HO.new TB template.for reporting package.040309_05.CCB.HO.Tool.PRCAccounts.040409" xfId="1516"/>
    <cellStyle name="_CCB.HEN.Item12.ProfitNAVRecon.031209.LY_CCB.HOBranch.Item12.1D.ProfitNAVRecon.031202_CCB.Dec03AuditPack.HL.V2.revised ctl_CCB.HO.new TB template.for reporting package.040309_05.CCB.HO.Tool.PRCAccounts.040409 2" xfId="4428"/>
    <cellStyle name="_CCB.HEN.Item12.ProfitNAVRecon.031209.LY_CCB.HOBranch.Item12.1D.ProfitNAVRecon.031202_CCB.Dec03AuditPack.HL.V2.revised ctl_CCB.HO.new TB template.for reporting package.040309_05.CCB.HO.Tool.PRCAccounts.040409_1" xfId="1518"/>
    <cellStyle name="_CCB.HEN.Item12.ProfitNAVRecon.031209.LY_CCB.HOBranch.Item12.1D.ProfitNAVRecon.031202_CCB.Dec03AuditPack.HL.V2.revised ctl_CCB.HO.new TB template.for reporting package.040309_05.CCB.HO.Tool.PRCAccounts.040409_1 2" xfId="4430"/>
    <cellStyle name="_CCB.HEN.Item12.ProfitNAVRecon.031209.LY_CCB.HOBranch.Item12.1D.ProfitNAVRecon.031202_CCB.Dec03AuditPack.HL.V2.revised ctl_CCB.HO.new TB template.for reporting package.1P.040316" xfId="1519"/>
    <cellStyle name="_CCB.HEN.Item12.ProfitNAVRecon.031209.LY_CCB.HOBranch.Item12.1D.ProfitNAVRecon.031202_CCB.Dec03AuditPack.HL.V2.revised ctl_CCB.HO.new TB template.for reporting package.1P.040316 2" xfId="4431"/>
    <cellStyle name="_CCB.HEN.Item12.ProfitNAVRecon.031209.LY_CCB.HOBranch.Item12.1D.ProfitNAVRecon.031202_CCB.Dec03AuditPack.HL.V2.revised ctl_CCB.HO.new TB template.for reporting package.1P.040316_05.CCB.HO.Tool.PRCAccounts.040409" xfId="1521"/>
    <cellStyle name="_CCB.HEN.Item12.ProfitNAVRecon.031209.LY_CCB.HOBranch.Item12.1D.ProfitNAVRecon.031202_CCB.Dec03AuditPack.HL.V2.revised ctl_CCB.HO.new TB template.for reporting package.1P.040316_05.CCB.HO.Tool.PRCAccounts.040409 2" xfId="4433"/>
    <cellStyle name="_CCB.HEN.Item12.ProfitNAVRecon.031209.LY_CCB.HOBranch.Item12.1D.ProfitNAVRecon.031202_CCB.Dec03AuditPack.HL.V2.revised ctl_CCB.HO.new TB template.for reporting package.1P.040316_05.CCB.HO.Tool.PRCAccounts.040409_1" xfId="1522"/>
    <cellStyle name="_CCB.HEN.Item12.ProfitNAVRecon.031209.LY_CCB.HOBranch.Item12.1D.ProfitNAVRecon.031202_CCB.Dec03AuditPack.HL.V2.revised ctl_CCB.HO.new TB template.for reporting package.1P.040316_05.CCB.HO.Tool.PRCAccounts.040409_1 2" xfId="4434"/>
    <cellStyle name="_CCB.HEN.Item12.ProfitNAVRecon.031209.LY_CCB.HOBranch.Item12.1D.ProfitNAVRecon.031202_CCB.Dec03AuditPack.HL.V2.revised ctl_CCB.HO.reporting TB-Comb.1P.040316" xfId="1461"/>
    <cellStyle name="_CCB.HEN.Item12.ProfitNAVRecon.031209.LY_CCB.HOBranch.Item12.1D.ProfitNAVRecon.031202_CCB.Dec03AuditPack.HL.V2.revised ctl_CCB.HO.reporting TB-Comb.1P.040316 2" xfId="4374"/>
    <cellStyle name="_CCB.HEN.Item12.ProfitNAVRecon.031209.LY_CCB.HOBranch.Item12.1D.ProfitNAVRecon.031202_CCB.Dec03AuditPack.HL.V2.revised ctl_CCB.HO.reporting TB-Comb.1P.040316_05.CCB.HO.Tool.PRCAccounts.040409" xfId="1523"/>
    <cellStyle name="_CCB.HEN.Item12.ProfitNAVRecon.031209.LY_CCB.HOBranch.Item12.1D.ProfitNAVRecon.031202_CCB.Dec03AuditPack.HL.V2.revised ctl_CCB.HO.reporting TB-Comb.1P.040316_05.CCB.HO.Tool.PRCAccounts.040409 2" xfId="4435"/>
    <cellStyle name="_CCB.HEN.Item12.ProfitNAVRecon.031209.LY_CCB.HOBranch.Item12.1D.ProfitNAVRecon.031202_CCB.Dec03AuditPack.HL.V2.revised ctl_CCB.HO.reporting TB-Comb.4Period.040316" xfId="1524"/>
    <cellStyle name="_CCB.HEN.Item12.ProfitNAVRecon.031209.LY_CCB.HOBranch.Item12.1D.ProfitNAVRecon.031202_CCB.Dec03AuditPack.HL.V2.revised ctl_CCB.HO.reporting TB-Comb.4Period.040316 2" xfId="4436"/>
    <cellStyle name="_CCB.HEN.Item12.ProfitNAVRecon.031209.LY_CCB.HOBranch.Item12.1D.ProfitNAVRecon.031202_CCB.Dec03AuditPack.HL.V2.revised ctl_CCB.HO.reporting TB-Comb.4Period.040316_05.CCB.HO.Tool.PRCAccounts.040409" xfId="301"/>
    <cellStyle name="_CCB.HEN.Item12.ProfitNAVRecon.031209.LY_CCB.HOBranch.Item12.1D.ProfitNAVRecon.031202_CCB.Dec03AuditPack.HL.V2.revised ctl_CCB.HO.reporting TB-Comb.4Period.040316_05.CCB.HO.Tool.PRCAccounts.040409 2" xfId="3253"/>
    <cellStyle name="_CCB.HEN.Item12.ProfitNAVRecon.031209.LY_CCB.HOBranch.Item12.1D.ProfitNAVRecon.031202_CCB.Dec03AuditPack.HL.V2.revised ctl_CCB.HO.reporting TB-HL.1P.040316" xfId="1526"/>
    <cellStyle name="_CCB.HEN.Item12.ProfitNAVRecon.031209.LY_CCB.HOBranch.Item12.1D.ProfitNAVRecon.031202_CCB.Dec03AuditPack.HL.V2.revised ctl_CCB.HO.reporting TB-HL.1P.040316 2" xfId="4438"/>
    <cellStyle name="_CCB.HEN.Item12.ProfitNAVRecon.031209.LY_CCB.HOBranch.Item12.1D.ProfitNAVRecon.031202_CCB.Dec03AuditPack.HL.V2.revised ctl_CCB.HO.reporting TB-HL.1P.040316_05.CCB.HO.Tool.PRCAccounts.040409" xfId="1529"/>
    <cellStyle name="_CCB.HEN.Item12.ProfitNAVRecon.031209.LY_CCB.HOBranch.Item12.1D.ProfitNAVRecon.031202_CCB.Dec03AuditPack.HL.V2.revised ctl_CCB.HO.reporting TB-HL.1P.040316_05.CCB.HO.Tool.PRCAccounts.040409 2" xfId="4441"/>
    <cellStyle name="_CCB.HEN.Item12.ProfitNAVRecon.031209.LY_CCB.HOBranch.Item12.1D.ProfitNAVRecon.031202_CCB.Dec03AuditPack.HL.V2.revised ctl_CCB.HO.reporting TB-HL.1P.040316_05.CCB.HO.Tool.PRCAccounts.040409_1" xfId="1530"/>
    <cellStyle name="_CCB.HEN.Item12.ProfitNAVRecon.031209.LY_CCB.HOBranch.Item12.1D.ProfitNAVRecon.031202_CCB.Dec03AuditPack.HL.V2.revised ctl_CCB.HO.reporting TB-HL.1P.040316_05.CCB.HO.Tool.PRCAccounts.040409_1 2" xfId="4442"/>
    <cellStyle name="_CCB.HEN.Item12.ProfitNAVRecon.031209.LY_CCB.HOBranch.Item12.1D.ProfitNAVRecon.031202_CCB.Dec03AuditPack.HL.V2.revised ctl_CCB.HO.Tool - convert old 2.5yrs combine TB to new.040315" xfId="1532"/>
    <cellStyle name="_CCB.HEN.Item12.ProfitNAVRecon.031209.LY_CCB.HOBranch.Item12.1D.ProfitNAVRecon.031202_CCB.Dec03AuditPack.HL.V2.revised ctl_CCB.HO.Tool - convert old 2.5yrs combine TB to new.040315 2" xfId="4444"/>
    <cellStyle name="_CCB.HEN.Item12.ProfitNAVRecon.031209.LY_CCB.HOBranch.Item12.1D.ProfitNAVRecon.031202_CCB.Dec03AuditPack.HL.V2.revised ctl_CCB.HO.Tool - convert old 2.5yrs combine TB to new.040315_05.CCB.HO.Tool.PRCAccounts.040409" xfId="1535"/>
    <cellStyle name="_CCB.HEN.Item12.ProfitNAVRecon.031209.LY_CCB.HOBranch.Item12.1D.ProfitNAVRecon.031202_CCB.Dec03AuditPack.HL.V2.revised ctl_CCB.HO.Tool - convert old 2.5yrs combine TB to new.040315_05.CCB.HO.Tool.PRCAccounts.040409 2" xfId="4447"/>
    <cellStyle name="_CCB.HEN.Item12.ProfitNAVRecon.031209.LY_CCB.HOBranch.Item12.1D.ProfitNAVRecon.031202_CCB.Dec03AuditPack.HL.V2.revised ctl_CCB.xx.4P.PRCTB.yymmdd" xfId="1537"/>
    <cellStyle name="_CCB.HEN.Item12.ProfitNAVRecon.031209.LY_CCB.HOBranch.Item12.1D.ProfitNAVRecon.031202_CCB.Dec03AuditPack.HL.V2.revised ctl_CCB.xx.4P.PRCTB.yymmdd 2" xfId="4449"/>
    <cellStyle name="_CCB.HEN.Item12.ProfitNAVRecon.031209.LY_CCB.HOBranch.Item12.1D.ProfitNAVRecon.031202_CCB.Dec03AuditPack.HL.V2.revised ctl_CCB.xx.4P.PRCTB.yymmdd_05.CCB.HO.Tool.PRCAccounts.040409" xfId="942"/>
    <cellStyle name="_CCB.HEN.Item12.ProfitNAVRecon.031209.LY_CCB.HOBranch.Item12.1D.ProfitNAVRecon.031202_CCB.Dec03AuditPack.HL.V2.revised ctl_CCB.xx.4P.PRCTB.yymmdd_05.CCB.HO.Tool.PRCAccounts.040409 2" xfId="3874"/>
    <cellStyle name="_CCB.HEN.Item12.ProfitNAVRecon.031209.LY_CCB.JX.Item12.X.ProfitNAVRecon.031209.JW" xfId="1538"/>
    <cellStyle name="_CCB.HEN.Item12.ProfitNAVRecon.031209.LY_CCB.JX.Item12.X.ProfitNAVRecon.031209.JW 2" xfId="4450"/>
    <cellStyle name="_CCB.HEN.Item12.ProfitNAVRecon.031209.LY_CCB.JX.Item12.X.ProfitNAVRecon.031209.JW_05.CCB.HO.Tool.PRCAccounts.040409" xfId="1539"/>
    <cellStyle name="_CCB.HEN.Item12.ProfitNAVRecon.031209.LY_CCB.JX.Item12.X.ProfitNAVRecon.031209.JW_05.CCB.HO.Tool.PRCAccounts.040409 2" xfId="4451"/>
    <cellStyle name="_CCB.HEN.Item12.ProfitNAVRecon.031209.LY_CCB.JX.Item12.X.ProfitNAVRecon.031209.JW_05.CCB.HO.Tool.PRCAccounts.040409_1" xfId="1540"/>
    <cellStyle name="_CCB.HEN.Item12.ProfitNAVRecon.031209.LY_CCB.JX.Item12.X.ProfitNAVRecon.031209.JW_05.CCB.HO.Tool.PRCAccounts.040409_1 2" xfId="4452"/>
    <cellStyle name="_CCB.HEN.Item12.ProfitNAVRecon.031209.LY_CCB.JX.Item12.X.ProfitNAVRecon.031209.JW_CCB.CQ.Item12.1D.ProfitNAVRec.031213-revised.dhnc" xfId="1541"/>
    <cellStyle name="_CCB.HEN.Item12.ProfitNAVRecon.031209.LY_CCB.JX.Item12.X.ProfitNAVRecon.031209.JW_CCB.CQ.Item12.1D.ProfitNAVRec.031213-revised.dhnc 2" xfId="4453"/>
    <cellStyle name="_CCB.HEN.Item12.ProfitNAVRecon.031209.LY_CCB.JX.Item12.X.ProfitNAVRecon.031209.JW_CCB.CQ.Item12.1D.ProfitNAVRec.031213-revised.dhnc_05.CCB.HO.Tool.PRCAccounts.040409" xfId="1542"/>
    <cellStyle name="_CCB.HEN.Item12.ProfitNAVRecon.031209.LY_CCB.JX.Item12.X.ProfitNAVRecon.031209.JW_CCB.CQ.Item12.1D.ProfitNAVRec.031213-revised.dhnc_05.CCB.HO.Tool.PRCAccounts.040409 2" xfId="4454"/>
    <cellStyle name="_CCB.HEN.Item12.ProfitNAVRecon.031209.LY_CCB.JX.Item12.X.ProfitNAVRecon.031209.JW_CCB.CQ.Item12.1D.ProfitNAVRec.031213-revised.dhnc_05.CCB.HO.Tool.PRCAccounts.040409_1" xfId="1545"/>
    <cellStyle name="_CCB.HEN.Item12.ProfitNAVRecon.031209.LY_CCB.JX.Item12.X.ProfitNAVRecon.031209.JW_CCB.CQ.Item12.1D.ProfitNAVRec.031213-revised.dhnc_05.CCB.HO.Tool.PRCAccounts.040409_1 2" xfId="4457"/>
    <cellStyle name="_CCB.HEN.Item12.ProfitNAVRecon.031209.LY_CCB.JX.Item12.X.ProfitNAVRecon.031209.JW_CCB.CQ.Item12.1D.ProfitNAVRec.031213-revised.dhnc_CCB.Dec03AuditPack.GL.V2" xfId="1546"/>
    <cellStyle name="_CCB.HEN.Item12.ProfitNAVRecon.031209.LY_CCB.JX.Item12.X.ProfitNAVRecon.031209.JW_CCB.CQ.Item12.1D.ProfitNAVRec.031213-revised.dhnc_CCB.Dec03AuditPack.GL.V2 2" xfId="4458"/>
    <cellStyle name="_CCB.HEN.Item12.ProfitNAVRecon.031209.LY_CCB.JX.Item12.X.ProfitNAVRecon.031209.JW_CCB.CQ.Item12.1D.ProfitNAVRec.031213-revised.dhnc_CCB.Dec03AuditPack.GL.V2_05.CCB.HO.Tool.PRCAccounts.040409" xfId="1547"/>
    <cellStyle name="_CCB.HEN.Item12.ProfitNAVRecon.031209.LY_CCB.JX.Item12.X.ProfitNAVRecon.031209.JW_CCB.CQ.Item12.1D.ProfitNAVRec.031213-revised.dhnc_CCB.Dec03AuditPack.GL.V2_05.CCB.HO.Tool.PRCAccounts.040409 2" xfId="4459"/>
    <cellStyle name="_CCB.HEN.Item12.ProfitNAVRecon.031209.LY_CCB.JX.Item12.X.ProfitNAVRecon.031209.JW_CCB.CQ.Item12.1D.ProfitNAVRec.031213-revised.dhnc_CCB.Dec03AuditPack.GL.V2_05.CCB.HO.Tool.PRCAccounts.040409_1" xfId="1548"/>
    <cellStyle name="_CCB.HEN.Item12.ProfitNAVRecon.031209.LY_CCB.JX.Item12.X.ProfitNAVRecon.031209.JW_CCB.CQ.Item12.1D.ProfitNAVRec.031213-revised.dhnc_CCB.Dec03AuditPack.GL.V2_05.CCB.HO.Tool.PRCAccounts.040409_1 2" xfId="4460"/>
    <cellStyle name="_CCB.HEN.Item12.ProfitNAVRecon.031209.LY_CCB.JX.Item12.X.ProfitNAVRecon.031209.JW_CCB.CQ.Item12.1D.ProfitNAVRec.031213-revised.dhnc_CCB.Dec03AuditPack.GL.V2_CCB.Dec03AuditPack.GL.V4(trail run new)" xfId="1549"/>
    <cellStyle name="_CCB.HEN.Item12.ProfitNAVRecon.031209.LY_CCB.JX.Item12.X.ProfitNAVRecon.031209.JW_CCB.CQ.Item12.1D.ProfitNAVRec.031213-revised.dhnc_CCB.Dec03AuditPack.GL.V2_CCB.Dec03AuditPack.GL.V4(trail run new) 2" xfId="4461"/>
    <cellStyle name="_CCB.HEN.Item12.ProfitNAVRecon.031209.LY_CCB.JX.Item12.X.ProfitNAVRecon.031209.JW_CCB.CQ.Item12.1D.ProfitNAVRec.031213-revised.dhnc_CCB.Dec03AuditPack.GL.V2_CCB.Dec03AuditPack.GL.V4(trial run new)" xfId="1333"/>
    <cellStyle name="_CCB.HEN.Item12.ProfitNAVRecon.031209.LY_CCB.JX.Item12.X.ProfitNAVRecon.031209.JW_CCB.CQ.Item12.1D.ProfitNAVRec.031213-revised.dhnc_CCB.Dec03AuditPack.GL.V2_CCB.Dec03AuditPack.GL.V4(trial run new) 2" xfId="4253"/>
    <cellStyle name="_CCB.HEN.Item12.ProfitNAVRecon.031209.LY_CCB.JX.Item12.X.ProfitNAVRecon.031209.JW_CCB.CQ.Item12.1D.ProfitNAVRec.031213-revised.dhnc_CCB.Dec03AuditPack.GL.V2_Copy of CCB.Dec03AuditPack.GL.V4" xfId="1550"/>
    <cellStyle name="_CCB.HEN.Item12.ProfitNAVRecon.031209.LY_CCB.JX.Item12.X.ProfitNAVRecon.031209.JW_CCB.CQ.Item12.1D.ProfitNAVRec.031213-revised.dhnc_CCB.Dec03AuditPack.GL.V2_Copy of CCB.Dec03AuditPack.GL.V4 2" xfId="4462"/>
    <cellStyle name="_CCB.HEN.Item12.ProfitNAVRecon.031209.LY_CCB.JX.Item12.X.ProfitNAVRecon.031209.JW_CCB.CQ.Item12.1D.ProfitNAVRec.031213-revised.dhnc_CCB.Dec03AuditPack.HL.V2.revised ctl" xfId="379"/>
    <cellStyle name="_CCB.HEN.Item12.ProfitNAVRecon.031209.LY_CCB.JX.Item12.X.ProfitNAVRecon.031209.JW_CCB.CQ.Item12.1D.ProfitNAVRec.031213-revised.dhnc_CCB.Dec03AuditPack.HL.V2.revised ctl 2" xfId="3330"/>
    <cellStyle name="_CCB.HEN.Item12.ProfitNAVRecon.031209.LY_CCB.JX.Item12.X.ProfitNAVRecon.031209.JW_CCB.CQ.Item12.1D.ProfitNAVRec.031213-revised.dhnc_CCB.Dec03AuditPack.HL.V2.revised ctl_05.CCB.HO.Tool.PRCAccounts.040409" xfId="574"/>
    <cellStyle name="_CCB.HEN.Item12.ProfitNAVRecon.031209.LY_CCB.JX.Item12.X.ProfitNAVRecon.031209.JW_CCB.CQ.Item12.1D.ProfitNAVRec.031213-revised.dhnc_CCB.Dec03AuditPack.HL.V2.revised ctl_05.CCB.HO.Tool.PRCAccounts.040409 2" xfId="3514"/>
    <cellStyle name="_CCB.HEN.Item12.ProfitNAVRecon.031209.LY_CCB.JX.Item12.X.ProfitNAVRecon.031209.JW_CCB.CQ.Item12.1D.ProfitNAVRec.031213-revised.dhnc_CCB.Dec03AuditPack.HL.V2.revised ctl_CCB.HO.new TB template.for reporting package.040309" xfId="1259"/>
    <cellStyle name="_CCB.HEN.Item12.ProfitNAVRecon.031209.LY_CCB.JX.Item12.X.ProfitNAVRecon.031209.JW_CCB.CQ.Item12.1D.ProfitNAVRec.031213-revised.dhnc_CCB.Dec03AuditPack.HL.V2.revised ctl_CCB.HO.new TB template.for reporting package.040309 2" xfId="4182"/>
    <cellStyle name="_CCB.HEN.Item12.ProfitNAVRecon.031209.LY_CCB.JX.Item12.X.ProfitNAVRecon.031209.JW_CCB.CQ.Item12.1D.ProfitNAVRec.031213-revised.dhnc_CCB.Dec03AuditPack.HL.V2.revised ctl_CCB.HO.new TB template.for reporting package.040309_05.CCB.HO.Tool.PRCAccounts.040409" xfId="1551"/>
    <cellStyle name="_CCB.HEN.Item12.ProfitNAVRecon.031209.LY_CCB.JX.Item12.X.ProfitNAVRecon.031209.JW_CCB.CQ.Item12.1D.ProfitNAVRec.031213-revised.dhnc_CCB.Dec03AuditPack.HL.V2.revised ctl_CCB.HO.new TB template.for reporting package.040309_05.CCB.HO.Tool.PRCAccounts.040409 " xfId="4463"/>
    <cellStyle name="_CCB.HEN.Item12.ProfitNAVRecon.031209.LY_CCB.JX.Item12.X.ProfitNAVRecon.031209.JW_CCB.CQ.Item12.1D.ProfitNAVRec.031213-revised.dhnc_CCB.Dec03AuditPack.HL.V2.revised ctl_CCB.HO.new TB template.for reporting package.1P.040316" xfId="1552"/>
    <cellStyle name="_CCB.HEN.Item12.ProfitNAVRecon.031209.LY_CCB.JX.Item12.X.ProfitNAVRecon.031209.JW_CCB.CQ.Item12.1D.ProfitNAVRec.031213-revised.dhnc_CCB.Dec03AuditPack.HL.V2.revised ctl_CCB.HO.new TB template.for reporting package.1P.040316 2" xfId="4464"/>
    <cellStyle name="_CCB.HEN.Item12.ProfitNAVRecon.031209.LY_CCB.JX.Item12.X.ProfitNAVRecon.031209.JW_CCB.CQ.Item12.1D.ProfitNAVRec.031213-revised.dhnc_CCB.Dec03AuditPack.HL.V2.revised ctl_CCB.HO.reporting TB-Comb.1P.040316" xfId="949"/>
    <cellStyle name="_CCB.HEN.Item12.ProfitNAVRecon.031209.LY_CCB.JX.Item12.X.ProfitNAVRecon.031209.JW_CCB.CQ.Item12.1D.ProfitNAVRec.031213-revised.dhnc_CCB.Dec03AuditPack.HL.V2.revised ctl_CCB.HO.reporting TB-Comb.1P.040316 2" xfId="3881"/>
    <cellStyle name="_CCB.HEN.Item12.ProfitNAVRecon.031209.LY_CCB.JX.Item12.X.ProfitNAVRecon.031209.JW_CCB.CQ.Item12.1D.ProfitNAVRec.031213-revised.dhnc_CCB.Dec03AuditPack.HL.V2.revised ctl_CCB.HO.reporting TB-Comb.4Period.040316" xfId="1553"/>
    <cellStyle name="_CCB.HEN.Item12.ProfitNAVRecon.031209.LY_CCB.JX.Item12.X.ProfitNAVRecon.031209.JW_CCB.CQ.Item12.1D.ProfitNAVRec.031213-revised.dhnc_CCB.Dec03AuditPack.HL.V2.revised ctl_CCB.HO.reporting TB-Comb.4Period.040316 2" xfId="4465"/>
    <cellStyle name="_CCB.HEN.Item12.ProfitNAVRecon.031209.LY_CCB.JX.Item12.X.ProfitNAVRecon.031209.JW_CCB.CQ.Item12.1D.ProfitNAVRec.031213-revised.dhnc_CCB.Dec03AuditPack.HL.V2.revised ctl_CCB.HO.reporting TB-HL.1P.040316" xfId="544"/>
    <cellStyle name="_CCB.HEN.Item12.ProfitNAVRecon.031209.LY_CCB.JX.Item12.X.ProfitNAVRecon.031209.JW_CCB.CQ.Item12.1D.ProfitNAVRec.031213-revised.dhnc_CCB.Dec03AuditPack.HL.V2.revised ctl_CCB.HO.reporting TB-HL.1P.040316 2" xfId="3489"/>
    <cellStyle name="_CCB.HEN.Item12.ProfitNAVRecon.031209.LY_CCB.JX.Item12.X.ProfitNAVRecon.031209.JW_CCB.CQ.Item12.1D.ProfitNAVRec.031213-revised.dhnc_CCB.Dec03AuditPack.HL.V2.revised ctl_CCB.HO.reporting TB-HL.1P.040316_05.CCB.HO.Tool.PRCAccounts.040409" xfId="1554"/>
    <cellStyle name="_CCB.HEN.Item12.ProfitNAVRecon.031209.LY_CCB.JX.Item12.X.ProfitNAVRecon.031209.JW_CCB.CQ.Item12.1D.ProfitNAVRec.031213-revised.dhnc_CCB.Dec03AuditPack.HL.V2.revised ctl_CCB.HO.reporting TB-HL.1P.040316_05.CCB.HO.Tool.PRCAccounts.040409 2" xfId="4466"/>
    <cellStyle name="_CCB.HEN.Item12.ProfitNAVRecon.031209.LY_CCB.JX.Item12.X.ProfitNAVRecon.031209.JW_CCB.CQ.Item12.1D.ProfitNAVRec.031213-revised.dhnc_CCB.Dec03AuditPack.HL.V2.revised ctl_CCB.HO.Tool - convert old 2.5yrs combine TB to new.040315" xfId="1555"/>
    <cellStyle name="_CCB.HEN.Item12.ProfitNAVRecon.031209.LY_CCB.JX.Item12.X.ProfitNAVRecon.031209.JW_CCB.CQ.Item12.1D.ProfitNAVRec.031213-revised.dhnc_CCB.Dec03AuditPack.HL.V2.revised ctl_CCB.HO.Tool - convert old 2.5yrs combine TB to new.040315 2" xfId="4467"/>
    <cellStyle name="_CCB.HEN.Item12.ProfitNAVRecon.031209.LY_CCB.JX.Item12.X.ProfitNAVRecon.031209.JW_CCB.CQ.Item12.1D.ProfitNAVRec.031213-revised.dhnc_CCB.Dec03AuditPack.HL.V2.revised ctl_CCB.xx.4P.PRCTB.yymmdd" xfId="265"/>
    <cellStyle name="_CCB.HEN.Item12.ProfitNAVRecon.031209.LY_CCB.JX.Item12.X.ProfitNAVRecon.031209.JW_CCB.CQ.Item12.1D.ProfitNAVRec.031213-revised.dhnc_CCB.Dec03AuditPack.HL.V2.revised ctl_CCB.xx.4P.PRCTB.yymmdd 2" xfId="3218"/>
    <cellStyle name="_CCB.HEN.Item12.ProfitNAVRecon.031209.LY_CCB.JX.Item12.X.ProfitNAVRecon.031209.JW_CCB.Dec03AuditPack.GL.V2" xfId="1556"/>
    <cellStyle name="_CCB.HEN.Item12.ProfitNAVRecon.031209.LY_CCB.JX.Item12.X.ProfitNAVRecon.031209.JW_CCB.Dec03AuditPack.GL.V2 2" xfId="4468"/>
    <cellStyle name="_CCB.HEN.Item12.ProfitNAVRecon.031209.LY_CCB.JX.Item12.X.ProfitNAVRecon.031209.JW_CCB.Dec03AuditPack.GL.V2_05.CCB.HO.Tool.PRCAccounts.040409" xfId="1356"/>
    <cellStyle name="_CCB.HEN.Item12.ProfitNAVRecon.031209.LY_CCB.JX.Item12.X.ProfitNAVRecon.031209.JW_CCB.Dec03AuditPack.GL.V2_05.CCB.HO.Tool.PRCAccounts.040409 2" xfId="4274"/>
    <cellStyle name="_CCB.HEN.Item12.ProfitNAVRecon.031209.LY_CCB.JX.Item12.X.ProfitNAVRecon.031209.JW_CCB.Dec03AuditPack.GL.V2_CCB.Dec03AuditPack.GL.V4(trail run new)" xfId="1558"/>
    <cellStyle name="_CCB.HEN.Item12.ProfitNAVRecon.031209.LY_CCB.JX.Item12.X.ProfitNAVRecon.031209.JW_CCB.Dec03AuditPack.GL.V2_CCB.Dec03AuditPack.GL.V4(trail run new) 2" xfId="4470"/>
    <cellStyle name="_CCB.HEN.Item12.ProfitNAVRecon.031209.LY_CCB.JX.Item12.X.ProfitNAVRecon.031209.JW_CCB.Dec03AuditPack.GL.V2_CCB.Dec03AuditPack.GL.V4(trial run new)" xfId="515"/>
    <cellStyle name="_CCB.HEN.Item12.ProfitNAVRecon.031209.LY_CCB.JX.Item12.X.ProfitNAVRecon.031209.JW_CCB.Dec03AuditPack.GL.V2_CCB.Dec03AuditPack.GL.V4(trial run new) 2" xfId="3461"/>
    <cellStyle name="_CCB.HEN.Item12.ProfitNAVRecon.031209.LY_CCB.JX.Item12.X.ProfitNAVRecon.031209.JW_CCB.Dec03AuditPack.GL.V2_Copy of CCB.Dec03AuditPack.GL.V4" xfId="1559"/>
    <cellStyle name="_CCB.HEN.Item12.ProfitNAVRecon.031209.LY_CCB.JX.Item12.X.ProfitNAVRecon.031209.JW_CCB.Dec03AuditPack.GL.V2_Copy of CCB.Dec03AuditPack.GL.V4 2" xfId="4471"/>
    <cellStyle name="_CCB.HEN.Item12.ProfitNAVRecon.031209.LY_CCB.JX.Item12.X.ProfitNAVRecon.031209.JW_CCB.Dec03AuditPack.HL.V2.revised ctl" xfId="1561"/>
    <cellStyle name="_CCB.HEN.Item12.ProfitNAVRecon.031209.LY_CCB.JX.Item12.X.ProfitNAVRecon.031209.JW_CCB.Dec03AuditPack.HL.V2.revised ctl 2" xfId="4473"/>
    <cellStyle name="_CCB.HEN.Item12.ProfitNAVRecon.031209.LY_CCB.JX.Item12.X.ProfitNAVRecon.031209.JW_CCB.Dec03AuditPack.HL.V2.revised ctl_05.CCB.HO.Tool.PRCAccounts.040409" xfId="1562"/>
    <cellStyle name="_CCB.HEN.Item12.ProfitNAVRecon.031209.LY_CCB.JX.Item12.X.ProfitNAVRecon.031209.JW_CCB.Dec03AuditPack.HL.V2.revised ctl_05.CCB.HO.Tool.PRCAccounts.040409 2" xfId="4474"/>
    <cellStyle name="_CCB.HEN.Item12.ProfitNAVRecon.031209.LY_CCB.JX.Item12.X.ProfitNAVRecon.031209.JW_CCB.Dec03AuditPack.HL.V2.revised ctl_CCB.HO.new TB template.for reporting package.040309" xfId="201"/>
    <cellStyle name="_CCB.HEN.Item12.ProfitNAVRecon.031209.LY_CCB.JX.Item12.X.ProfitNAVRecon.031209.JW_CCB.Dec03AuditPack.HL.V2.revised ctl_CCB.HO.new TB template.for reporting package.040309 2" xfId="3161"/>
    <cellStyle name="_CCB.HEN.Item12.ProfitNAVRecon.031209.LY_CCB.JX.Item12.X.ProfitNAVRecon.031209.JW_CCB.Dec03AuditPack.HL.V2.revised ctl_CCB.HO.new TB template.for reporting package.040309_05.CCB.HO.Tool.PRCAccounts.040409" xfId="1564"/>
    <cellStyle name="_CCB.HEN.Item12.ProfitNAVRecon.031209.LY_CCB.JX.Item12.X.ProfitNAVRecon.031209.JW_CCB.Dec03AuditPack.HL.V2.revised ctl_CCB.HO.new TB template.for reporting package.040309_05.CCB.HO.Tool.PRCAccounts.040409 2" xfId="4476"/>
    <cellStyle name="_CCB.HEN.Item12.ProfitNAVRecon.031209.LY_CCB.JX.Item12.X.ProfitNAVRecon.031209.JW_CCB.Dec03AuditPack.HL.V2.revised ctl_CCB.HO.new TB template.for reporting package.1P.040316" xfId="840"/>
    <cellStyle name="_CCB.HEN.Item12.ProfitNAVRecon.031209.LY_CCB.JX.Item12.X.ProfitNAVRecon.031209.JW_CCB.Dec03AuditPack.HL.V2.revised ctl_CCB.HO.new TB template.for reporting package.1P.040316 2" xfId="3775"/>
    <cellStyle name="_CCB.HEN.Item12.ProfitNAVRecon.031209.LY_CCB.JX.Item12.X.ProfitNAVRecon.031209.JW_CCB.Dec03AuditPack.HL.V2.revised ctl_CCB.HO.new TB template.for reporting package.1P.040316_05.CCB.HO.Tool.PRCAccounts.040409" xfId="1568"/>
    <cellStyle name="_CCB.HEN.Item12.ProfitNAVRecon.031209.LY_CCB.JX.Item12.X.ProfitNAVRecon.031209.JW_CCB.Dec03AuditPack.HL.V2.revised ctl_CCB.HO.new TB template.for reporting package.1P.040316_05.CCB.HO.Tool.PRCAccounts.040409 2" xfId="4480"/>
    <cellStyle name="_CCB.HEN.Item12.ProfitNAVRecon.031209.LY_CCB.JX.Item12.X.ProfitNAVRecon.031209.JW_CCB.Dec03AuditPack.HL.V2.revised ctl_CCB.HO.reporting TB-Comb.1P.040316" xfId="1570"/>
    <cellStyle name="_CCB.HEN.Item12.ProfitNAVRecon.031209.LY_CCB.JX.Item12.X.ProfitNAVRecon.031209.JW_CCB.Dec03AuditPack.HL.V2.revised ctl_CCB.HO.reporting TB-Comb.1P.040316 2" xfId="4481"/>
    <cellStyle name="_CCB.HEN.Item12.ProfitNAVRecon.031209.LY_CCB.JX.Item12.X.ProfitNAVRecon.031209.JW_CCB.Dec03AuditPack.HL.V2.revised ctl_CCB.HO.reporting TB-Comb.4Period.040316" xfId="1571"/>
    <cellStyle name="_CCB.HEN.Item12.ProfitNAVRecon.031209.LY_CCB.JX.Item12.X.ProfitNAVRecon.031209.JW_CCB.Dec03AuditPack.HL.V2.revised ctl_CCB.HO.reporting TB-Comb.4Period.040316 2" xfId="4482"/>
    <cellStyle name="_CCB.HEN.Item12.ProfitNAVRecon.031209.LY_CCB.JX.Item12.X.ProfitNAVRecon.031209.JW_CCB.Dec03AuditPack.HL.V2.revised ctl_CCB.HO.reporting TB-HL.1P.040316" xfId="1574"/>
    <cellStyle name="_CCB.HEN.Item12.ProfitNAVRecon.031209.LY_CCB.JX.Item12.X.ProfitNAVRecon.031209.JW_CCB.Dec03AuditPack.HL.V2.revised ctl_CCB.HO.reporting TB-HL.1P.040316 2" xfId="4485"/>
    <cellStyle name="_CCB.HEN.Item12.ProfitNAVRecon.031209.LY_CCB.JX.Item12.X.ProfitNAVRecon.031209.JW_CCB.Dec03AuditPack.HL.V2.revised ctl_CCB.HO.reporting TB-HL.1P.040316_05.CCB.HO.Tool.PRCAccounts.040409" xfId="1087"/>
    <cellStyle name="_CCB.HEN.Item12.ProfitNAVRecon.031209.LY_CCB.JX.Item12.X.ProfitNAVRecon.031209.JW_CCB.Dec03AuditPack.HL.V2.revised ctl_CCB.HO.reporting TB-HL.1P.040316_05.CCB.HO.Tool.PRCAccounts.040409 2" xfId="4014"/>
    <cellStyle name="_CCB.HEN.Item12.ProfitNAVRecon.031209.LY_CCB.JX.Item12.X.ProfitNAVRecon.031209.JW_CCB.Dec03AuditPack.HL.V2.revised ctl_CCB.HO.Tool - convert old 2.5yrs combine TB to new.040315" xfId="332"/>
    <cellStyle name="_CCB.HEN.Item12.ProfitNAVRecon.031209.LY_CCB.JX.Item12.X.ProfitNAVRecon.031209.JW_CCB.Dec03AuditPack.HL.V2.revised ctl_CCB.HO.Tool - convert old 2.5yrs combine TB to new.040315 2" xfId="3284"/>
    <cellStyle name="_CCB.HEN.Item12.ProfitNAVRecon.031209.LY_CCB.JX.Item12.X.ProfitNAVRecon.031209.JW_CCB.Dec03AuditPack.HL.V2.revised ctl_CCB.xx.4P.PRCTB.yymmdd" xfId="1576"/>
    <cellStyle name="_CCB.HEN.Item12.ProfitNAVRecon.031209.LY_CCB.JX.Item12.X.ProfitNAVRecon.031209.JW_CCB.Dec03AuditPack.HL.V2.revised ctl_CCB.xx.4P.PRCTB.yymmdd 2" xfId="4487"/>
    <cellStyle name="_CCB.HEN.Item12.ProfitNAVRecon.031209.LY_CCB.JX.Item12.X.ProfitNAVRecon.031209.JW_CCB.HO.NAV Recon.031208.EL" xfId="1577"/>
    <cellStyle name="_CCB.HEN.Item12.ProfitNAVRecon.031209.LY_CCB.JX.Item12.X.ProfitNAVRecon.031209.JW_CCB.HO.NAV Recon.031208.EL 2" xfId="4488"/>
    <cellStyle name="_CCB.HEN.Item12.ProfitNAVRecon.031209.LY_CCB.JX.Item12.X.ProfitNAVRecon.031209.JW_CCB.HO.NAV Recon.031208.EL_05.CCB.HO.Tool.PRCAccounts.040409" xfId="1578"/>
    <cellStyle name="_CCB.HEN.Item12.ProfitNAVRecon.031209.LY_CCB.JX.Item12.X.ProfitNAVRecon.031209.JW_CCB.HO.NAV Recon.031208.EL_05.CCB.HO.Tool.PRCAccounts.040409 2" xfId="4489"/>
    <cellStyle name="_CCB.HEN.Item12.ProfitNAVRecon.031209.LY_CCB.JX.Item12.X.ProfitNAVRecon.031209.JW_CCB.HO.NAV Recon.031208.EL_CCB.Dec03AuditPack.GL.V2" xfId="1447"/>
    <cellStyle name="_CCB.HEN.Item12.ProfitNAVRecon.031209.LY_CCB.JX.Item12.X.ProfitNAVRecon.031209.JW_CCB.HO.NAV Recon.031208.EL_CCB.Dec03AuditPack.GL.V2 2" xfId="4360"/>
    <cellStyle name="_CCB.HEN.Item12.ProfitNAVRecon.031209.LY_CCB.JX.Item12.X.ProfitNAVRecon.031209.JW_CCB.HO.NAV Recon.031208.EL_CCB.Dec03AuditPack.GL.V2_05.CCB.HO.Tool.PRCAccounts.040409" xfId="1449"/>
    <cellStyle name="_CCB.HEN.Item12.ProfitNAVRecon.031209.LY_CCB.JX.Item12.X.ProfitNAVRecon.031209.JW_CCB.HO.NAV Recon.031208.EL_CCB.Dec03AuditPack.GL.V2_05.CCB.HO.Tool.PRCAccounts.040409 2" xfId="4362"/>
    <cellStyle name="_CCB.HEN.Item12.ProfitNAVRecon.031209.LY_CCB.JX.Item12.X.ProfitNAVRecon.031209.JW_CCB.HO.NAV Recon.031208.EL_CCB.Dec03AuditPack.GL.V2_CCB.Dec03AuditPack.GL.V4(trail run new)" xfId="1579"/>
    <cellStyle name="_CCB.HEN.Item12.ProfitNAVRecon.031209.LY_CCB.JX.Item12.X.ProfitNAVRecon.031209.JW_CCB.HO.NAV Recon.031208.EL_CCB.Dec03AuditPack.GL.V2_CCB.Dec03AuditPack.GL.V4(trail run new) 2" xfId="4490"/>
    <cellStyle name="_CCB.HEN.Item12.ProfitNAVRecon.031209.LY_CCB.JX.Item12.X.ProfitNAVRecon.031209.JW_CCB.HO.NAV Recon.031208.EL_CCB.Dec03AuditPack.GL.V2_CCB.Dec03AuditPack.GL.V4(trial run new)" xfId="1580"/>
    <cellStyle name="_CCB.HEN.Item12.ProfitNAVRecon.031209.LY_CCB.JX.Item12.X.ProfitNAVRecon.031209.JW_CCB.HO.NAV Recon.031208.EL_CCB.Dec03AuditPack.GL.V2_CCB.Dec03AuditPack.GL.V4(trial run new) 2" xfId="4491"/>
    <cellStyle name="_CCB.HEN.Item12.ProfitNAVRecon.031209.LY_CCB.JX.Item12.X.ProfitNAVRecon.031209.JW_CCB.HO.NAV Recon.031208.EL_CCB.Dec03AuditPack.GL.V2_Copy of CCB.Dec03AuditPack.GL.V4" xfId="1581"/>
    <cellStyle name="_CCB.HEN.Item12.ProfitNAVRecon.031209.LY_CCB.JX.Item12.X.ProfitNAVRecon.031209.JW_CCB.HO.NAV Recon.031208.EL_CCB.Dec03AuditPack.GL.V2_Copy of CCB.Dec03AuditPack.GL.V4 2" xfId="4492"/>
    <cellStyle name="_CCB.HEN.Item12.ProfitNAVRecon.031209.LY_CCB.JX.Item12.X.ProfitNAVRecon.031209.JW_CCB.HO.NAV Recon.031208.EL_CCB.Dec03AuditPack.HL.V2.revised ctl" xfId="754"/>
    <cellStyle name="_CCB.HEN.Item12.ProfitNAVRecon.031209.LY_CCB.JX.Item12.X.ProfitNAVRecon.031209.JW_CCB.HO.NAV Recon.031208.EL_CCB.Dec03AuditPack.HL.V2.revised ctl 2" xfId="3690"/>
    <cellStyle name="_CCB.HEN.Item12.ProfitNAVRecon.031209.LY_CCB.JX.Item12.X.ProfitNAVRecon.031209.JW_CCB.HO.NAV Recon.031208.EL_CCB.Dec03AuditPack.HL.V2.revised ctl_05.CCB.HO.Tool.PRCAccounts.040409" xfId="632"/>
    <cellStyle name="_CCB.HEN.Item12.ProfitNAVRecon.031209.LY_CCB.JX.Item12.X.ProfitNAVRecon.031209.JW_CCB.HO.NAV Recon.031208.EL_CCB.Dec03AuditPack.HL.V2.revised ctl_05.CCB.HO.Tool.PRCAccounts.040409 2" xfId="3572"/>
    <cellStyle name="_CCB.HEN.Item12.ProfitNAVRecon.031209.LY_CCB.JX.Item12.X.ProfitNAVRecon.031209.JW_CCB.HO.NAV Recon.031208.EL_CCB.Dec03AuditPack.HL.V2.revised ctl_CCB.HO.new TB template.for reporting package.040309" xfId="1583"/>
    <cellStyle name="_CCB.HEN.Item12.ProfitNAVRecon.031209.LY_CCB.JX.Item12.X.ProfitNAVRecon.031209.JW_CCB.HO.NAV Recon.031208.EL_CCB.Dec03AuditPack.HL.V2.revised ctl_CCB.HO.new TB template.for reporting package.040309 2" xfId="4494"/>
    <cellStyle name="_CCB.HEN.Item12.ProfitNAVRecon.031209.LY_CCB.JX.Item12.X.ProfitNAVRecon.031209.JW_CCB.HO.NAV Recon.031208.EL_CCB.Dec03AuditPack.HL.V2.revised ctl_CCB.HO.new TB template.for reporting package.040309_05.CCB.HO.Tool.PRCAccounts.040409" xfId="1584"/>
    <cellStyle name="_CCB.HEN.Item12.ProfitNAVRecon.031209.LY_CCB.JX.Item12.X.ProfitNAVRecon.031209.JW_CCB.HO.NAV Recon.031208.EL_CCB.Dec03AuditPack.HL.V2.revised ctl_CCB.HO.new TB template.for reporting package.040309_05.CCB.HO.Tool.PRCAccounts.040409 2" xfId="4495"/>
    <cellStyle name="_CCB.HEN.Item12.ProfitNAVRecon.031209.LY_CCB.JX.Item12.X.ProfitNAVRecon.031209.JW_CCB.HO.NAV Recon.031208.EL_CCB.Dec03AuditPack.HL.V2.revised ctl_CCB.HO.new TB template.for reporting package.1P.040316" xfId="438"/>
    <cellStyle name="_CCB.HEN.Item12.ProfitNAVRecon.031209.LY_CCB.JX.Item12.X.ProfitNAVRecon.031209.JW_CCB.HO.NAV Recon.031208.EL_CCB.Dec03AuditPack.HL.V2.revised ctl_CCB.HO.new TB template.for reporting package.1P.040316 2" xfId="3387"/>
    <cellStyle name="_CCB.HEN.Item12.ProfitNAVRecon.031209.LY_CCB.JX.Item12.X.ProfitNAVRecon.031209.JW_CCB.HO.NAV Recon.031208.EL_CCB.Dec03AuditPack.HL.V2.revised ctl_CCB.HO.new TB template.for reporting package.1P.040316_05.CCB.HO.Tool.PRCAccounts.040409" xfId="338"/>
    <cellStyle name="_CCB.HEN.Item12.ProfitNAVRecon.031209.LY_CCB.JX.Item12.X.ProfitNAVRecon.031209.JW_CCB.HO.NAV Recon.031208.EL_CCB.Dec03AuditPack.HL.V2.revised ctl_CCB.HO.new TB template.for reporting package.1P.040316_05.CCB.HO.Tool.PRCAccounts.040409 2" xfId="3289"/>
    <cellStyle name="_CCB.HEN.Item12.ProfitNAVRecon.031209.LY_CCB.JX.Item12.X.ProfitNAVRecon.031209.JW_CCB.HO.NAV Recon.031208.EL_CCB.Dec03AuditPack.HL.V2.revised ctl_CCB.HO.reporting TB-Comb.1P.040316" xfId="1585"/>
    <cellStyle name="_CCB.HEN.Item12.ProfitNAVRecon.031209.LY_CCB.JX.Item12.X.ProfitNAVRecon.031209.JW_CCB.HO.NAV Recon.031208.EL_CCB.Dec03AuditPack.HL.V2.revised ctl_CCB.HO.reporting TB-Comb.1P.040316 2" xfId="4496"/>
    <cellStyle name="_CCB.HEN.Item12.ProfitNAVRecon.031209.LY_CCB.JX.Item12.X.ProfitNAVRecon.031209.JW_CCB.HO.NAV Recon.031208.EL_CCB.Dec03AuditPack.HL.V2.revised ctl_CCB.HO.reporting TB-Comb.4Period.040316" xfId="1586"/>
    <cellStyle name="_CCB.HEN.Item12.ProfitNAVRecon.031209.LY_CCB.JX.Item12.X.ProfitNAVRecon.031209.JW_CCB.HO.NAV Recon.031208.EL_CCB.Dec03AuditPack.HL.V2.revised ctl_CCB.HO.reporting TB-Comb.4Period.040316 2" xfId="4497"/>
    <cellStyle name="_CCB.HEN.Item12.ProfitNAVRecon.031209.LY_CCB.JX.Item12.X.ProfitNAVRecon.031209.JW_CCB.HO.NAV Recon.031208.EL_CCB.Dec03AuditPack.HL.V2.revised ctl_CCB.HO.reporting TB-HL.1P.040316" xfId="1587"/>
    <cellStyle name="_CCB.HEN.Item12.ProfitNAVRecon.031209.LY_CCB.JX.Item12.X.ProfitNAVRecon.031209.JW_CCB.HO.NAV Recon.031208.EL_CCB.Dec03AuditPack.HL.V2.revised ctl_CCB.HO.reporting TB-HL.1P.040316 2" xfId="4498"/>
    <cellStyle name="_CCB.HEN.Item12.ProfitNAVRecon.031209.LY_CCB.JX.Item12.X.ProfitNAVRecon.031209.JW_CCB.HO.NAV Recon.031208.EL_CCB.Dec03AuditPack.HL.V2.revised ctl_CCB.HO.reporting TB-HL.1P.040316_05.CCB.HO.Tool.PRCAccounts.040409" xfId="1588"/>
    <cellStyle name="_CCB.HEN.Item12.ProfitNAVRecon.031209.LY_CCB.JX.Item12.X.ProfitNAVRecon.031209.JW_CCB.HO.NAV Recon.031208.EL_CCB.Dec03AuditPack.HL.V2.revised ctl_CCB.HO.reporting TB-HL.1P.040316_05.CCB.HO.Tool.PRCAccounts.040409 2" xfId="4499"/>
    <cellStyle name="_CCB.HEN.Item12.ProfitNAVRecon.031209.LY_CCB.JX.Item12.X.ProfitNAVRecon.031209.JW_CCB.HO.NAV Recon.031208.EL_CCB.Dec03AuditPack.HL.V2.revised ctl_CCB.HO.Tool - convert old 2.5yrs combine TB to new.040315" xfId="1592"/>
    <cellStyle name="_CCB.HEN.Item12.ProfitNAVRecon.031209.LY_CCB.JX.Item12.X.ProfitNAVRecon.031209.JW_CCB.HO.NAV Recon.031208.EL_CCB.Dec03AuditPack.HL.V2.revised ctl_CCB.HO.Tool - convert old 2.5yrs combine TB to new.040315 2" xfId="4503"/>
    <cellStyle name="_CCB.HEN.Item12.ProfitNAVRecon.031209.LY_CCB.JX.Item12.X.ProfitNAVRecon.031209.JW_CCB.HO.NAV Recon.031208.EL_CCB.Dec03AuditPack.HL.V2.revised ctl_CCB.xx.4P.PRCTB.yymmdd" xfId="1593"/>
    <cellStyle name="_CCB.HEN.Item12.ProfitNAVRecon.031209.LY_CCB.JX.Item12.X.ProfitNAVRecon.031209.JW_CCB.HO.NAV Recon.031208.EL_CCB.Dec03AuditPack.HL.V2.revised ctl_CCB.xx.4P.PRCTB.yymmdd 2" xfId="4504"/>
    <cellStyle name="_CCB.HEN.Item12.ProfitNAVRecon.031209.LY_CCB.JX.Item12.X.ProfitNAVRecon.031209.JW_CCB.HO.NAV Recon.031222.AL" xfId="1594"/>
    <cellStyle name="_CCB.HEN.Item12.ProfitNAVRecon.031209.LY_CCB.JX.Item12.X.ProfitNAVRecon.031209.JW_CCB.HO.NAV Recon.031222.AL 2" xfId="4505"/>
    <cellStyle name="_CCB.HEN.Item12.ProfitNAVRecon.031209.LY_CCB.JX.Item12.X.ProfitNAVRecon.031209.JW_CCB.HO.NAV Recon.031222.AL_05.CCB.HO.Tool.PRCAccounts.040409" xfId="1595"/>
    <cellStyle name="_CCB.HEN.Item12.ProfitNAVRecon.031209.LY_CCB.JX.Item12.X.ProfitNAVRecon.031209.JW_CCB.HO.NAV Recon.031222.AL_05.CCB.HO.Tool.PRCAccounts.040409 2" xfId="4506"/>
    <cellStyle name="_CCB.HEN.Item12.ProfitNAVRecon.031209.LY_CCB.JX.Item12.X.ProfitNAVRecon.031209.JW_CCB.HO.NAV Recon.031222.AL_CCB.Dec03AuditPack.GL.V2" xfId="862"/>
    <cellStyle name="_CCB.HEN.Item12.ProfitNAVRecon.031209.LY_CCB.JX.Item12.X.ProfitNAVRecon.031209.JW_CCB.HO.NAV Recon.031222.AL_CCB.Dec03AuditPack.GL.V2 2" xfId="3797"/>
    <cellStyle name="_CCB.HEN.Item12.ProfitNAVRecon.031209.LY_CCB.JX.Item12.X.ProfitNAVRecon.031209.JW_CCB.HO.NAV Recon.031222.AL_CCB.Dec03AuditPack.GL.V2_05.CCB.HO.Tool.PRCAccounts.040409" xfId="1596"/>
    <cellStyle name="_CCB.HEN.Item12.ProfitNAVRecon.031209.LY_CCB.JX.Item12.X.ProfitNAVRecon.031209.JW_CCB.HO.NAV Recon.031222.AL_CCB.Dec03AuditPack.GL.V2_05.CCB.HO.Tool.PRCAccounts.040409 2" xfId="4507"/>
    <cellStyle name="_CCB.HEN.Item12.ProfitNAVRecon.031209.LY_CCB.JX.Item12.X.ProfitNAVRecon.031209.JW_CCB.HO.NAV Recon.031222.AL_CCB.Dec03AuditPack.GL.V2_CCB.Dec03AuditPack.GL.V4(trail run new)" xfId="1597"/>
    <cellStyle name="_CCB.HEN.Item12.ProfitNAVRecon.031209.LY_CCB.JX.Item12.X.ProfitNAVRecon.031209.JW_CCB.HO.NAV Recon.031222.AL_CCB.Dec03AuditPack.GL.V2_CCB.Dec03AuditPack.GL.V4(trail run new) 2" xfId="4508"/>
    <cellStyle name="_CCB.HEN.Item12.ProfitNAVRecon.031209.LY_CCB.JX.Item12.X.ProfitNAVRecon.031209.JW_CCB.HO.NAV Recon.031222.AL_CCB.Dec03AuditPack.GL.V2_CCB.Dec03AuditPack.GL.V4(trial run new)" xfId="1598"/>
    <cellStyle name="_CCB.HEN.Item12.ProfitNAVRecon.031209.LY_CCB.JX.Item12.X.ProfitNAVRecon.031209.JW_CCB.HO.NAV Recon.031222.AL_CCB.Dec03AuditPack.GL.V2_CCB.Dec03AuditPack.GL.V4(trial run new) 2" xfId="4509"/>
    <cellStyle name="_CCB.HEN.Item12.ProfitNAVRecon.031209.LY_CCB.JX.Item12.X.ProfitNAVRecon.031209.JW_CCB.HO.NAV Recon.031222.AL_CCB.Dec03AuditPack.GL.V2_Copy of CCB.Dec03AuditPack.GL.V4" xfId="1488"/>
    <cellStyle name="_CCB.HEN.Item12.ProfitNAVRecon.031209.LY_CCB.JX.Item12.X.ProfitNAVRecon.031209.JW_CCB.HO.NAV Recon.031222.AL_CCB.Dec03AuditPack.GL.V2_Copy of CCB.Dec03AuditPack.GL.V4 2" xfId="4400"/>
    <cellStyle name="_CCB.HEN.Item12.ProfitNAVRecon.031209.LY_CCB.JX.Item12.X.ProfitNAVRecon.031209.JW_CCB.HO.NAV Recon.031222.AL_CCB.Dec03AuditPack.HL.V2.revised ctl" xfId="1601"/>
    <cellStyle name="_CCB.HEN.Item12.ProfitNAVRecon.031209.LY_CCB.JX.Item12.X.ProfitNAVRecon.031209.JW_CCB.HO.NAV Recon.031222.AL_CCB.Dec03AuditPack.HL.V2.revised ctl 2" xfId="4512"/>
    <cellStyle name="_CCB.HEN.Item12.ProfitNAVRecon.031209.LY_CCB.JX.Item12.X.ProfitNAVRecon.031209.JW_CCB.HO.NAV Recon.031222.AL_CCB.Dec03AuditPack.HL.V2.revised ctl_05.CCB.HO.Tool.PRCAccounts.040409" xfId="1603"/>
    <cellStyle name="_CCB.HEN.Item12.ProfitNAVRecon.031209.LY_CCB.JX.Item12.X.ProfitNAVRecon.031209.JW_CCB.HO.NAV Recon.031222.AL_CCB.Dec03AuditPack.HL.V2.revised ctl_05.CCB.HO.Tool.PRCAccounts.040409 2" xfId="4513"/>
    <cellStyle name="_CCB.HEN.Item12.ProfitNAVRecon.031209.LY_CCB.JX.Item12.X.ProfitNAVRecon.031209.JW_CCB.HO.NAV Recon.031222.AL_CCB.Dec03AuditPack.HL.V2.revised ctl_CCB.HO.new TB template.for reporting package.040309" xfId="1606"/>
    <cellStyle name="_CCB.HEN.Item12.ProfitNAVRecon.031209.LY_CCB.JX.Item12.X.ProfitNAVRecon.031209.JW_CCB.HO.NAV Recon.031222.AL_CCB.Dec03AuditPack.HL.V2.revised ctl_CCB.HO.new TB template.for reporting package.040309 2" xfId="4515"/>
    <cellStyle name="_CCB.HEN.Item12.ProfitNAVRecon.031209.LY_CCB.JX.Item12.X.ProfitNAVRecon.031209.JW_CCB.HO.NAV Recon.031222.AL_CCB.Dec03AuditPack.HL.V2.revised ctl_CCB.HO.new TB template.for reporting package.040309_05.CCB.HO.Tool.PRCAccounts.040409" xfId="1607"/>
    <cellStyle name="_CCB.HEN.Item12.ProfitNAVRecon.031209.LY_CCB.JX.Item12.X.ProfitNAVRecon.031209.JW_CCB.HO.NAV Recon.031222.AL_CCB.Dec03AuditPack.HL.V2.revised ctl_CCB.HO.new TB template.for reporting package.040309_05.CCB.HO.Tool.PRCAccounts.040409 2" xfId="4516"/>
    <cellStyle name="_CCB.HEN.Item12.ProfitNAVRecon.031209.LY_CCB.JX.Item12.X.ProfitNAVRecon.031209.JW_CCB.HO.NAV Recon.031222.AL_CCB.Dec03AuditPack.HL.V2.revised ctl_CCB.HO.new TB template.for reporting package.1P.040316" xfId="885"/>
    <cellStyle name="_CCB.HEN.Item12.ProfitNAVRecon.031209.LY_CCB.JX.Item12.X.ProfitNAVRecon.031209.JW_CCB.HO.NAV Recon.031222.AL_CCB.Dec03AuditPack.HL.V2.revised ctl_CCB.HO.new TB template.for reporting package.1P.040316 2" xfId="3818"/>
    <cellStyle name="_CCB.HEN.Item12.ProfitNAVRecon.031209.LY_CCB.JX.Item12.X.ProfitNAVRecon.031209.JW_CCB.HO.NAV Recon.031222.AL_CCB.Dec03AuditPack.HL.V2.revised ctl_CCB.HO.new TB template.for reporting package.1P.040316_05.CCB.HO.Tool.PRCAccounts.040409" xfId="1609"/>
    <cellStyle name="_CCB.HEN.Item12.ProfitNAVRecon.031209.LY_CCB.JX.Item12.X.ProfitNAVRecon.031209.JW_CCB.HO.NAV Recon.031222.AL_CCB.Dec03AuditPack.HL.V2.revised ctl_CCB.HO.new TB template.for reporting package.1P.040316_05.CCB.HO.Tool.PRCAccounts.040409 2" xfId="4518"/>
    <cellStyle name="_CCB.HEN.Item12.ProfitNAVRecon.031209.LY_CCB.JX.Item12.X.ProfitNAVRecon.031209.JW_CCB.HO.NAV Recon.031222.AL_CCB.Dec03AuditPack.HL.V2.revised ctl_CCB.HO.reporting TB-Comb.1P.040316" xfId="1610"/>
    <cellStyle name="_CCB.HEN.Item12.ProfitNAVRecon.031209.LY_CCB.JX.Item12.X.ProfitNAVRecon.031209.JW_CCB.HO.NAV Recon.031222.AL_CCB.Dec03AuditPack.HL.V2.revised ctl_CCB.HO.reporting TB-Comb.1P.040316 2" xfId="4519"/>
    <cellStyle name="_CCB.HEN.Item12.ProfitNAVRecon.031209.LY_CCB.JX.Item12.X.ProfitNAVRecon.031209.JW_CCB.HO.NAV Recon.031222.AL_CCB.Dec03AuditPack.HL.V2.revised ctl_CCB.HO.reporting TB-Comb.4Period.040316" xfId="1611"/>
    <cellStyle name="_CCB.HEN.Item12.ProfitNAVRecon.031209.LY_CCB.JX.Item12.X.ProfitNAVRecon.031209.JW_CCB.HO.NAV Recon.031222.AL_CCB.Dec03AuditPack.HL.V2.revised ctl_CCB.HO.reporting TB-Comb.4Period.040316 2" xfId="4520"/>
    <cellStyle name="_CCB.HEN.Item12.ProfitNAVRecon.031209.LY_CCB.JX.Item12.X.ProfitNAVRecon.031209.JW_CCB.HO.NAV Recon.031222.AL_CCB.Dec03AuditPack.HL.V2.revised ctl_CCB.HO.reporting TB-HL.1P.040316" xfId="1612"/>
    <cellStyle name="_CCB.HEN.Item12.ProfitNAVRecon.031209.LY_CCB.JX.Item12.X.ProfitNAVRecon.031209.JW_CCB.HO.NAV Recon.031222.AL_CCB.Dec03AuditPack.HL.V2.revised ctl_CCB.HO.reporting TB-HL.1P.040316 2" xfId="4521"/>
    <cellStyle name="_CCB.HEN.Item12.ProfitNAVRecon.031209.LY_CCB.JX.Item12.X.ProfitNAVRecon.031209.JW_CCB.HO.NAV Recon.031222.AL_CCB.Dec03AuditPack.HL.V2.revised ctl_CCB.HO.reporting TB-HL.1P.040316_05.CCB.HO.Tool.PRCAccounts.040409" xfId="346"/>
    <cellStyle name="_CCB.HEN.Item12.ProfitNAVRecon.031209.LY_CCB.JX.Item12.X.ProfitNAVRecon.031209.JW_CCB.HO.NAV Recon.031222.AL_CCB.Dec03AuditPack.HL.V2.revised ctl_CCB.HO.reporting TB-HL.1P.040316_05.CCB.HO.Tool.PRCAccounts.040409 2" xfId="3297"/>
    <cellStyle name="_CCB.HEN.Item12.ProfitNAVRecon.031209.LY_CCB.JX.Item12.X.ProfitNAVRecon.031209.JW_CCB.HO.NAV Recon.031222.AL_CCB.Dec03AuditPack.HL.V2.revised ctl_CCB.HO.Tool - convert old 2.5yrs combine TB to new.040315" xfId="1614"/>
    <cellStyle name="_CCB.HEN.Item12.ProfitNAVRecon.031209.LY_CCB.JX.Item12.X.ProfitNAVRecon.031209.JW_CCB.HO.NAV Recon.031222.AL_CCB.Dec03AuditPack.HL.V2.revised ctl_CCB.HO.Tool - convert old 2.5yrs combine TB to new.040315 2" xfId="4523"/>
    <cellStyle name="_CCB.HEN.Item12.ProfitNAVRecon.031209.LY_CCB.JX.Item12.X.ProfitNAVRecon.031209.JW_CCB.HO.NAV Recon.031222.AL_CCB.Dec03AuditPack.HL.V2.revised ctl_CCB.xx.4P.PRCTB.yymmdd" xfId="1615"/>
    <cellStyle name="_CCB.HEN.Item12.ProfitNAVRecon.031209.LY_CCB.JX.Item12.X.ProfitNAVRecon.031209.JW_CCB.HO.NAV Recon.031222.AL_CCB.Dec03AuditPack.HL.V2.revised ctl_CCB.xx.4P.PRCTB.yymmdd 2" xfId="4524"/>
    <cellStyle name="_CCB.HEN.Item12.ProfitNAVRecon.031209.LY_CCB.JX.Item12.X.ProfitNAVRecon.031209.JW_CCB.HO.NAV Recon.031226.AL" xfId="1617"/>
    <cellStyle name="_CCB.HEN.Item12.ProfitNAVRecon.031209.LY_CCB.JX.Item12.X.ProfitNAVRecon.031209.JW_CCB.HO.NAV Recon.031226.AL 2" xfId="4526"/>
    <cellStyle name="_CCB.HEN.Item12.ProfitNAVRecon.031209.LY_CCB.JX.Item12.X.ProfitNAVRecon.031209.JW_CCB.HO.NAV Recon.031226.AL_05.CCB.HO.Tool.PRCAccounts.040409" xfId="1620"/>
    <cellStyle name="_CCB.HEN.Item12.ProfitNAVRecon.031209.LY_CCB.JX.Item12.X.ProfitNAVRecon.031209.JW_CCB.HO.NAV Recon.031226.AL_05.CCB.HO.Tool.PRCAccounts.040409 2" xfId="4528"/>
    <cellStyle name="_CCB.HEN.Item12.ProfitNAVRecon.031209.LY_CCB.JX.Item12.X.ProfitNAVRecon.031209.JW_CCB.HO.NAV Recon.031226.AL_CCB.Dec03AuditPack.GL.V2" xfId="1201"/>
    <cellStyle name="_CCB.HEN.Item12.ProfitNAVRecon.031209.LY_CCB.JX.Item12.X.ProfitNAVRecon.031209.JW_CCB.HO.NAV Recon.031226.AL_CCB.Dec03AuditPack.GL.V2 2" xfId="4125"/>
    <cellStyle name="_CCB.HEN.Item12.ProfitNAVRecon.031209.LY_CCB.JX.Item12.X.ProfitNAVRecon.031209.JW_CCB.HO.NAV Recon.031226.AL_CCB.Dec03AuditPack.GL.V2_05.CCB.HO.Tool.PRCAccounts.040409" xfId="1621"/>
    <cellStyle name="_CCB.HEN.Item12.ProfitNAVRecon.031209.LY_CCB.JX.Item12.X.ProfitNAVRecon.031209.JW_CCB.HO.NAV Recon.031226.AL_CCB.Dec03AuditPack.GL.V2_05.CCB.HO.Tool.PRCAccounts.040409 2" xfId="4529"/>
    <cellStyle name="_CCB.HEN.Item12.ProfitNAVRecon.031209.LY_CCB.JX.Item12.X.ProfitNAVRecon.031209.JW_CCB.HO.NAV Recon.031226.AL_CCB.Dec03AuditPack.GL.V2_CCB.Dec03AuditPack.GL.V4(trail run new)" xfId="1622"/>
    <cellStyle name="_CCB.HEN.Item12.ProfitNAVRecon.031209.LY_CCB.JX.Item12.X.ProfitNAVRecon.031209.JW_CCB.HO.NAV Recon.031226.AL_CCB.Dec03AuditPack.GL.V2_CCB.Dec03AuditPack.GL.V4(trail run new) 2" xfId="4530"/>
    <cellStyle name="_CCB.HEN.Item12.ProfitNAVRecon.031209.LY_CCB.JX.Item12.X.ProfitNAVRecon.031209.JW_CCB.HO.NAV Recon.031226.AL_CCB.Dec03AuditPack.GL.V2_CCB.Dec03AuditPack.GL.V4(trial run new)" xfId="1624"/>
    <cellStyle name="_CCB.HEN.Item12.ProfitNAVRecon.031209.LY_CCB.JX.Item12.X.ProfitNAVRecon.031209.JW_CCB.HO.NAV Recon.031226.AL_CCB.Dec03AuditPack.GL.V2_CCB.Dec03AuditPack.GL.V4(trial run new) 2" xfId="4532"/>
    <cellStyle name="_CCB.HEN.Item12.ProfitNAVRecon.031209.LY_CCB.JX.Item12.X.ProfitNAVRecon.031209.JW_CCB.HO.NAV Recon.031226.AL_CCB.Dec03AuditPack.GL.V2_Copy of CCB.Dec03AuditPack.GL.V4" xfId="1625"/>
    <cellStyle name="_CCB.HEN.Item12.ProfitNAVRecon.031209.LY_CCB.JX.Item12.X.ProfitNAVRecon.031209.JW_CCB.HO.NAV Recon.031226.AL_CCB.Dec03AuditPack.GL.V2_Copy of CCB.Dec03AuditPack.GL.V4 2" xfId="4533"/>
    <cellStyle name="_CCB.HEN.Item12.ProfitNAVRecon.031209.LY_CCB.JX.Item12.X.ProfitNAVRecon.031209.JW_CCB.HO.NAV Recon.031226.AL_CCB.Dec03AuditPack.HL.V2.revised ctl" xfId="1627"/>
    <cellStyle name="_CCB.HEN.Item12.ProfitNAVRecon.031209.LY_CCB.JX.Item12.X.ProfitNAVRecon.031209.JW_CCB.HO.NAV Recon.031226.AL_CCB.Dec03AuditPack.HL.V2.revised ctl 2" xfId="4535"/>
    <cellStyle name="_CCB.HEN.Item12.ProfitNAVRecon.031209.LY_CCB.JX.Item12.X.ProfitNAVRecon.031209.JW_CCB.HO.NAV Recon.031226.AL_CCB.Dec03AuditPack.HL.V2.revised ctl_05.CCB.HO.Tool.PRCAccounts.040409" xfId="1629"/>
    <cellStyle name="_CCB.HEN.Item12.ProfitNAVRecon.031209.LY_CCB.JX.Item12.X.ProfitNAVRecon.031209.JW_CCB.HO.NAV Recon.031226.AL_CCB.Dec03AuditPack.HL.V2.revised ctl_05.CCB.HO.Tool.PRCAccounts.040409 2" xfId="4537"/>
    <cellStyle name="_CCB.HEN.Item12.ProfitNAVRecon.031209.LY_CCB.JX.Item12.X.ProfitNAVRecon.031209.JW_CCB.HO.NAV Recon.031226.AL_CCB.Dec03AuditPack.HL.V2.revised ctl_CCB.HO.new TB template.for reporting package.040309" xfId="1630"/>
    <cellStyle name="_CCB.HEN.Item12.ProfitNAVRecon.031209.LY_CCB.JX.Item12.X.ProfitNAVRecon.031209.JW_CCB.HO.NAV Recon.031226.AL_CCB.Dec03AuditPack.HL.V2.revised ctl_CCB.HO.new TB template.for reporting package.040309 2" xfId="4538"/>
    <cellStyle name="_CCB.HEN.Item12.ProfitNAVRecon.031209.LY_CCB.JX.Item12.X.ProfitNAVRecon.031209.JW_CCB.HO.NAV Recon.031226.AL_CCB.Dec03AuditPack.HL.V2.revised ctl_CCB.HO.new TB template.for reporting package.040309_05.CCB.HO.Tool.PRCAccounts.040409" xfId="1633"/>
    <cellStyle name="_CCB.HEN.Item12.ProfitNAVRecon.031209.LY_CCB.JX.Item12.X.ProfitNAVRecon.031209.JW_CCB.HO.NAV Recon.031226.AL_CCB.Dec03AuditPack.HL.V2.revised ctl_CCB.HO.new TB template.for reporting package.040309_05.CCB.HO.Tool.PRCAccounts.040409 2" xfId="4541"/>
    <cellStyle name="_CCB.HEN.Item12.ProfitNAVRecon.031209.LY_CCB.JX.Item12.X.ProfitNAVRecon.031209.JW_CCB.HO.NAV Recon.031226.AL_CCB.Dec03AuditPack.HL.V2.revised ctl_CCB.HO.new TB template.for reporting package.1P.040316" xfId="1634"/>
    <cellStyle name="_CCB.HEN.Item12.ProfitNAVRecon.031209.LY_CCB.JX.Item12.X.ProfitNAVRecon.031209.JW_CCB.HO.NAV Recon.031226.AL_CCB.Dec03AuditPack.HL.V2.revised ctl_CCB.HO.new TB template.for reporting package.1P.040316 2" xfId="4542"/>
    <cellStyle name="_CCB.HEN.Item12.ProfitNAVRecon.031209.LY_CCB.JX.Item12.X.ProfitNAVRecon.031209.JW_CCB.HO.NAV Recon.031226.AL_CCB.Dec03AuditPack.HL.V2.revised ctl_CCB.HO.new TB template.for reporting package.1P.040316_05.CCB.HO.Tool.PRCAccounts.040409" xfId="1517"/>
    <cellStyle name="_CCB.HEN.Item12.ProfitNAVRecon.031209.LY_CCB.JX.Item12.X.ProfitNAVRecon.031209.JW_CCB.HO.NAV Recon.031226.AL_CCB.Dec03AuditPack.HL.V2.revised ctl_CCB.HO.new TB template.for reporting package.1P.040316_05.CCB.HO.Tool.PRCAccounts.040409 2" xfId="4429"/>
    <cellStyle name="_CCB.HEN.Item12.ProfitNAVRecon.031209.LY_CCB.JX.Item12.X.ProfitNAVRecon.031209.JW_CCB.HO.NAV Recon.031226.AL_CCB.Dec03AuditPack.HL.V2.revised ctl_CCB.HO.reporting TB-Comb.1P.040316" xfId="1635"/>
    <cellStyle name="_CCB.HEN.Item12.ProfitNAVRecon.031209.LY_CCB.JX.Item12.X.ProfitNAVRecon.031209.JW_CCB.HO.NAV Recon.031226.AL_CCB.Dec03AuditPack.HL.V2.revised ctl_CCB.HO.reporting TB-Comb.1P.040316 2" xfId="4543"/>
    <cellStyle name="_CCB.HEN.Item12.ProfitNAVRecon.031209.LY_CCB.JX.Item12.X.ProfitNAVRecon.031209.JW_CCB.HO.NAV Recon.031226.AL_CCB.Dec03AuditPack.HL.V2.revised ctl_CCB.HO.reporting TB-Comb.4Period.040316" xfId="1637"/>
    <cellStyle name="_CCB.HEN.Item12.ProfitNAVRecon.031209.LY_CCB.JX.Item12.X.ProfitNAVRecon.031209.JW_CCB.HO.NAV Recon.031226.AL_CCB.Dec03AuditPack.HL.V2.revised ctl_CCB.HO.reporting TB-Comb.4Period.040316 2" xfId="4545"/>
    <cellStyle name="_CCB.HEN.Item12.ProfitNAVRecon.031209.LY_CCB.JX.Item12.X.ProfitNAVRecon.031209.JW_CCB.HO.NAV Recon.031226.AL_CCB.Dec03AuditPack.HL.V2.revised ctl_CCB.HO.reporting TB-HL.1P.040316" xfId="1638"/>
    <cellStyle name="_CCB.HEN.Item12.ProfitNAVRecon.031209.LY_CCB.JX.Item12.X.ProfitNAVRecon.031209.JW_CCB.HO.NAV Recon.031226.AL_CCB.Dec03AuditPack.HL.V2.revised ctl_CCB.HO.reporting TB-HL.1P.040316 2" xfId="4546"/>
    <cellStyle name="_CCB.HEN.Item12.ProfitNAVRecon.031209.LY_CCB.JX.Item12.X.ProfitNAVRecon.031209.JW_CCB.HO.NAV Recon.031226.AL_CCB.Dec03AuditPack.HL.V2.revised ctl_CCB.HO.reporting TB-HL.1P.040316_05.CCB.HO.Tool.PRCAccounts.040409" xfId="1640"/>
    <cellStyle name="_CCB.HEN.Item12.ProfitNAVRecon.031209.LY_CCB.JX.Item12.X.ProfitNAVRecon.031209.JW_CCB.HO.NAV Recon.031226.AL_CCB.Dec03AuditPack.HL.V2.revised ctl_CCB.HO.reporting TB-HL.1P.040316_05.CCB.HO.Tool.PRCAccounts.040409 2" xfId="4548"/>
    <cellStyle name="_CCB.HEN.Item12.ProfitNAVRecon.031209.LY_CCB.JX.Item12.X.ProfitNAVRecon.031209.JW_CCB.HO.NAV Recon.031226.AL_CCB.Dec03AuditPack.HL.V2.revised ctl_CCB.HO.Tool - convert old 2.5yrs combine TB to new.040315" xfId="804"/>
    <cellStyle name="_CCB.HEN.Item12.ProfitNAVRecon.031209.LY_CCB.JX.Item12.X.ProfitNAVRecon.031209.JW_CCB.HO.NAV Recon.031226.AL_CCB.Dec03AuditPack.HL.V2.revised ctl_CCB.HO.Tool - convert old 2.5yrs combine TB to new.040315 2" xfId="3740"/>
    <cellStyle name="_CCB.HEN.Item12.ProfitNAVRecon.031209.LY_CCB.JX.Item12.X.ProfitNAVRecon.031209.JW_CCB.HO.NAV Recon.031226.AL_CCB.Dec03AuditPack.HL.V2.revised ctl_CCB.xx.4P.PRCTB.yymmdd" xfId="1642"/>
    <cellStyle name="_CCB.HEN.Item12.ProfitNAVRecon.031209.LY_CCB.JX.Item12.X.ProfitNAVRecon.031209.JW_CCB.HO.NAV Recon.031226.AL_CCB.Dec03AuditPack.HL.V2.revised ctl_CCB.xx.4P.PRCTB.yymmdd 2" xfId="4550"/>
    <cellStyle name="_CCB.HEN.Item12.ProfitNAVRecon.031209.LY_CCB.JX.Item12.X.ProfitNAVRecon.031209.JW_CCB.SX.Item12.F.ProfitNAVRecon.031212.MS" xfId="1644"/>
    <cellStyle name="_CCB.HEN.Item12.ProfitNAVRecon.031209.LY_CCB.JX.Item12.X.ProfitNAVRecon.031209.JW_CCB.SX.Item12.F.ProfitNAVRecon.031212.MS 2" xfId="4552"/>
    <cellStyle name="_CCB.HEN.Item12.ProfitNAVRecon.031209.LY_CCB.JX.Item12.X.ProfitNAVRecon.031209.JW_CCB.SX.Item12.F.ProfitNAVRecon.031212.MS_05.CCB.HO.Tool.PRCAccounts.040409" xfId="1207"/>
    <cellStyle name="_CCB.HEN.Item12.ProfitNAVRecon.031209.LY_CCB.JX.Item12.X.ProfitNAVRecon.031209.JW_CCB.SX.Item12.F.ProfitNAVRecon.031212.MS_05.CCB.HO.Tool.PRCAccounts.040409 2" xfId="4131"/>
    <cellStyle name="_CCB.HEN.Item12.ProfitNAVRecon.031209.LY_CCB.JX.Item12.X.ProfitNAVRecon.031209.JW_CCB.SX.Item12.F.ProfitNAVRecon.031212.MS_CCB.Dec03AuditPack.GL.V2" xfId="1645"/>
    <cellStyle name="_CCB.HEN.Item12.ProfitNAVRecon.031209.LY_CCB.JX.Item12.X.ProfitNAVRecon.031209.JW_CCB.SX.Item12.F.ProfitNAVRecon.031212.MS_CCB.Dec03AuditPack.GL.V2 2" xfId="4553"/>
    <cellStyle name="_CCB.HEN.Item12.ProfitNAVRecon.031209.LY_CCB.JX.Item12.X.ProfitNAVRecon.031209.JW_CCB.SX.Item12.F.ProfitNAVRecon.031212.MS_CCB.Dec03AuditPack.GL.V2_05.CCB.HO.Tool.PRCAccounts.040409" xfId="1647"/>
    <cellStyle name="_CCB.HEN.Item12.ProfitNAVRecon.031209.LY_CCB.JX.Item12.X.ProfitNAVRecon.031209.JW_CCB.SX.Item12.F.ProfitNAVRecon.031212.MS_CCB.Dec03AuditPack.GL.V2_05.CCB.HO.Tool.PRCAccounts.040409 2" xfId="4555"/>
    <cellStyle name="_CCB.HEN.Item12.ProfitNAVRecon.031209.LY_CCB.JX.Item12.X.ProfitNAVRecon.031209.JW_CCB.SX.Item12.F.ProfitNAVRecon.031212.MS_CCB.Dec03AuditPack.GL.V2_CCB.Dec03AuditPack.GL.V4(trail run new)" xfId="1650"/>
    <cellStyle name="_CCB.HEN.Item12.ProfitNAVRecon.031209.LY_CCB.JX.Item12.X.ProfitNAVRecon.031209.JW_CCB.SX.Item12.F.ProfitNAVRecon.031212.MS_CCB.Dec03AuditPack.GL.V2_CCB.Dec03AuditPack.GL.V4(trail run new) 2" xfId="4558"/>
    <cellStyle name="_CCB.HEN.Item12.ProfitNAVRecon.031209.LY_CCB.JX.Item12.X.ProfitNAVRecon.031209.JW_CCB.SX.Item12.F.ProfitNAVRecon.031212.MS_CCB.Dec03AuditPack.GL.V2_CCB.Dec03AuditPack.GL.V4(trial run new)" xfId="1651"/>
    <cellStyle name="_CCB.HEN.Item12.ProfitNAVRecon.031209.LY_CCB.JX.Item12.X.ProfitNAVRecon.031209.JW_CCB.SX.Item12.F.ProfitNAVRecon.031212.MS_CCB.Dec03AuditPack.GL.V2_CCB.Dec03AuditPack.GL.V4(trial run new) 2" xfId="4559"/>
    <cellStyle name="_CCB.HEN.Item12.ProfitNAVRecon.031209.LY_CCB.JX.Item12.X.ProfitNAVRecon.031209.JW_CCB.SX.Item12.F.ProfitNAVRecon.031212.MS_CCB.Dec03AuditPack.GL.V2_Copy of CCB.Dec03AuditPack.GL.V4" xfId="897"/>
    <cellStyle name="_CCB.HEN.Item12.ProfitNAVRecon.031209.LY_CCB.JX.Item12.X.ProfitNAVRecon.031209.JW_CCB.SX.Item12.F.ProfitNAVRecon.031212.MS_CCB.Dec03AuditPack.GL.V2_Copy of CCB.Dec03AuditPack.GL.V4 2" xfId="3830"/>
    <cellStyle name="_CCB.HEN.Item12.ProfitNAVRecon.031209.LY_CCB.JX.Item12.X.ProfitNAVRecon.031209.JW_CCB.SX.Item12.F.ProfitNAVRecon.031212.MS_CCB.Dec03AuditPack.HL.V2.revised ctl" xfId="1653"/>
    <cellStyle name="_CCB.HEN.Item12.ProfitNAVRecon.031209.LY_CCB.JX.Item12.X.ProfitNAVRecon.031209.JW_CCB.SX.Item12.F.ProfitNAVRecon.031212.MS_CCB.Dec03AuditPack.HL.V2.revised ctl 2" xfId="4560"/>
    <cellStyle name="_CCB.HEN.Item12.ProfitNAVRecon.031209.LY_CCB.JX.Item12.X.ProfitNAVRecon.031209.JW_CCB.SX.Item12.F.ProfitNAVRecon.031212.MS_CCB.Dec03AuditPack.HL.V2.revised ctl_05.CCB.HO.Tool.PRCAccounts.040409" xfId="1654"/>
    <cellStyle name="_CCB.HEN.Item12.ProfitNAVRecon.031209.LY_CCB.JX.Item12.X.ProfitNAVRecon.031209.JW_CCB.SX.Item12.F.ProfitNAVRecon.031212.MS_CCB.Dec03AuditPack.HL.V2.revised ctl_05.CCB.HO.Tool.PRCAccounts.040409 2" xfId="4561"/>
    <cellStyle name="_CCB.HEN.Item12.ProfitNAVRecon.031209.LY_CCB.JX.Item12.X.ProfitNAVRecon.031209.JW_CCB.SX.Item12.F.ProfitNAVRecon.031212.MS_CCB.Dec03AuditPack.HL.V2.revised ctl_CCB.HO.new TB template.for reporting package.040309" xfId="1655"/>
    <cellStyle name="_CCB.HEN.Item12.ProfitNAVRecon.031209.LY_CCB.JX.Item12.X.ProfitNAVRecon.031209.JW_CCB.SX.Item12.F.ProfitNAVRecon.031212.MS_CCB.Dec03AuditPack.HL.V2.revised ctl_CCB.HO.new TB template.for reporting package.040309 2" xfId="4562"/>
    <cellStyle name="_CCB.HEN.Item12.ProfitNAVRecon.031209.LY_CCB.JX.Item12.X.ProfitNAVRecon.031209.JW_CCB.SX.Item12.F.ProfitNAVRecon.031212.MS_CCB.Dec03AuditPack.HL.V2.revised ctl_CCB.HO.new TB template.for reporting package.040309_05.CCB.HO.Tool.PRCAccounts.040409" xfId="1656"/>
    <cellStyle name="_CCB.HEN.Item12.ProfitNAVRecon.031209.LY_CCB.JX.Item12.X.ProfitNAVRecon.031209.JW_CCB.SX.Item12.F.ProfitNAVRecon.031212.MS_CCB.Dec03AuditPack.HL.V2.revised ctl_CCB.HO.new TB template.for reporting package.040309_05.CCB.HO.Tool.PRCAccounts.040409 2" xfId="4563"/>
    <cellStyle name="_CCB.HEN.Item12.ProfitNAVRecon.031209.LY_CCB.JX.Item12.X.ProfitNAVRecon.031209.JW_CCB.SX.Item12.F.ProfitNAVRecon.031212.MS_CCB.Dec03AuditPack.HL.V2.revised ctl_CCB.HO.new TB template.for reporting package.1P.040316" xfId="1657"/>
    <cellStyle name="_CCB.HEN.Item12.ProfitNAVRecon.031209.LY_CCB.JX.Item12.X.ProfitNAVRecon.031209.JW_CCB.SX.Item12.F.ProfitNAVRecon.031212.MS_CCB.Dec03AuditPack.HL.V2.revised ctl_CCB.HO.new TB template.for reporting package.1P.040316 2" xfId="4564"/>
    <cellStyle name="_CCB.HEN.Item12.ProfitNAVRecon.031209.LY_CCB.JX.Item12.X.ProfitNAVRecon.031209.JW_CCB.SX.Item12.F.ProfitNAVRecon.031212.MS_CCB.Dec03AuditPack.HL.V2.revised ctl_CCB.HO.new TB template.for reporting package.1P.040316_05.CCB.HO.Tool.PRCAccounts.040409" xfId="1658"/>
    <cellStyle name="_CCB.HEN.Item12.ProfitNAVRecon.031209.LY_CCB.JX.Item12.X.ProfitNAVRecon.031209.JW_CCB.SX.Item12.F.ProfitNAVRecon.031212.MS_CCB.Dec03AuditPack.HL.V2.revised ctl_CCB.HO.new TB template.for reporting package.1P.040316_05.CCB.HO.Tool.PRCAccounts.040409 2" xfId="4565"/>
    <cellStyle name="_CCB.HEN.Item12.ProfitNAVRecon.031209.LY_CCB.JX.Item12.X.ProfitNAVRecon.031209.JW_CCB.SX.Item12.F.ProfitNAVRecon.031212.MS_CCB.Dec03AuditPack.HL.V2.revised ctl_CCB.HO.reporting TB-Comb.1P.040316" xfId="1660"/>
    <cellStyle name="_CCB.HEN.Item12.ProfitNAVRecon.031209.LY_CCB.JX.Item12.X.ProfitNAVRecon.031209.JW_CCB.SX.Item12.F.ProfitNAVRecon.031212.MS_CCB.Dec03AuditPack.HL.V2.revised ctl_CCB.HO.reporting TB-Comb.1P.040316 2" xfId="4567"/>
    <cellStyle name="_CCB.HEN.Item12.ProfitNAVRecon.031209.LY_CCB.JX.Item12.X.ProfitNAVRecon.031209.JW_CCB.SX.Item12.F.ProfitNAVRecon.031212.MS_CCB.Dec03AuditPack.HL.V2.revised ctl_CCB.HO.reporting TB-Comb.4Period.040316" xfId="684"/>
    <cellStyle name="_CCB.HEN.Item12.ProfitNAVRecon.031209.LY_CCB.JX.Item12.X.ProfitNAVRecon.031209.JW_CCB.SX.Item12.F.ProfitNAVRecon.031212.MS_CCB.Dec03AuditPack.HL.V2.revised ctl_CCB.HO.reporting TB-Comb.4Period.040316 2" xfId="3623"/>
    <cellStyle name="_CCB.HEN.Item12.ProfitNAVRecon.031209.LY_CCB.JX.Item12.X.ProfitNAVRecon.031209.JW_CCB.SX.Item12.F.ProfitNAVRecon.031212.MS_CCB.Dec03AuditPack.HL.V2.revised ctl_CCB.HO.reporting TB-HL.1P.040316" xfId="1661"/>
    <cellStyle name="_CCB.HEN.Item12.ProfitNAVRecon.031209.LY_CCB.JX.Item12.X.ProfitNAVRecon.031209.JW_CCB.SX.Item12.F.ProfitNAVRecon.031212.MS_CCB.Dec03AuditPack.HL.V2.revised ctl_CCB.HO.reporting TB-HL.1P.040316 2" xfId="4568"/>
    <cellStyle name="_CCB.HEN.Item12.ProfitNAVRecon.031209.LY_CCB.JX.Item12.X.ProfitNAVRecon.031209.JW_CCB.SX.Item12.F.ProfitNAVRecon.031212.MS_CCB.Dec03AuditPack.HL.V2.revised ctl_CCB.HO.reporting TB-HL.1P.040316_05.CCB.HO.Tool.PRCAccounts.040409" xfId="111"/>
    <cellStyle name="_CCB.HEN.Item12.ProfitNAVRecon.031209.LY_CCB.JX.Item12.X.ProfitNAVRecon.031209.JW_CCB.SX.Item12.F.ProfitNAVRecon.031212.MS_CCB.Dec03AuditPack.HL.V2.revised ctl_CCB.HO.reporting TB-HL.1P.040316_05.CCB.HO.Tool.PRCAccounts.040409 2" xfId="3069"/>
    <cellStyle name="_CCB.HEN.Item12.ProfitNAVRecon.031209.LY_CCB.JX.Item12.X.ProfitNAVRecon.031209.JW_CCB.SX.Item12.F.ProfitNAVRecon.031212.MS_CCB.Dec03AuditPack.HL.V2.revised ctl_CCB.HO.Tool - convert old 2.5yrs combine TB to new.040315" xfId="1662"/>
    <cellStyle name="_CCB.HEN.Item12.ProfitNAVRecon.031209.LY_CCB.JX.Item12.X.ProfitNAVRecon.031209.JW_CCB.SX.Item12.F.ProfitNAVRecon.031212.MS_CCB.Dec03AuditPack.HL.V2.revised ctl_CCB.HO.Tool - convert old 2.5yrs combine TB to new.040315 2" xfId="4569"/>
    <cellStyle name="_CCB.HEN.Item12.ProfitNAVRecon.031209.LY_CCB.JX.Item12.X.ProfitNAVRecon.031209.JW_CCB.SX.Item12.F.ProfitNAVRecon.031212.MS_CCB.Dec03AuditPack.HL.V2.revised ctl_CCB.xx.4P.PRCTB.yymmdd" xfId="1663"/>
    <cellStyle name="_CCB.HEN.Item12.ProfitNAVRecon.031209.LY_CCB.JX.Item12.X.ProfitNAVRecon.031209.JW_CCB.SX.Item12.F.ProfitNAVRecon.031212.MS_CCB.Dec03AuditPack.HL.V2.revised ctl_CCB.xx.4P.PRCTB.yymmdd 2" xfId="4570"/>
    <cellStyle name="_CCB.HEN.Item12.ProfitNAVRecon.031209.LY_CCB.LN.Item12.Profit  NAV reconciliation.031121" xfId="1664"/>
    <cellStyle name="_CCB.HEN.Item12.ProfitNAVRecon.031209.LY_CCB.LN.Item12.Profit  NAV reconciliation.031121 2" xfId="4571"/>
    <cellStyle name="_CCB.HEN.Item12.ProfitNAVRecon.031209.LY_CCB.LN.Item12.Profit  NAV reconciliation.031121_05.CCB.HO.Tool.PRCAccounts.040409" xfId="1665"/>
    <cellStyle name="_CCB.HEN.Item12.ProfitNAVRecon.031209.LY_CCB.LN.Item12.Profit  NAV reconciliation.031121_05.CCB.HO.Tool.PRCAccounts.040409 2" xfId="4572"/>
    <cellStyle name="_CCB.HEN.Item12.ProfitNAVRecon.031209.LY_CCB.LN.Item12.Profit  NAV reconciliation.031121_CCB.Dec03AuditPack.GL.V2" xfId="1667"/>
    <cellStyle name="_CCB.HEN.Item12.ProfitNAVRecon.031209.LY_CCB.LN.Item12.Profit  NAV reconciliation.031121_CCB.Dec03AuditPack.GL.V2 2" xfId="4574"/>
    <cellStyle name="_CCB.HEN.Item12.ProfitNAVRecon.031209.LY_CCB.LN.Item12.Profit  NAV reconciliation.031121_CCB.Dec03AuditPack.GL.V2_05.CCB.HO.Tool.PRCAccounts.040409" xfId="1669"/>
    <cellStyle name="_CCB.HEN.Item12.ProfitNAVRecon.031209.LY_CCB.LN.Item12.Profit  NAV reconciliation.031121_CCB.Dec03AuditPack.GL.V2_05.CCB.HO.Tool.PRCAccounts.040409 2" xfId="4576"/>
    <cellStyle name="_CCB.HEN.Item12.ProfitNAVRecon.031209.LY_CCB.LN.Item12.Profit  NAV reconciliation.031121_CCB.Dec03AuditPack.GL.V2_CCB.Dec03AuditPack.GL.V4(trail run new)" xfId="1670"/>
    <cellStyle name="_CCB.HEN.Item12.ProfitNAVRecon.031209.LY_CCB.LN.Item12.Profit  NAV reconciliation.031121_CCB.Dec03AuditPack.GL.V2_CCB.Dec03AuditPack.GL.V4(trail run new) 2" xfId="4577"/>
    <cellStyle name="_CCB.HEN.Item12.ProfitNAVRecon.031209.LY_CCB.LN.Item12.Profit  NAV reconciliation.031121_CCB.Dec03AuditPack.GL.V2_CCB.Dec03AuditPack.GL.V4(trial run new)" xfId="1671"/>
    <cellStyle name="_CCB.HEN.Item12.ProfitNAVRecon.031209.LY_CCB.LN.Item12.Profit  NAV reconciliation.031121_CCB.Dec03AuditPack.GL.V2_CCB.Dec03AuditPack.GL.V4(trial run new) 2" xfId="4578"/>
    <cellStyle name="_CCB.HEN.Item12.ProfitNAVRecon.031209.LY_CCB.LN.Item12.Profit  NAV reconciliation.031121_CCB.Dec03AuditPack.GL.V2_Copy of CCB.Dec03AuditPack.GL.V4" xfId="1672"/>
    <cellStyle name="_CCB.HEN.Item12.ProfitNAVRecon.031209.LY_CCB.LN.Item12.Profit  NAV reconciliation.031121_CCB.Dec03AuditPack.GL.V2_Copy of CCB.Dec03AuditPack.GL.V4 2" xfId="4579"/>
    <cellStyle name="_CCB.HEN.Item12.ProfitNAVRecon.031209.LY_CCB.LN.Item12.Profit  NAV reconciliation.031121_CCB.Dec03AuditPack.HL.V2.revised ctl" xfId="1674"/>
    <cellStyle name="_CCB.HEN.Item12.ProfitNAVRecon.031209.LY_CCB.LN.Item12.Profit  NAV reconciliation.031121_CCB.Dec03AuditPack.HL.V2.revised ctl 2" xfId="4581"/>
    <cellStyle name="_CCB.HEN.Item12.ProfitNAVRecon.031209.LY_CCB.LN.Item12.Profit  NAV reconciliation.031121_CCB.Dec03AuditPack.HL.V2.revised ctl_05.CCB.HO.Tool.PRCAccounts.040409" xfId="768"/>
    <cellStyle name="_CCB.HEN.Item12.ProfitNAVRecon.031209.LY_CCB.LN.Item12.Profit  NAV reconciliation.031121_CCB.Dec03AuditPack.HL.V2.revised ctl_05.CCB.HO.Tool.PRCAccounts.040409 2" xfId="3704"/>
    <cellStyle name="_CCB.HEN.Item12.ProfitNAVRecon.031209.LY_CCB.LN.Item12.Profit  NAV reconciliation.031121_CCB.Dec03AuditPack.HL.V2.revised ctl_CCB.HO.new TB template.for reporting package.040309" xfId="1676"/>
    <cellStyle name="_CCB.HEN.Item12.ProfitNAVRecon.031209.LY_CCB.LN.Item12.Profit  NAV reconciliation.031121_CCB.Dec03AuditPack.HL.V2.revised ctl_CCB.HO.new TB template.for reporting package.040309 2" xfId="4583"/>
    <cellStyle name="_CCB.HEN.Item12.ProfitNAVRecon.031209.LY_CCB.LN.Item12.Profit  NAV reconciliation.031121_CCB.Dec03AuditPack.HL.V2.revised ctl_CCB.HO.new TB template.for reporting package.040309_05.CCB.HO.Tool.PRCAccounts.040409" xfId="1677"/>
    <cellStyle name="_CCB.HEN.Item12.ProfitNAVRecon.031209.LY_CCB.LN.Item12.Profit  NAV reconciliation.031121_CCB.Dec03AuditPack.HL.V2.revised ctl_CCB.HO.new TB template.for reporting package.040309_05.CCB.HO.Tool.PRCAccounts.040409 2" xfId="4584"/>
    <cellStyle name="_CCB.HEN.Item12.ProfitNAVRecon.031209.LY_CCB.LN.Item12.Profit  NAV reconciliation.031121_CCB.Dec03AuditPack.HL.V2.revised ctl_CCB.HO.new TB template.for reporting package.1P.040316" xfId="1678"/>
    <cellStyle name="_CCB.HEN.Item12.ProfitNAVRecon.031209.LY_CCB.LN.Item12.Profit  NAV reconciliation.031121_CCB.Dec03AuditPack.HL.V2.revised ctl_CCB.HO.new TB template.for reporting package.1P.040316 2" xfId="4585"/>
    <cellStyle name="_CCB.HEN.Item12.ProfitNAVRecon.031209.LY_CCB.LN.Item12.Profit  NAV reconciliation.031121_CCB.Dec03AuditPack.HL.V2.revised ctl_CCB.HO.new TB template.for reporting package.1P.040316_05.CCB.HO.Tool.PRCAccounts.040409" xfId="1679"/>
    <cellStyle name="_CCB.HEN.Item12.ProfitNAVRecon.031209.LY_CCB.LN.Item12.Profit  NAV reconciliation.031121_CCB.Dec03AuditPack.HL.V2.revised ctl_CCB.HO.new TB template.for reporting package.1P.040316_05.CCB.HO.Tool.PRCAccounts.040409 2" xfId="4586"/>
    <cellStyle name="_CCB.HEN.Item12.ProfitNAVRecon.031209.LY_CCB.LN.Item12.Profit  NAV reconciliation.031121_CCB.Dec03AuditPack.HL.V2.revised ctl_CCB.HO.reporting TB-Comb.1P.040316" xfId="1177"/>
    <cellStyle name="_CCB.HEN.Item12.ProfitNAVRecon.031209.LY_CCB.LN.Item12.Profit  NAV reconciliation.031121_CCB.Dec03AuditPack.HL.V2.revised ctl_CCB.HO.reporting TB-Comb.1P.040316 2" xfId="4103"/>
    <cellStyle name="_CCB.HEN.Item12.ProfitNAVRecon.031209.LY_CCB.LN.Item12.Profit  NAV reconciliation.031121_CCB.Dec03AuditPack.HL.V2.revised ctl_CCB.HO.reporting TB-Comb.4Period.040316" xfId="1680"/>
    <cellStyle name="_CCB.HEN.Item12.ProfitNAVRecon.031209.LY_CCB.LN.Item12.Profit  NAV reconciliation.031121_CCB.Dec03AuditPack.HL.V2.revised ctl_CCB.HO.reporting TB-Comb.4Period.040316 2" xfId="4587"/>
    <cellStyle name="_CCB.HEN.Item12.ProfitNAVRecon.031209.LY_CCB.LN.Item12.Profit  NAV reconciliation.031121_CCB.Dec03AuditPack.HL.V2.revised ctl_CCB.HO.reporting TB-HL.1P.040316" xfId="1681"/>
    <cellStyle name="_CCB.HEN.Item12.ProfitNAVRecon.031209.LY_CCB.LN.Item12.Profit  NAV reconciliation.031121_CCB.Dec03AuditPack.HL.V2.revised ctl_CCB.HO.reporting TB-HL.1P.040316 2" xfId="4588"/>
    <cellStyle name="_CCB.HEN.Item12.ProfitNAVRecon.031209.LY_CCB.LN.Item12.Profit  NAV reconciliation.031121_CCB.Dec03AuditPack.HL.V2.revised ctl_CCB.HO.reporting TB-HL.1P.040316_05.CCB.HO.Tool.PRCAccounts.040409" xfId="1682"/>
    <cellStyle name="_CCB.HEN.Item12.ProfitNAVRecon.031209.LY_CCB.LN.Item12.Profit  NAV reconciliation.031121_CCB.Dec03AuditPack.HL.V2.revised ctl_CCB.HO.reporting TB-HL.1P.040316_05.CCB.HO.Tool.PRCAccounts.040409 2" xfId="4589"/>
    <cellStyle name="_CCB.HEN.Item12.ProfitNAVRecon.031209.LY_CCB.LN.Item12.Profit  NAV reconciliation.031121_CCB.Dec03AuditPack.HL.V2.revised ctl_CCB.HO.Tool - convert old 2.5yrs combine TB to new.040315" xfId="796"/>
    <cellStyle name="_CCB.HEN.Item12.ProfitNAVRecon.031209.LY_CCB.LN.Item12.Profit  NAV reconciliation.031121_CCB.Dec03AuditPack.HL.V2.revised ctl_CCB.HO.Tool - convert old 2.5yrs combine TB to new.040315 2" xfId="3732"/>
    <cellStyle name="_CCB.HEN.Item12.ProfitNAVRecon.031209.LY_CCB.LN.Item12.Profit  NAV reconciliation.031121_CCB.Dec03AuditPack.HL.V2.revised ctl_CCB.xx.4P.PRCTB.yymmdd" xfId="1683"/>
    <cellStyle name="_CCB.HEN.Item12.ProfitNAVRecon.031209.LY_CCB.LN.Item12.Profit  NAV reconciliation.031121_CCB.Dec03AuditPack.HL.V2.revised ctl_CCB.xx.4P.PRCTB.yymmdd 2" xfId="4590"/>
    <cellStyle name="_CCB.HEN.Item12.ProfitNAVRecon.031209.LY_CCB.NB.Appendix 12 ProfitNAVRecon (GL).031204" xfId="1684"/>
    <cellStyle name="_CCB.HEN.Item12.ProfitNAVRecon.031209.LY_CCB.NB.Appendix 12 ProfitNAVRecon (GL).031204 2" xfId="4591"/>
    <cellStyle name="_CCB.HEN.Item12.ProfitNAVRecon.031209.LY_CCB.NB.Appendix 12 ProfitNAVRecon (GL).031204_05.CCB.HO.Tool.PRCAccounts.040409" xfId="1685"/>
    <cellStyle name="_CCB.HEN.Item12.ProfitNAVRecon.031209.LY_CCB.NB.Appendix 12 ProfitNAVRecon (GL).031204_05.CCB.HO.Tool.PRCAccounts.040409 2" xfId="4592"/>
    <cellStyle name="_CCB.HEN.Item12.ProfitNAVRecon.031209.LY_CCB.NB.Appendix 12 ProfitNAVRecon (GL).031204_CCB.Dec03AuditPack.GL.V2" xfId="564"/>
    <cellStyle name="_CCB.HEN.Item12.ProfitNAVRecon.031209.LY_CCB.NB.Appendix 12 ProfitNAVRecon (GL).031204_CCB.Dec03AuditPack.GL.V2 2" xfId="3506"/>
    <cellStyle name="_CCB.HEN.Item12.ProfitNAVRecon.031209.LY_CCB.NB.Appendix 12 ProfitNAVRecon (GL).031204_CCB.Dec03AuditPack.GL.V2_05.CCB.HO.Tool.PRCAccounts.040409" xfId="1009"/>
    <cellStyle name="_CCB.HEN.Item12.ProfitNAVRecon.031209.LY_CCB.NB.Appendix 12 ProfitNAVRecon (GL).031204_CCB.Dec03AuditPack.GL.V2_05.CCB.HO.Tool.PRCAccounts.040409 2" xfId="3939"/>
    <cellStyle name="_CCB.HEN.Item12.ProfitNAVRecon.031209.LY_CCB.NB.Appendix 12 ProfitNAVRecon (GL).031204_CCB.Dec03AuditPack.GL.V2_CCB.Dec03AuditPack.GL.V4(trail run new)" xfId="1687"/>
    <cellStyle name="_CCB.HEN.Item12.ProfitNAVRecon.031209.LY_CCB.NB.Appendix 12 ProfitNAVRecon (GL).031204_CCB.Dec03AuditPack.GL.V2_CCB.Dec03AuditPack.GL.V4(trail run new) 2" xfId="4594"/>
    <cellStyle name="_CCB.HEN.Item12.ProfitNAVRecon.031209.LY_CCB.NB.Appendix 12 ProfitNAVRecon (GL).031204_CCB.Dec03AuditPack.GL.V2_CCB.Dec03AuditPack.GL.V4(trial run new)" xfId="1409"/>
    <cellStyle name="_CCB.HEN.Item12.ProfitNAVRecon.031209.LY_CCB.NB.Appendix 12 ProfitNAVRecon (GL).031204_CCB.Dec03AuditPack.GL.V2_CCB.Dec03AuditPack.GL.V4(trial run new) 2" xfId="4325"/>
    <cellStyle name="_CCB.HEN.Item12.ProfitNAVRecon.031209.LY_CCB.NB.Appendix 12 ProfitNAVRecon (GL).031204_CCB.Dec03AuditPack.GL.V2_Copy of CCB.Dec03AuditPack.GL.V4" xfId="1689"/>
    <cellStyle name="_CCB.HEN.Item12.ProfitNAVRecon.031209.LY_CCB.NB.Appendix 12 ProfitNAVRecon (GL).031204_CCB.Dec03AuditPack.GL.V2_Copy of CCB.Dec03AuditPack.GL.V4 2" xfId="4596"/>
    <cellStyle name="_CCB.HEN.Item12.ProfitNAVRecon.031209.LY_CCB.NB.Appendix 12 ProfitNAVRecon (GL).031204_CCB.Dec03AuditPack.HL.V2.revised ctl" xfId="1690"/>
    <cellStyle name="_CCB.HEN.Item12.ProfitNAVRecon.031209.LY_CCB.NB.Appendix 12 ProfitNAVRecon (GL).031204_CCB.Dec03AuditPack.HL.V2.revised ctl 2" xfId="4597"/>
    <cellStyle name="_CCB.HEN.Item12.ProfitNAVRecon.031209.LY_CCB.NB.Appendix 12 ProfitNAVRecon (GL).031204_CCB.Dec03AuditPack.HL.V2.revised ctl_05.CCB.HO.Tool.PRCAccounts.040409" xfId="1692"/>
    <cellStyle name="_CCB.HEN.Item12.ProfitNAVRecon.031209.LY_CCB.NB.Appendix 12 ProfitNAVRecon (GL).031204_CCB.Dec03AuditPack.HL.V2.revised ctl_05.CCB.HO.Tool.PRCAccounts.040409 2" xfId="4599"/>
    <cellStyle name="_CCB.HEN.Item12.ProfitNAVRecon.031209.LY_CCB.NB.Appendix 12 ProfitNAVRecon (GL).031204_CCB.Dec03AuditPack.HL.V2.revised ctl_CCB.HO.new TB template.for reporting package.040309" xfId="1695"/>
    <cellStyle name="_CCB.HEN.Item12.ProfitNAVRecon.031209.LY_CCB.NB.Appendix 12 ProfitNAVRecon (GL).031204_CCB.Dec03AuditPack.HL.V2.revised ctl_CCB.HO.new TB template.for reporting package.040309 2" xfId="4602"/>
    <cellStyle name="_CCB.HEN.Item12.ProfitNAVRecon.031209.LY_CCB.NB.Appendix 12 ProfitNAVRecon (GL).031204_CCB.Dec03AuditPack.HL.V2.revised ctl_CCB.HO.new TB template.for reporting package.040309_05.CCB.HO.Tool.PRCAccounts.040409" xfId="1696"/>
    <cellStyle name="_CCB.HEN.Item12.ProfitNAVRecon.031209.LY_CCB.NB.Appendix 12 ProfitNAVRecon (GL).031204_CCB.Dec03AuditPack.HL.V2.revised ctl_CCB.HO.new TB template.for reporting package.040309_05.CCB.HO.Tool.PRCAccounts.040409 2" xfId="4603"/>
    <cellStyle name="_CCB.HEN.Item12.ProfitNAVRecon.031209.LY_CCB.NB.Appendix 12 ProfitNAVRecon (GL).031204_CCB.Dec03AuditPack.HL.V2.revised ctl_CCB.HO.new TB template.for reporting package.1P.040316" xfId="1697"/>
    <cellStyle name="_CCB.HEN.Item12.ProfitNAVRecon.031209.LY_CCB.NB.Appendix 12 ProfitNAVRecon (GL).031204_CCB.Dec03AuditPack.HL.V2.revised ctl_CCB.HO.new TB template.for reporting package.1P.040316 2" xfId="4604"/>
    <cellStyle name="_CCB.HEN.Item12.ProfitNAVRecon.031209.LY_CCB.NB.Appendix 12 ProfitNAVRecon (GL).031204_CCB.Dec03AuditPack.HL.V2.revised ctl_CCB.HO.new TB template.for reporting package.1P.040316_05.CCB.HO.Tool.PRCAccounts.040409" xfId="404"/>
    <cellStyle name="_CCB.HEN.Item12.ProfitNAVRecon.031209.LY_CCB.NB.Appendix 12 ProfitNAVRecon (GL).031204_CCB.Dec03AuditPack.HL.V2.revised ctl_CCB.HO.new TB template.for reporting package.1P.040316_05.CCB.HO.Tool.PRCAccounts.040409 2" xfId="3354"/>
    <cellStyle name="_CCB.HEN.Item12.ProfitNAVRecon.031209.LY_CCB.NB.Appendix 12 ProfitNAVRecon (GL).031204_CCB.Dec03AuditPack.HL.V2.revised ctl_CCB.HO.reporting TB-Comb.1P.040316" xfId="507"/>
    <cellStyle name="_CCB.HEN.Item12.ProfitNAVRecon.031209.LY_CCB.NB.Appendix 12 ProfitNAVRecon (GL).031204_CCB.Dec03AuditPack.HL.V2.revised ctl_CCB.HO.reporting TB-Comb.1P.040316 2" xfId="3453"/>
    <cellStyle name="_CCB.HEN.Item12.ProfitNAVRecon.031209.LY_CCB.NB.Appendix 12 ProfitNAVRecon (GL).031204_CCB.Dec03AuditPack.HL.V2.revised ctl_CCB.HO.reporting TB-Comb.4Period.040316" xfId="830"/>
    <cellStyle name="_CCB.HEN.Item12.ProfitNAVRecon.031209.LY_CCB.NB.Appendix 12 ProfitNAVRecon (GL).031204_CCB.Dec03AuditPack.HL.V2.revised ctl_CCB.HO.reporting TB-Comb.4Period.040316 2" xfId="3766"/>
    <cellStyle name="_CCB.HEN.Item12.ProfitNAVRecon.031209.LY_CCB.NB.Appendix 12 ProfitNAVRecon (GL).031204_CCB.Dec03AuditPack.HL.V2.revised ctl_CCB.HO.reporting TB-HL.1P.040316" xfId="1699"/>
    <cellStyle name="_CCB.HEN.Item12.ProfitNAVRecon.031209.LY_CCB.NB.Appendix 12 ProfitNAVRecon (GL).031204_CCB.Dec03AuditPack.HL.V2.revised ctl_CCB.HO.reporting TB-HL.1P.040316 2" xfId="4606"/>
    <cellStyle name="_CCB.HEN.Item12.ProfitNAVRecon.031209.LY_CCB.NB.Appendix 12 ProfitNAVRecon (GL).031204_CCB.Dec03AuditPack.HL.V2.revised ctl_CCB.HO.reporting TB-HL.1P.040316_05.CCB.HO.Tool.PRCAccounts.040409" xfId="584"/>
    <cellStyle name="_CCB.HEN.Item12.ProfitNAVRecon.031209.LY_CCB.NB.Appendix 12 ProfitNAVRecon (GL).031204_CCB.Dec03AuditPack.HL.V2.revised ctl_CCB.HO.reporting TB-HL.1P.040316_05.CCB.HO.Tool.PRCAccounts.040409 2" xfId="3524"/>
    <cellStyle name="_CCB.HEN.Item12.ProfitNAVRecon.031209.LY_CCB.NB.Appendix 12 ProfitNAVRecon (GL).031204_CCB.Dec03AuditPack.HL.V2.revised ctl_CCB.HO.Tool - convert old 2.5yrs combine TB to new.040315" xfId="147"/>
    <cellStyle name="_CCB.HEN.Item12.ProfitNAVRecon.031209.LY_CCB.NB.Appendix 12 ProfitNAVRecon (GL).031204_CCB.Dec03AuditPack.HL.V2.revised ctl_CCB.HO.Tool - convert old 2.5yrs combine TB to new.040315 2" xfId="3113"/>
    <cellStyle name="_CCB.HEN.Item12.ProfitNAVRecon.031209.LY_CCB.NB.Appendix 12 ProfitNAVRecon (GL).031204_CCB.Dec03AuditPack.HL.V2.revised ctl_CCB.xx.4P.PRCTB.yymmdd" xfId="1702"/>
    <cellStyle name="_CCB.HEN.Item12.ProfitNAVRecon.031209.LY_CCB.NB.Appendix 12 ProfitNAVRecon (GL).031204_CCB.Dec03AuditPack.HL.V2.revised ctl_CCB.xx.4P.PRCTB.yymmdd 2" xfId="4608"/>
    <cellStyle name="_CCB.HEN.Item12.ProfitNAVRecon.031209.LY_CCB.SC.Item12.ProfitNAVRecon.031210.EP" xfId="1704"/>
    <cellStyle name="_CCB.HEN.Item12.ProfitNAVRecon.031209.LY_CCB.SC.Item12.ProfitNAVRecon.031210.EP 2" xfId="4610"/>
    <cellStyle name="_CCB.HEN.Item12.ProfitNAVRecon.031209.LY_CCB.SC.Item12.ProfitNAVRecon.031210.EP_05.CCB.HO.Tool.PRCAccounts.040409" xfId="1706"/>
    <cellStyle name="_CCB.HEN.Item12.ProfitNAVRecon.031209.LY_CCB.SC.Item12.ProfitNAVRecon.031210.EP_05.CCB.HO.Tool.PRCAccounts.040409 2" xfId="4612"/>
    <cellStyle name="_CCB.HEN.Item12.ProfitNAVRecon.031209.LY_CCB.SC.Item12.ProfitNAVRecon.031210.EP_CCB.Dec03AuditPack.GL.V2" xfId="1707"/>
    <cellStyle name="_CCB.HEN.Item12.ProfitNAVRecon.031209.LY_CCB.SC.Item12.ProfitNAVRecon.031210.EP_CCB.Dec03AuditPack.GL.V2 2" xfId="4613"/>
    <cellStyle name="_CCB.HEN.Item12.ProfitNAVRecon.031209.LY_CCB.SC.Item12.ProfitNAVRecon.031210.EP_CCB.Dec03AuditPack.GL.V2_05.CCB.HO.Tool.PRCAccounts.040409" xfId="1708"/>
    <cellStyle name="_CCB.HEN.Item12.ProfitNAVRecon.031209.LY_CCB.SC.Item12.ProfitNAVRecon.031210.EP_CCB.Dec03AuditPack.GL.V2_05.CCB.HO.Tool.PRCAccounts.040409 2" xfId="4614"/>
    <cellStyle name="_CCB.HEN.Item12.ProfitNAVRecon.031209.LY_CCB.SC.Item12.ProfitNAVRecon.031210.EP_CCB.Dec03AuditPack.GL.V2_CCB.Dec03AuditPack.GL.V4(trail run new)" xfId="1709"/>
    <cellStyle name="_CCB.HEN.Item12.ProfitNAVRecon.031209.LY_CCB.SC.Item12.ProfitNAVRecon.031210.EP_CCB.Dec03AuditPack.GL.V2_CCB.Dec03AuditPack.GL.V4(trail run new) 2" xfId="4615"/>
    <cellStyle name="_CCB.HEN.Item12.ProfitNAVRecon.031209.LY_CCB.SC.Item12.ProfitNAVRecon.031210.EP_CCB.Dec03AuditPack.GL.V2_CCB.Dec03AuditPack.GL.V4(trial run new)" xfId="1711"/>
    <cellStyle name="_CCB.HEN.Item12.ProfitNAVRecon.031209.LY_CCB.SC.Item12.ProfitNAVRecon.031210.EP_CCB.Dec03AuditPack.GL.V2_CCB.Dec03AuditPack.GL.V4(trial run new) 2" xfId="4617"/>
    <cellStyle name="_CCB.HEN.Item12.ProfitNAVRecon.031209.LY_CCB.SC.Item12.ProfitNAVRecon.031210.EP_CCB.Dec03AuditPack.GL.V2_Copy of CCB.Dec03AuditPack.GL.V4" xfId="1712"/>
    <cellStyle name="_CCB.HEN.Item12.ProfitNAVRecon.031209.LY_CCB.SC.Item12.ProfitNAVRecon.031210.EP_CCB.Dec03AuditPack.GL.V2_Copy of CCB.Dec03AuditPack.GL.V4 2" xfId="4618"/>
    <cellStyle name="_CCB.HEN.Item12.ProfitNAVRecon.031209.LY_CCB.SC.Item12.ProfitNAVRecon.031210.EP_CCB.Dec03AuditPack.HL.V2.revised ctl" xfId="1713"/>
    <cellStyle name="_CCB.HEN.Item12.ProfitNAVRecon.031209.LY_CCB.SC.Item12.ProfitNAVRecon.031210.EP_CCB.Dec03AuditPack.HL.V2.revised ctl 2" xfId="4619"/>
    <cellStyle name="_CCB.HEN.Item12.ProfitNAVRecon.031209.LY_CCB.SC.Item12.ProfitNAVRecon.031210.EP_CCB.Dec03AuditPack.HL.V2.revised ctl_05.CCB.HO.Tool.PRCAccounts.040409" xfId="1714"/>
    <cellStyle name="_CCB.HEN.Item12.ProfitNAVRecon.031209.LY_CCB.SC.Item12.ProfitNAVRecon.031210.EP_CCB.Dec03AuditPack.HL.V2.revised ctl_05.CCB.HO.Tool.PRCAccounts.040409 2" xfId="4620"/>
    <cellStyle name="_CCB.HEN.Item12.ProfitNAVRecon.031209.LY_CCB.SC.Item12.ProfitNAVRecon.031210.EP_CCB.Dec03AuditPack.HL.V2.revised ctl_CCB.HO.new TB template.for reporting package.040309" xfId="1716"/>
    <cellStyle name="_CCB.HEN.Item12.ProfitNAVRecon.031209.LY_CCB.SC.Item12.ProfitNAVRecon.031210.EP_CCB.Dec03AuditPack.HL.V2.revised ctl_CCB.HO.new TB template.for reporting package.040309 2" xfId="4622"/>
    <cellStyle name="_CCB.HEN.Item12.ProfitNAVRecon.031209.LY_CCB.SC.Item12.ProfitNAVRecon.031210.EP_CCB.Dec03AuditPack.HL.V2.revised ctl_CCB.HO.new TB template.for reporting package.040309_05.CCB.HO.Tool.PRCAccounts.040409" xfId="1717"/>
    <cellStyle name="_CCB.HEN.Item12.ProfitNAVRecon.031209.LY_CCB.SC.Item12.ProfitNAVRecon.031210.EP_CCB.Dec03AuditPack.HL.V2.revised ctl_CCB.HO.new TB template.for reporting package.040309_05.CCB.HO.Tool.PRCAccounts.040409 2" xfId="4623"/>
    <cellStyle name="_CCB.HEN.Item12.ProfitNAVRecon.031209.LY_CCB.SC.Item12.ProfitNAVRecon.031210.EP_CCB.Dec03AuditPack.HL.V2.revised ctl_CCB.HO.new TB template.for reporting package.1P.040316" xfId="1718"/>
    <cellStyle name="_CCB.HEN.Item12.ProfitNAVRecon.031209.LY_CCB.SC.Item12.ProfitNAVRecon.031210.EP_CCB.Dec03AuditPack.HL.V2.revised ctl_CCB.HO.new TB template.for reporting package.1P.040316 2" xfId="4624"/>
    <cellStyle name="_CCB.HEN.Item12.ProfitNAVRecon.031209.LY_CCB.SC.Item12.ProfitNAVRecon.031210.EP_CCB.Dec03AuditPack.HL.V2.revised ctl_CCB.HO.new TB template.for reporting package.1P.040316_05.CCB.HO.Tool.PRCAccounts.040409" xfId="1719"/>
    <cellStyle name="_CCB.HEN.Item12.ProfitNAVRecon.031209.LY_CCB.SC.Item12.ProfitNAVRecon.031210.EP_CCB.Dec03AuditPack.HL.V2.revised ctl_CCB.HO.new TB template.for reporting package.1P.040316_05.CCB.HO.Tool.PRCAccounts.040409 2" xfId="4625"/>
    <cellStyle name="_CCB.HEN.Item12.ProfitNAVRecon.031209.LY_CCB.SC.Item12.ProfitNAVRecon.031210.EP_CCB.Dec03AuditPack.HL.V2.revised ctl_CCB.HO.reporting TB-Comb.1P.040316" xfId="1097"/>
    <cellStyle name="_CCB.HEN.Item12.ProfitNAVRecon.031209.LY_CCB.SC.Item12.ProfitNAVRecon.031210.EP_CCB.Dec03AuditPack.HL.V2.revised ctl_CCB.HO.reporting TB-Comb.1P.040316 2" xfId="4024"/>
    <cellStyle name="_CCB.HEN.Item12.ProfitNAVRecon.031209.LY_CCB.SC.Item12.ProfitNAVRecon.031210.EP_CCB.Dec03AuditPack.HL.V2.revised ctl_CCB.HO.reporting TB-Comb.4Period.040316" xfId="1720"/>
    <cellStyle name="_CCB.HEN.Item12.ProfitNAVRecon.031209.LY_CCB.SC.Item12.ProfitNAVRecon.031210.EP_CCB.Dec03AuditPack.HL.V2.revised ctl_CCB.HO.reporting TB-Comb.4Period.040316 2" xfId="4626"/>
    <cellStyle name="_CCB.HEN.Item12.ProfitNAVRecon.031209.LY_CCB.SC.Item12.ProfitNAVRecon.031210.EP_CCB.Dec03AuditPack.HL.V2.revised ctl_CCB.HO.reporting TB-HL.1P.040316" xfId="579"/>
    <cellStyle name="_CCB.HEN.Item12.ProfitNAVRecon.031209.LY_CCB.SC.Item12.ProfitNAVRecon.031210.EP_CCB.Dec03AuditPack.HL.V2.revised ctl_CCB.HO.reporting TB-HL.1P.040316 2" xfId="3519"/>
    <cellStyle name="_CCB.HEN.Item12.ProfitNAVRecon.031209.LY_CCB.SC.Item12.ProfitNAVRecon.031210.EP_CCB.Dec03AuditPack.HL.V2.revised ctl_CCB.HO.reporting TB-HL.1P.040316_05.CCB.HO.Tool.PRCAccounts.040409" xfId="1721"/>
    <cellStyle name="_CCB.HEN.Item12.ProfitNAVRecon.031209.LY_CCB.SC.Item12.ProfitNAVRecon.031210.EP_CCB.Dec03AuditPack.HL.V2.revised ctl_CCB.HO.reporting TB-HL.1P.040316_05.CCB.HO.Tool.PRCAccounts.040409 2" xfId="4627"/>
    <cellStyle name="_CCB.HEN.Item12.ProfitNAVRecon.031209.LY_CCB.SC.Item12.ProfitNAVRecon.031210.EP_CCB.Dec03AuditPack.HL.V2.revised ctl_CCB.HO.Tool - convert old 2.5yrs combine TB to new.040315" xfId="1722"/>
    <cellStyle name="_CCB.HEN.Item12.ProfitNAVRecon.031209.LY_CCB.SC.Item12.ProfitNAVRecon.031210.EP_CCB.Dec03AuditPack.HL.V2.revised ctl_CCB.HO.Tool - convert old 2.5yrs combine TB to new.040315 2" xfId="4628"/>
    <cellStyle name="_CCB.HEN.Item12.ProfitNAVRecon.031209.LY_CCB.SC.Item12.ProfitNAVRecon.031210.EP_CCB.Dec03AuditPack.HL.V2.revised ctl_CCB.xx.4P.PRCTB.yymmdd" xfId="1723"/>
    <cellStyle name="_CCB.HEN.Item12.ProfitNAVRecon.031209.LY_CCB.SC.Item12.ProfitNAVRecon.031210.EP_CCB.Dec03AuditPack.HL.V2.revised ctl_CCB.xx.4P.PRCTB.yymmdd 2" xfId="4629"/>
    <cellStyle name="_CCB.HEN.Item12.ProfitNAVRecon.031209.LY_CCB.SX.Item12.F.ProfitNAVRecon.031212.MS" xfId="1726"/>
    <cellStyle name="_CCB.HEN.Item12.ProfitNAVRecon.031209.LY_CCB.SX.Item12.F.ProfitNAVRecon.031212.MS 2" xfId="4632"/>
    <cellStyle name="_CCB.HEN.Item12.ProfitNAVRecon.031209.LY_CCB.SX.Item12.F.ProfitNAVRecon.031212.MS_05.CCB.HO.Tool.PRCAccounts.040409" xfId="1728"/>
    <cellStyle name="_CCB.HEN.Item12.ProfitNAVRecon.031209.LY_CCB.SX.Item12.F.ProfitNAVRecon.031212.MS_05.CCB.HO.Tool.PRCAccounts.040409 2" xfId="4634"/>
    <cellStyle name="_CCB.HEN.Item12.ProfitNAVRecon.031209.LY_CCB.SX.Item12.F.ProfitNAVRecon.031212.MS_CCB.Dec03AuditPack.GL.V2" xfId="260"/>
    <cellStyle name="_CCB.HEN.Item12.ProfitNAVRecon.031209.LY_CCB.SX.Item12.F.ProfitNAVRecon.031212.MS_CCB.Dec03AuditPack.GL.V2 2" xfId="3213"/>
    <cellStyle name="_CCB.HEN.Item12.ProfitNAVRecon.031209.LY_CCB.SX.Item12.F.ProfitNAVRecon.031212.MS_CCB.Dec03AuditPack.GL.V2_05.CCB.HO.Tool.PRCAccounts.040409" xfId="1710"/>
    <cellStyle name="_CCB.HEN.Item12.ProfitNAVRecon.031209.LY_CCB.SX.Item12.F.ProfitNAVRecon.031212.MS_CCB.Dec03AuditPack.GL.V2_05.CCB.HO.Tool.PRCAccounts.040409 2" xfId="4616"/>
    <cellStyle name="_CCB.HEN.Item12.ProfitNAVRecon.031209.LY_CCB.SX.Item12.F.ProfitNAVRecon.031212.MS_CCB.Dec03AuditPack.GL.V2_CCB.Dec03AuditPack.GL.V4(trail run new)" xfId="1725"/>
    <cellStyle name="_CCB.HEN.Item12.ProfitNAVRecon.031209.LY_CCB.SX.Item12.F.ProfitNAVRecon.031212.MS_CCB.Dec03AuditPack.GL.V2_CCB.Dec03AuditPack.GL.V4(trail run new) 2" xfId="4631"/>
    <cellStyle name="_CCB.HEN.Item12.ProfitNAVRecon.031209.LY_CCB.SX.Item12.F.ProfitNAVRecon.031212.MS_CCB.Dec03AuditPack.GL.V2_CCB.Dec03AuditPack.GL.V4(trial run new)" xfId="1729"/>
    <cellStyle name="_CCB.HEN.Item12.ProfitNAVRecon.031209.LY_CCB.SX.Item12.F.ProfitNAVRecon.031212.MS_CCB.Dec03AuditPack.GL.V2_CCB.Dec03AuditPack.GL.V4(trial run new) 2" xfId="4635"/>
    <cellStyle name="_CCB.HEN.Item12.ProfitNAVRecon.031209.LY_CCB.SX.Item12.F.ProfitNAVRecon.031212.MS_CCB.Dec03AuditPack.GL.V2_Copy of CCB.Dec03AuditPack.GL.V4" xfId="1102"/>
    <cellStyle name="_CCB.HEN.Item12.ProfitNAVRecon.031209.LY_CCB.SX.Item12.F.ProfitNAVRecon.031212.MS_CCB.Dec03AuditPack.GL.V2_Copy of CCB.Dec03AuditPack.GL.V4 2" xfId="4028"/>
    <cellStyle name="_CCB.HEN.Item12.ProfitNAVRecon.031209.LY_CCB.SX.Item12.F.ProfitNAVRecon.031212.MS_CCB.Dec03AuditPack.HL.V2.revised ctl" xfId="1730"/>
    <cellStyle name="_CCB.HEN.Item12.ProfitNAVRecon.031209.LY_CCB.SX.Item12.F.ProfitNAVRecon.031212.MS_CCB.Dec03AuditPack.HL.V2.revised ctl 2" xfId="4636"/>
    <cellStyle name="_CCB.HEN.Item12.ProfitNAVRecon.031209.LY_CCB.SX.Item12.F.ProfitNAVRecon.031212.MS_CCB.Dec03AuditPack.HL.V2.revised ctl_05.CCB.HO.Tool.PRCAccounts.040409" xfId="1031"/>
    <cellStyle name="_CCB.HEN.Item12.ProfitNAVRecon.031209.LY_CCB.SX.Item12.F.ProfitNAVRecon.031212.MS_CCB.Dec03AuditPack.HL.V2.revised ctl_05.CCB.HO.Tool.PRCAccounts.040409 2" xfId="3959"/>
    <cellStyle name="_CCB.HEN.Item12.ProfitNAVRecon.031209.LY_CCB.SX.Item12.F.ProfitNAVRecon.031212.MS_CCB.Dec03AuditPack.HL.V2.revised ctl_CCB.HO.new TB template.for reporting package.040309" xfId="1731"/>
    <cellStyle name="_CCB.HEN.Item12.ProfitNAVRecon.031209.LY_CCB.SX.Item12.F.ProfitNAVRecon.031212.MS_CCB.Dec03AuditPack.HL.V2.revised ctl_CCB.HO.new TB template.for reporting package.040309 2" xfId="4637"/>
    <cellStyle name="_CCB.HEN.Item12.ProfitNAVRecon.031209.LY_CCB.SX.Item12.F.ProfitNAVRecon.031212.MS_CCB.Dec03AuditPack.HL.V2.revised ctl_CCB.HO.new TB template.for reporting package.040309_05.CCB.HO.Tool.PRCAccounts.040409" xfId="1732"/>
    <cellStyle name="_CCB.HEN.Item12.ProfitNAVRecon.031209.LY_CCB.SX.Item12.F.ProfitNAVRecon.031212.MS_CCB.Dec03AuditPack.HL.V2.revised ctl_CCB.HO.new TB template.for reporting package.040309_05.CCB.HO.Tool.PRCAccounts.040409 2" xfId="4638"/>
    <cellStyle name="_CCB.HEN.Item12.ProfitNAVRecon.031209.LY_CCB.SX.Item12.F.ProfitNAVRecon.031212.MS_CCB.Dec03AuditPack.HL.V2.revised ctl_CCB.HO.new TB template.for reporting package.1P.040316" xfId="1733"/>
    <cellStyle name="_CCB.HEN.Item12.ProfitNAVRecon.031209.LY_CCB.SX.Item12.F.ProfitNAVRecon.031212.MS_CCB.Dec03AuditPack.HL.V2.revised ctl_CCB.HO.new TB template.for reporting package.1P.040316 2" xfId="4639"/>
    <cellStyle name="_CCB.HEN.Item12.ProfitNAVRecon.031209.LY_CCB.SX.Item12.F.ProfitNAVRecon.031212.MS_CCB.Dec03AuditPack.HL.V2.revised ctl_CCB.HO.new TB template.for reporting package.1P.040316_05.CCB.HO.Tool.PRCAccounts.040409" xfId="543"/>
    <cellStyle name="_CCB.HEN.Item12.ProfitNAVRecon.031209.LY_CCB.SX.Item12.F.ProfitNAVRecon.031212.MS_CCB.Dec03AuditPack.HL.V2.revised ctl_CCB.HO.new TB template.for reporting package.1P.040316_05.CCB.HO.Tool.PRCAccounts.040409 2" xfId="3488"/>
    <cellStyle name="_CCB.HEN.Item12.ProfitNAVRecon.031209.LY_CCB.SX.Item12.F.ProfitNAVRecon.031212.MS_CCB.Dec03AuditPack.HL.V2.revised ctl_CCB.HO.reporting TB-Comb.1P.040316" xfId="1735"/>
    <cellStyle name="_CCB.HEN.Item12.ProfitNAVRecon.031209.LY_CCB.SX.Item12.F.ProfitNAVRecon.031212.MS_CCB.Dec03AuditPack.HL.V2.revised ctl_CCB.HO.reporting TB-Comb.1P.040316 2" xfId="4641"/>
    <cellStyle name="_CCB.HEN.Item12.ProfitNAVRecon.031209.LY_CCB.SX.Item12.F.ProfitNAVRecon.031212.MS_CCB.Dec03AuditPack.HL.V2.revised ctl_CCB.HO.reporting TB-Comb.4Period.040316" xfId="1736"/>
    <cellStyle name="_CCB.HEN.Item12.ProfitNAVRecon.031209.LY_CCB.SX.Item12.F.ProfitNAVRecon.031212.MS_CCB.Dec03AuditPack.HL.V2.revised ctl_CCB.HO.reporting TB-Comb.4Period.040316 2" xfId="4642"/>
    <cellStyle name="_CCB.HEN.Item12.ProfitNAVRecon.031209.LY_CCB.SX.Item12.F.ProfitNAVRecon.031212.MS_CCB.Dec03AuditPack.HL.V2.revised ctl_CCB.HO.reporting TB-HL.1P.040316" xfId="1738"/>
    <cellStyle name="_CCB.HEN.Item12.ProfitNAVRecon.031209.LY_CCB.SX.Item12.F.ProfitNAVRecon.031212.MS_CCB.Dec03AuditPack.HL.V2.revised ctl_CCB.HO.reporting TB-HL.1P.040316 2" xfId="4644"/>
    <cellStyle name="_CCB.HEN.Item12.ProfitNAVRecon.031209.LY_CCB.SX.Item12.F.ProfitNAVRecon.031212.MS_CCB.Dec03AuditPack.HL.V2.revised ctl_CCB.HO.reporting TB-HL.1P.040316_05.CCB.HO.Tool.PRCAccounts.040409" xfId="1740"/>
    <cellStyle name="_CCB.HEN.Item12.ProfitNAVRecon.031209.LY_CCB.SX.Item12.F.ProfitNAVRecon.031212.MS_CCB.Dec03AuditPack.HL.V2.revised ctl_CCB.HO.reporting TB-HL.1P.040316_05.CCB.HO.Tool.PRCAccounts.040409 2" xfId="4646"/>
    <cellStyle name="_CCB.HEN.Item12.ProfitNAVRecon.031209.LY_CCB.SX.Item12.F.ProfitNAVRecon.031212.MS_CCB.Dec03AuditPack.HL.V2.revised ctl_CCB.HO.Tool - convert old 2.5yrs combine TB to new.040315" xfId="1741"/>
    <cellStyle name="_CCB.HEN.Item12.ProfitNAVRecon.031209.LY_CCB.SX.Item12.F.ProfitNAVRecon.031212.MS_CCB.Dec03AuditPack.HL.V2.revised ctl_CCB.HO.Tool - convert old 2.5yrs combine TB to new.040315 2" xfId="4647"/>
    <cellStyle name="_CCB.HEN.Item12.ProfitNAVRecon.031209.LY_CCB.SX.Item12.F.ProfitNAVRecon.031212.MS_CCB.Dec03AuditPack.HL.V2.revised ctl_CCB.xx.4P.PRCTB.yymmdd" xfId="1744"/>
    <cellStyle name="_CCB.HEN.Item12.ProfitNAVRecon.031209.LY_CCB.SX.Item12.F.ProfitNAVRecon.031212.MS_CCB.Dec03AuditPack.HL.V2.revised ctl_CCB.xx.4P.PRCTB.yymmdd 2" xfId="4650"/>
    <cellStyle name="_CCB.HEN.Item12.ProfitNAVRecon.031209.LY_CCB.TG.Item12.F.ProfitNAVRecon.my.031212" xfId="531"/>
    <cellStyle name="_CCB.HEN.Item12.ProfitNAVRecon.031209.LY_CCB.TG.Item12.F.ProfitNAVRecon.my.031212 2" xfId="3476"/>
    <cellStyle name="_CCB.HEN.Item12.ProfitNAVRecon.031209.LY_CCB.TG.Item12.F.ProfitNAVRecon.my.031212_05.CCB.HO.Tool.PRCAccounts.040409" xfId="1745"/>
    <cellStyle name="_CCB.HEN.Item12.ProfitNAVRecon.031209.LY_CCB.TG.Item12.F.ProfitNAVRecon.my.031212_05.CCB.HO.Tool.PRCAccounts.040409 2" xfId="4651"/>
    <cellStyle name="_CCB.HEN.Item12.ProfitNAVRecon.031209.LY_CCB.TG.Item12.F.ProfitNAVRecon.my.031212_CCB.Dec03AuditPack.GL.V2" xfId="1746"/>
    <cellStyle name="_CCB.HEN.Item12.ProfitNAVRecon.031209.LY_CCB.TG.Item12.F.ProfitNAVRecon.my.031212_CCB.Dec03AuditPack.GL.V2 2" xfId="4652"/>
    <cellStyle name="_CCB.HEN.Item12.ProfitNAVRecon.031209.LY_CCB.TG.Item12.F.ProfitNAVRecon.my.031212_CCB.Dec03AuditPack.GL.V2_05.CCB.HO.Tool.PRCAccounts.040409" xfId="1747"/>
    <cellStyle name="_CCB.HEN.Item12.ProfitNAVRecon.031209.LY_CCB.TG.Item12.F.ProfitNAVRecon.my.031212_CCB.Dec03AuditPack.GL.V2_05.CCB.HO.Tool.PRCAccounts.040409 2" xfId="4653"/>
    <cellStyle name="_CCB.HEN.Item12.ProfitNAVRecon.031209.LY_CCB.TG.Item12.F.ProfitNAVRecon.my.031212_CCB.Dec03AuditPack.GL.V2_CCB.Dec03AuditPack.GL.V4(trail run new)" xfId="1748"/>
    <cellStyle name="_CCB.HEN.Item12.ProfitNAVRecon.031209.LY_CCB.TG.Item12.F.ProfitNAVRecon.my.031212_CCB.Dec03AuditPack.GL.V2_CCB.Dec03AuditPack.GL.V4(trail run new) 2" xfId="4654"/>
    <cellStyle name="_CCB.HEN.Item12.ProfitNAVRecon.031209.LY_CCB.TG.Item12.F.ProfitNAVRecon.my.031212_CCB.Dec03AuditPack.GL.V2_CCB.Dec03AuditPack.GL.V4(trial run new)" xfId="1750"/>
    <cellStyle name="_CCB.HEN.Item12.ProfitNAVRecon.031209.LY_CCB.TG.Item12.F.ProfitNAVRecon.my.031212_CCB.Dec03AuditPack.GL.V2_CCB.Dec03AuditPack.GL.V4(trial run new) 2" xfId="4656"/>
    <cellStyle name="_CCB.HEN.Item12.ProfitNAVRecon.031209.LY_CCB.TG.Item12.F.ProfitNAVRecon.my.031212_CCB.Dec03AuditPack.GL.V2_Copy of CCB.Dec03AuditPack.GL.V4" xfId="1751"/>
    <cellStyle name="_CCB.HEN.Item12.ProfitNAVRecon.031209.LY_CCB.TG.Item12.F.ProfitNAVRecon.my.031212_CCB.Dec03AuditPack.GL.V2_Copy of CCB.Dec03AuditPack.GL.V4 2" xfId="4657"/>
    <cellStyle name="_CCB.HEN.Item12.ProfitNAVRecon.031209.LY_CCB.TG.Item12.F.ProfitNAVRecon.my.031212_CCB.Dec03AuditPack.HL.V2.revised ctl" xfId="1752"/>
    <cellStyle name="_CCB.HEN.Item12.ProfitNAVRecon.031209.LY_CCB.TG.Item12.F.ProfitNAVRecon.my.031212_CCB.Dec03AuditPack.HL.V2.revised ctl 2" xfId="4658"/>
    <cellStyle name="_CCB.HEN.Item12.ProfitNAVRecon.031209.LY_CCB.TG.Item12.F.ProfitNAVRecon.my.031212_CCB.Dec03AuditPack.HL.V2.revised ctl_05.CCB.HO.Tool.PRCAccounts.040409" xfId="1753"/>
    <cellStyle name="_CCB.HEN.Item12.ProfitNAVRecon.031209.LY_CCB.TG.Item12.F.ProfitNAVRecon.my.031212_CCB.Dec03AuditPack.HL.V2.revised ctl_05.CCB.HO.Tool.PRCAccounts.040409 2" xfId="4659"/>
    <cellStyle name="_CCB.HEN.Item12.ProfitNAVRecon.031209.LY_CCB.TG.Item12.F.ProfitNAVRecon.my.031212_CCB.Dec03AuditPack.HL.V2.revised ctl_CCB.HO.new TB template.for reporting package.040309" xfId="1754"/>
    <cellStyle name="_CCB.HEN.Item12.ProfitNAVRecon.031209.LY_CCB.TG.Item12.F.ProfitNAVRecon.my.031212_CCB.Dec03AuditPack.HL.V2.revised ctl_CCB.HO.new TB template.for reporting package.040309 2" xfId="4660"/>
    <cellStyle name="_CCB.HEN.Item12.ProfitNAVRecon.031209.LY_CCB.TG.Item12.F.ProfitNAVRecon.my.031212_CCB.Dec03AuditPack.HL.V2.revised ctl_CCB.HO.new TB template.for reporting package.040309_05.CCB.HO.Tool.PRCAccounts.040409" xfId="1756"/>
    <cellStyle name="_CCB.HEN.Item12.ProfitNAVRecon.031209.LY_CCB.TG.Item12.F.ProfitNAVRecon.my.031212_CCB.Dec03AuditPack.HL.V2.revised ctl_CCB.HO.new TB template.for reporting package.040309_05.CCB.HO.Tool.PRCAccounts.040409 2" xfId="4662"/>
    <cellStyle name="_CCB.HEN.Item12.ProfitNAVRecon.031209.LY_CCB.TG.Item12.F.ProfitNAVRecon.my.031212_CCB.Dec03AuditPack.HL.V2.revised ctl_CCB.HO.new TB template.for reporting package.1P.040316" xfId="1758"/>
    <cellStyle name="_CCB.HEN.Item12.ProfitNAVRecon.031209.LY_CCB.TG.Item12.F.ProfitNAVRecon.my.031212_CCB.Dec03AuditPack.HL.V2.revised ctl_CCB.HO.new TB template.for reporting package.1P.040316 2" xfId="4664"/>
    <cellStyle name="_CCB.HEN.Item12.ProfitNAVRecon.031209.LY_CCB.TG.Item12.F.ProfitNAVRecon.my.031212_CCB.Dec03AuditPack.HL.V2.revised ctl_CCB.HO.new TB template.for reporting package.1P.040316_05.CCB.HO.Tool.PRCAccounts.040409" xfId="1759"/>
    <cellStyle name="_CCB.HEN.Item12.ProfitNAVRecon.031209.LY_CCB.TG.Item12.F.ProfitNAVRecon.my.031212_CCB.Dec03AuditPack.HL.V2.revised ctl_CCB.HO.new TB template.for reporting package.1P.040316_05.CCB.HO.Tool.PRCAccounts.040409 2" xfId="4665"/>
    <cellStyle name="_CCB.HEN.Item12.ProfitNAVRecon.031209.LY_CCB.TG.Item12.F.ProfitNAVRecon.my.031212_CCB.Dec03AuditPack.HL.V2.revised ctl_CCB.HO.reporting TB-Comb.1P.040316" xfId="1760"/>
    <cellStyle name="_CCB.HEN.Item12.ProfitNAVRecon.031209.LY_CCB.TG.Item12.F.ProfitNAVRecon.my.031212_CCB.Dec03AuditPack.HL.V2.revised ctl_CCB.HO.reporting TB-Comb.1P.040316 2" xfId="4666"/>
    <cellStyle name="_CCB.HEN.Item12.ProfitNAVRecon.031209.LY_CCB.TG.Item12.F.ProfitNAVRecon.my.031212_CCB.Dec03AuditPack.HL.V2.revised ctl_CCB.HO.reporting TB-Comb.4Period.040316" xfId="1761"/>
    <cellStyle name="_CCB.HEN.Item12.ProfitNAVRecon.031209.LY_CCB.TG.Item12.F.ProfitNAVRecon.my.031212_CCB.Dec03AuditPack.HL.V2.revised ctl_CCB.HO.reporting TB-Comb.4Period.040316 2" xfId="4667"/>
    <cellStyle name="_CCB.HEN.Item12.ProfitNAVRecon.031209.LY_CCB.TG.Item12.F.ProfitNAVRecon.my.031212_CCB.Dec03AuditPack.HL.V2.revised ctl_CCB.HO.reporting TB-HL.1P.040316" xfId="1762"/>
    <cellStyle name="_CCB.HEN.Item12.ProfitNAVRecon.031209.LY_CCB.TG.Item12.F.ProfitNAVRecon.my.031212_CCB.Dec03AuditPack.HL.V2.revised ctl_CCB.HO.reporting TB-HL.1P.040316 2" xfId="4668"/>
    <cellStyle name="_CCB.HEN.Item12.ProfitNAVRecon.031209.LY_CCB.TG.Item12.F.ProfitNAVRecon.my.031212_CCB.Dec03AuditPack.HL.V2.revised ctl_CCB.HO.reporting TB-HL.1P.040316_05.CCB.HO.Tool.PRCAccounts.040409" xfId="1763"/>
    <cellStyle name="_CCB.HEN.Item12.ProfitNAVRecon.031209.LY_CCB.TG.Item12.F.ProfitNAVRecon.my.031212_CCB.Dec03AuditPack.HL.V2.revised ctl_CCB.HO.reporting TB-HL.1P.040316_05.CCB.HO.Tool.PRCAccounts.040409 2" xfId="4669"/>
    <cellStyle name="_CCB.HEN.Item12.ProfitNAVRecon.031209.LY_CCB.TG.Item12.F.ProfitNAVRecon.my.031212_CCB.Dec03AuditPack.HL.V2.revised ctl_CCB.HO.Tool - convert old 2.5yrs combine TB to new.040315" xfId="1764"/>
    <cellStyle name="_CCB.HEN.Item12.ProfitNAVRecon.031209.LY_CCB.TG.Item12.F.ProfitNAVRecon.my.031212_CCB.Dec03AuditPack.HL.V2.revised ctl_CCB.HO.Tool - convert old 2.5yrs combine TB to new.040315 2" xfId="4670"/>
    <cellStyle name="_CCB.HEN.Item12.ProfitNAVRecon.031209.LY_CCB.TG.Item12.F.ProfitNAVRecon.my.031212_CCB.Dec03AuditPack.HL.V2.revised ctl_CCB.xx.4P.PRCTB.yymmdd" xfId="525"/>
    <cellStyle name="_CCB.HEN.Item12.ProfitNAVRecon.031209.LY_CCB.TG.Item12.F.ProfitNAVRecon.my.031212_CCB.Dec03AuditPack.HL.V2.revised ctl_CCB.xx.4P.PRCTB.yymmdd 2" xfId="3470"/>
    <cellStyle name="_CCB.HEN.Item12.ProfitNAVRecon.031209.LY_CCB.XZ.item12.3D.ProfitNAVRec.031124.dhnc" xfId="1765"/>
    <cellStyle name="_CCB.HEN.Item12.ProfitNAVRecon.031209.LY_CCB.XZ.item12.3D.ProfitNAVRec.031124.dhnc 2" xfId="4671"/>
    <cellStyle name="_CCB.HEN.Item12.ProfitNAVRecon.031209.LY_CCB.XZ.item12.3D.ProfitNAVRec.031124.dhnc_05.CCB.HO.Tool.PRCAccounts.040409" xfId="1767"/>
    <cellStyle name="_CCB.HEN.Item12.ProfitNAVRecon.031209.LY_CCB.XZ.item12.3D.ProfitNAVRec.031124.dhnc_05.CCB.HO.Tool.PRCAccounts.040409 2" xfId="4673"/>
    <cellStyle name="_CCB.HEN.Item12.ProfitNAVRecon.031209.LY_CCB.XZ.item12.3D.ProfitNAVRec.031124.dhnc_CCB.Dec03AuditPack.GL.V2" xfId="1737"/>
    <cellStyle name="_CCB.HEN.Item12.ProfitNAVRecon.031209.LY_CCB.XZ.item12.3D.ProfitNAVRec.031124.dhnc_CCB.Dec03AuditPack.GL.V2 2" xfId="4643"/>
    <cellStyle name="_CCB.HEN.Item12.ProfitNAVRecon.031209.LY_CCB.XZ.item12.3D.ProfitNAVRec.031124.dhnc_CCB.Dec03AuditPack.GL.V2_05.CCB.HO.Tool.PRCAccounts.040409" xfId="1739"/>
    <cellStyle name="_CCB.HEN.Item12.ProfitNAVRecon.031209.LY_CCB.XZ.item12.3D.ProfitNAVRec.031124.dhnc_CCB.Dec03AuditPack.GL.V2_05.CCB.HO.Tool.PRCAccounts.040409 2" xfId="4645"/>
    <cellStyle name="_CCB.HEN.Item12.ProfitNAVRecon.031209.LY_CCB.XZ.item12.3D.ProfitNAVRec.031124.dhnc_CCB.Dec03AuditPack.GL.V2_CCB.Dec03AuditPack.GL.V4(trail run new)" xfId="1691"/>
    <cellStyle name="_CCB.HEN.Item12.ProfitNAVRecon.031209.LY_CCB.XZ.item12.3D.ProfitNAVRec.031124.dhnc_CCB.Dec03AuditPack.GL.V2_CCB.Dec03AuditPack.GL.V4(trail run new) 2" xfId="4598"/>
    <cellStyle name="_CCB.HEN.Item12.ProfitNAVRecon.031209.LY_CCB.XZ.item12.3D.ProfitNAVRec.031124.dhnc_CCB.Dec03AuditPack.GL.V2_CCB.Dec03AuditPack.GL.V4(trial run new)" xfId="1769"/>
    <cellStyle name="_CCB.HEN.Item12.ProfitNAVRecon.031209.LY_CCB.XZ.item12.3D.ProfitNAVRec.031124.dhnc_CCB.Dec03AuditPack.GL.V2_CCB.Dec03AuditPack.GL.V4(trial run new) 2" xfId="4675"/>
    <cellStyle name="_CCB.HEN.Item12.ProfitNAVRecon.031209.LY_CCB.XZ.item12.3D.ProfitNAVRec.031124.dhnc_CCB.Dec03AuditPack.GL.V2_Copy of CCB.Dec03AuditPack.GL.V4" xfId="1771"/>
    <cellStyle name="_CCB.HEN.Item12.ProfitNAVRecon.031209.LY_CCB.XZ.item12.3D.ProfitNAVRec.031124.dhnc_CCB.Dec03AuditPack.GL.V2_Copy of CCB.Dec03AuditPack.GL.V4 2" xfId="4677"/>
    <cellStyle name="_CCB.HEN.Item12.ProfitNAVRecon.031209.LY_CCB.XZ.item12.3D.ProfitNAVRec.031124.dhnc_CCB.Dec03AuditPack.HL.V2.revised ctl" xfId="1452"/>
    <cellStyle name="_CCB.HEN.Item12.ProfitNAVRecon.031209.LY_CCB.XZ.item12.3D.ProfitNAVRec.031124.dhnc_CCB.Dec03AuditPack.HL.V2.revised ctl 2" xfId="4365"/>
    <cellStyle name="_CCB.HEN.Item12.ProfitNAVRecon.031209.LY_CCB.XZ.item12.3D.ProfitNAVRec.031124.dhnc_CCB.Dec03AuditPack.HL.V2.revised ctl_05.CCB.HO.Tool.PRCAccounts.040409" xfId="1772"/>
    <cellStyle name="_CCB.HEN.Item12.ProfitNAVRecon.031209.LY_CCB.XZ.item12.3D.ProfitNAVRec.031124.dhnc_CCB.Dec03AuditPack.HL.V2.revised ctl_05.CCB.HO.Tool.PRCAccounts.040409 2" xfId="4678"/>
    <cellStyle name="_CCB.HEN.Item12.ProfitNAVRecon.031209.LY_CCB.XZ.item12.3D.ProfitNAVRec.031124.dhnc_CCB.Dec03AuditPack.HL.V2.revised ctl_CCB.HO.new TB template.for reporting package.040309" xfId="1774"/>
    <cellStyle name="_CCB.HEN.Item12.ProfitNAVRecon.031209.LY_CCB.XZ.item12.3D.ProfitNAVRec.031124.dhnc_CCB.Dec03AuditPack.HL.V2.revised ctl_CCB.HO.new TB template.for reporting package.040309 2" xfId="4680"/>
    <cellStyle name="_CCB.HEN.Item12.ProfitNAVRecon.031209.LY_CCB.XZ.item12.3D.ProfitNAVRec.031124.dhnc_CCB.Dec03AuditPack.HL.V2.revised ctl_CCB.HO.new TB template.for reporting package.040309_05.CCB.HO.Tool.PRCAccounts.040409" xfId="1775"/>
    <cellStyle name="_CCB.HEN.Item12.ProfitNAVRecon.031209.LY_CCB.XZ.item12.3D.ProfitNAVRec.031124.dhnc_CCB.Dec03AuditPack.HL.V2.revised ctl_CCB.HO.new TB template.for reporting package.040309_05.CCB.HO.Tool.PRCAccounts.040409 2" xfId="4681"/>
    <cellStyle name="_CCB.HEN.Item12.ProfitNAVRecon.031209.LY_CCB.XZ.item12.3D.ProfitNAVRec.031124.dhnc_CCB.Dec03AuditPack.HL.V2.revised ctl_CCB.HO.new TB template.for reporting package.1P.040316" xfId="1776"/>
    <cellStyle name="_CCB.HEN.Item12.ProfitNAVRecon.031209.LY_CCB.XZ.item12.3D.ProfitNAVRec.031124.dhnc_CCB.Dec03AuditPack.HL.V2.revised ctl_CCB.HO.new TB template.for reporting package.1P.040316 2" xfId="4682"/>
    <cellStyle name="_CCB.HEN.Item12.ProfitNAVRecon.031209.LY_CCB.XZ.item12.3D.ProfitNAVRec.031124.dhnc_CCB.Dec03AuditPack.HL.V2.revised ctl_CCB.HO.new TB template.for reporting package.1P.040316_05.CCB.HO.Tool.PRCAccounts.040409" xfId="679"/>
    <cellStyle name="_CCB.HEN.Item12.ProfitNAVRecon.031209.LY_CCB.XZ.item12.3D.ProfitNAVRec.031124.dhnc_CCB.Dec03AuditPack.HL.V2.revised ctl_CCB.HO.new TB template.for reporting package.1P.040316_05.CCB.HO.Tool.PRCAccounts.040409 2" xfId="3618"/>
    <cellStyle name="_CCB.HEN.Item12.ProfitNAVRecon.031209.LY_CCB.XZ.item12.3D.ProfitNAVRec.031124.dhnc_CCB.Dec03AuditPack.HL.V2.revised ctl_CCB.HO.reporting TB-Comb.1P.040316" xfId="1768"/>
    <cellStyle name="_CCB.HEN.Item12.ProfitNAVRecon.031209.LY_CCB.XZ.item12.3D.ProfitNAVRec.031124.dhnc_CCB.Dec03AuditPack.HL.V2.revised ctl_CCB.HO.reporting TB-Comb.1P.040316 2" xfId="4674"/>
    <cellStyle name="_CCB.HEN.Item12.ProfitNAVRecon.031209.LY_CCB.XZ.item12.3D.ProfitNAVRec.031124.dhnc_CCB.Dec03AuditPack.HL.V2.revised ctl_CCB.HO.reporting TB-Comb.4Period.040316" xfId="1544"/>
    <cellStyle name="_CCB.HEN.Item12.ProfitNAVRecon.031209.LY_CCB.XZ.item12.3D.ProfitNAVRec.031124.dhnc_CCB.Dec03AuditPack.HL.V2.revised ctl_CCB.HO.reporting TB-Comb.4Period.040316 2" xfId="4456"/>
    <cellStyle name="_CCB.HEN.Item12.ProfitNAVRecon.031209.LY_CCB.XZ.item12.3D.ProfitNAVRec.031124.dhnc_CCB.Dec03AuditPack.HL.V2.revised ctl_CCB.HO.reporting TB-HL.1P.040316" xfId="1777"/>
    <cellStyle name="_CCB.HEN.Item12.ProfitNAVRecon.031209.LY_CCB.XZ.item12.3D.ProfitNAVRec.031124.dhnc_CCB.Dec03AuditPack.HL.V2.revised ctl_CCB.HO.reporting TB-HL.1P.040316 2" xfId="4683"/>
    <cellStyle name="_CCB.HEN.Item12.ProfitNAVRecon.031209.LY_CCB.XZ.item12.3D.ProfitNAVRec.031124.dhnc_CCB.Dec03AuditPack.HL.V2.revised ctl_CCB.HO.reporting TB-HL.1P.040316_05.CCB.HO.Tool.PRCAccounts.040409" xfId="1779"/>
    <cellStyle name="_CCB.HEN.Item12.ProfitNAVRecon.031209.LY_CCB.XZ.item12.3D.ProfitNAVRec.031124.dhnc_CCB.Dec03AuditPack.HL.V2.revised ctl_CCB.HO.reporting TB-HL.1P.040316_05.CCB.HO.Tool.PRCAccounts.040409 2" xfId="4685"/>
    <cellStyle name="_CCB.HEN.Item12.ProfitNAVRecon.031209.LY_CCB.XZ.item12.3D.ProfitNAVRec.031124.dhnc_CCB.Dec03AuditPack.HL.V2.revised ctl_CCB.HO.Tool - convert old 2.5yrs combine TB to new.040315" xfId="866"/>
    <cellStyle name="_CCB.HEN.Item12.ProfitNAVRecon.031209.LY_CCB.XZ.item12.3D.ProfitNAVRec.031124.dhnc_CCB.Dec03AuditPack.HL.V2.revised ctl_CCB.HO.Tool - convert old 2.5yrs combine TB to new.040315 2" xfId="3801"/>
    <cellStyle name="_CCB.HEN.Item12.ProfitNAVRecon.031209.LY_CCB.XZ.item12.3D.ProfitNAVRec.031124.dhnc_CCB.Dec03AuditPack.HL.V2.revised ctl_CCB.xx.4P.PRCTB.yymmdd" xfId="1780"/>
    <cellStyle name="_CCB.HEN.Item12.ProfitNAVRecon.031209.LY_CCB.XZ.item12.3D.ProfitNAVRec.031124.dhnc_CCB.Dec03AuditPack.HL.V2.revised ctl_CCB.xx.4P.PRCTB.yymmdd 2" xfId="4686"/>
    <cellStyle name="_CCB.HEN.Item12.ProfitNAVRecon.031209.LY_P3.1 Intercompany Summary" xfId="1782"/>
    <cellStyle name="_CCB.HEN.Item12.ProfitNAVRecon.031209.LY_P3.1 Intercompany Summary 2" xfId="4688"/>
    <cellStyle name="_CCB.HO.2001 combined Jnl summary.GL.031221" xfId="1783"/>
    <cellStyle name="_CCB.HO.2001 combined Jnl summary.GL.031221 2" xfId="4689"/>
    <cellStyle name="_CCB.HO.2001 combined Jnl summary.GL.031221_05.CCB.HO.Tool.PRCAccounts.040409" xfId="1282"/>
    <cellStyle name="_CCB.HO.2001 combined Jnl summary.GL.031221_05.CCB.HO.Tool.PRCAccounts.040409 2" xfId="4205"/>
    <cellStyle name="_CCB.HO.2001 combined Jnl summary.GL.031221_CCB.Dec03AuditPack.GL.V2" xfId="1786"/>
    <cellStyle name="_CCB.HO.2001 combined Jnl summary.GL.031221_CCB.Dec03AuditPack.GL.V2 2" xfId="4692"/>
    <cellStyle name="_CCB.HO.2001 combined Jnl summary.GL.031221_CCB.Dec03AuditPack.GL.V2_05.CCB.HO.Tool.PRCAccounts.040409" xfId="1183"/>
    <cellStyle name="_CCB.HO.2001 combined Jnl summary.GL.031221_CCB.Dec03AuditPack.GL.V2_05.CCB.HO.Tool.PRCAccounts.040409 2" xfId="4109"/>
    <cellStyle name="_CCB.HO.2001 combined Jnl summary.GL.031221_CCB.Dec03AuditPack.GL.V2_CCB.Dec03AuditPack.GL.V4(trail run new)" xfId="1787"/>
    <cellStyle name="_CCB.HO.2001 combined Jnl summary.GL.031221_CCB.Dec03AuditPack.GL.V2_CCB.Dec03AuditPack.GL.V4(trail run new) 2" xfId="4693"/>
    <cellStyle name="_CCB.HO.2001 combined Jnl summary.GL.031221_CCB.Dec03AuditPack.GL.V2_CCB.Dec03AuditPack.GL.V4(trial run new)" xfId="1788"/>
    <cellStyle name="_CCB.HO.2001 combined Jnl summary.GL.031221_CCB.Dec03AuditPack.GL.V2_CCB.Dec03AuditPack.GL.V4(trial run new) 2" xfId="4694"/>
    <cellStyle name="_CCB.HO.2001 combined Jnl summary.GL.031221_CCB.Dec03AuditPack.GL.V2_Copy of CCB.Dec03AuditPack.GL.V4" xfId="1790"/>
    <cellStyle name="_CCB.HO.2001 combined Jnl summary.GL.031221_CCB.Dec03AuditPack.GL.V2_Copy of CCB.Dec03AuditPack.GL.V4 2" xfId="4696"/>
    <cellStyle name="_CCB.HO.2001 combined Jnl summary.GL.031221_CCB.Dec03AuditPack.HL.V2.revised ctl" xfId="1791"/>
    <cellStyle name="_CCB.HO.2001 combined Jnl summary.GL.031221_CCB.Dec03AuditPack.HL.V2.revised ctl 2" xfId="4697"/>
    <cellStyle name="_CCB.HO.2001 combined Jnl summary.GL.031221_CCB.Dec03AuditPack.HL.V2.revised ctl_05.CCB.HO.Tool.PRCAccounts.040409" xfId="1793"/>
    <cellStyle name="_CCB.HO.2001 combined Jnl summary.GL.031221_CCB.Dec03AuditPack.HL.V2.revised ctl_05.CCB.HO.Tool.PRCAccounts.040409 2" xfId="4699"/>
    <cellStyle name="_CCB.HO.2001 combined Jnl summary.GL.031221_CCB.Dec03AuditPack.HL.V2.revised ctl_CCB.HO.new TB template.for reporting package.040309" xfId="1794"/>
    <cellStyle name="_CCB.HO.2001 combined Jnl summary.GL.031221_CCB.Dec03AuditPack.HL.V2.revised ctl_CCB.HO.new TB template.for reporting package.040309 2" xfId="4700"/>
    <cellStyle name="_CCB.HO.2001 combined Jnl summary.GL.031221_CCB.Dec03AuditPack.HL.V2.revised ctl_CCB.HO.new TB template.for reporting package.040309_05.CCB.HO.Tool.PRCAccounts.040409" xfId="1795"/>
    <cellStyle name="_CCB.HO.2001 combined Jnl summary.GL.031221_CCB.Dec03AuditPack.HL.V2.revised ctl_CCB.HO.new TB template.for reporting package.040309_05.CCB.HO.Tool.PRCAccounts.040409 2" xfId="4701"/>
    <cellStyle name="_CCB.HO.2001 combined Jnl summary.GL.031221_CCB.Dec03AuditPack.HL.V2.revised ctl_CCB.HO.new TB template.for reporting package.1P.040316" xfId="1797"/>
    <cellStyle name="_CCB.HO.2001 combined Jnl summary.GL.031221_CCB.Dec03AuditPack.HL.V2.revised ctl_CCB.HO.new TB template.for reporting package.1P.040316 2" xfId="4703"/>
    <cellStyle name="_CCB.HO.2001 combined Jnl summary.GL.031221_CCB.Dec03AuditPack.HL.V2.revised ctl_CCB.HO.new TB template.for reporting package.1P.040316_05.CCB.HO.Tool.PRCAccounts.040409" xfId="1083"/>
    <cellStyle name="_CCB.HO.2001 combined Jnl summary.GL.031221_CCB.Dec03AuditPack.HL.V2.revised ctl_CCB.HO.new TB template.for reporting package.1P.040316_05.CCB.HO.Tool.PRCAccounts.040409 2" xfId="4010"/>
    <cellStyle name="_CCB.HO.2001 combined Jnl summary.GL.031221_CCB.Dec03AuditPack.HL.V2.revised ctl_CCB.HO.reporting TB-Comb.1P.040316" xfId="1372"/>
    <cellStyle name="_CCB.HO.2001 combined Jnl summary.GL.031221_CCB.Dec03AuditPack.HL.V2.revised ctl_CCB.HO.reporting TB-Comb.1P.040316 2" xfId="4290"/>
    <cellStyle name="_CCB.HO.2001 combined Jnl summary.GL.031221_CCB.Dec03AuditPack.HL.V2.revised ctl_CCB.HO.reporting TB-Comb.4Period.040316" xfId="1798"/>
    <cellStyle name="_CCB.HO.2001 combined Jnl summary.GL.031221_CCB.Dec03AuditPack.HL.V2.revised ctl_CCB.HO.reporting TB-Comb.4Period.040316 2" xfId="4704"/>
    <cellStyle name="_CCB.HO.2001 combined Jnl summary.GL.031221_CCB.Dec03AuditPack.HL.V2.revised ctl_CCB.HO.reporting TB-HL.1P.040316" xfId="1800"/>
    <cellStyle name="_CCB.HO.2001 combined Jnl summary.GL.031221_CCB.Dec03AuditPack.HL.V2.revised ctl_CCB.HO.reporting TB-HL.1P.040316 2" xfId="4706"/>
    <cellStyle name="_CCB.HO.2001 combined Jnl summary.GL.031221_CCB.Dec03AuditPack.HL.V2.revised ctl_CCB.HO.reporting TB-HL.1P.040316_05.CCB.HO.Tool.PRCAccounts.040409" xfId="1801"/>
    <cellStyle name="_CCB.HO.2001 combined Jnl summary.GL.031221_CCB.Dec03AuditPack.HL.V2.revised ctl_CCB.HO.reporting TB-HL.1P.040316_05.CCB.HO.Tool.PRCAccounts.040409 2" xfId="4707"/>
    <cellStyle name="_CCB.HO.2001 combined Jnl summary.GL.031221_CCB.Dec03AuditPack.HL.V2.revised ctl_CCB.HO.Tool - convert old 2.5yrs combine TB to new.040315" xfId="1803"/>
    <cellStyle name="_CCB.HO.2001 combined Jnl summary.GL.031221_CCB.Dec03AuditPack.HL.V2.revised ctl_CCB.HO.Tool - convert old 2.5yrs combine TB to new.040315 2" xfId="4709"/>
    <cellStyle name="_CCB.HO.2001 combined Jnl summary.GL.031221_CCB.Dec03AuditPack.HL.V2.revised ctl_CCB.xx.4P.PRCTB.yymmdd" xfId="1805"/>
    <cellStyle name="_CCB.HO.2001 combined Jnl summary.GL.031221_CCB.Dec03AuditPack.HL.V2.revised ctl_CCB.xx.4P.PRCTB.yymmdd 2" xfId="4711"/>
    <cellStyle name="_CCB.HO.2001 Jnl summary by jnl.GL PRC 1-12,33" xfId="1806"/>
    <cellStyle name="_CCB.HO.2001 Jnl summary by jnl.GL PRC 1-12,33 2" xfId="4712"/>
    <cellStyle name="_CCB.HO.2001 Jnl summary by jnl.GL PRC 1-12,33_05.CCB.HO.Tool.PRCAccounts.040409" xfId="1018"/>
    <cellStyle name="_CCB.HO.2001 Jnl summary by jnl.GL PRC 1-12,33_05.CCB.HO.Tool.PRCAccounts.040409 2" xfId="3947"/>
    <cellStyle name="_CCB.HO.2001 Jnl summary by jnl.GL PRC 1-12,33_CCB.Dec03AuditPack.GL.V2" xfId="1807"/>
    <cellStyle name="_CCB.HO.2001 Jnl summary by jnl.GL PRC 1-12,33_CCB.Dec03AuditPack.GL.V2 2" xfId="4713"/>
    <cellStyle name="_CCB.HO.2001 Jnl summary by jnl.GL PRC 1-12,33_CCB.Dec03AuditPack.GL.V2_05.CCB.HO.Tool.PRCAccounts.040409" xfId="250"/>
    <cellStyle name="_CCB.HO.2001 Jnl summary by jnl.GL PRC 1-12,33_CCB.Dec03AuditPack.GL.V2_05.CCB.HO.Tool.PRCAccounts.040409 2" xfId="3203"/>
    <cellStyle name="_CCB.HO.2001 Jnl summary by jnl.GL PRC 1-12,33_CCB.Dec03AuditPack.GL.V2_CCB.Dec03AuditPack.GL.V4(trail run new)" xfId="1808"/>
    <cellStyle name="_CCB.HO.2001 Jnl summary by jnl.GL PRC 1-12,33_CCB.Dec03AuditPack.GL.V2_CCB.Dec03AuditPack.GL.V4(trail run new) 2" xfId="4714"/>
    <cellStyle name="_CCB.HO.2001 Jnl summary by jnl.GL PRC 1-12,33_CCB.Dec03AuditPack.GL.V2_CCB.Dec03AuditPack.GL.V4(trial run new)" xfId="1504"/>
    <cellStyle name="_CCB.HO.2001 Jnl summary by jnl.GL PRC 1-12,33_CCB.Dec03AuditPack.GL.V2_CCB.Dec03AuditPack.GL.V4(trial run new) 2" xfId="4416"/>
    <cellStyle name="_CCB.HO.2001 Jnl summary by jnl.GL PRC 1-12,33_CCB.Dec03AuditPack.GL.V2_Copy of CCB.Dec03AuditPack.GL.V4" xfId="1809"/>
    <cellStyle name="_CCB.HO.2001 Jnl summary by jnl.GL PRC 1-12,33_CCB.Dec03AuditPack.GL.V2_Copy of CCB.Dec03AuditPack.GL.V4 2" xfId="4715"/>
    <cellStyle name="_CCB.HO.2001 Jnl summary by jnl.GL PRC 1-12,33_CCB.Dec03AuditPack.HL.V2.revised ctl" xfId="1810"/>
    <cellStyle name="_CCB.HO.2001 Jnl summary by jnl.GL PRC 1-12,33_CCB.Dec03AuditPack.HL.V2.revised ctl 2" xfId="4716"/>
    <cellStyle name="_CCB.HO.2001 Jnl summary by jnl.GL PRC 1-12,33_CCB.Dec03AuditPack.HL.V2.revised ctl_05.CCB.HO.Tool.PRCAccounts.040409" xfId="1811"/>
    <cellStyle name="_CCB.HO.2001 Jnl summary by jnl.GL PRC 1-12,33_CCB.Dec03AuditPack.HL.V2.revised ctl_05.CCB.HO.Tool.PRCAccounts.040409 2" xfId="4717"/>
    <cellStyle name="_CCB.HO.2001 Jnl summary by jnl.GL PRC 1-12,33_CCB.Dec03AuditPack.HL.V2.revised ctl_CCB.HO.new TB template.for reporting package.040309" xfId="1812"/>
    <cellStyle name="_CCB.HO.2001 Jnl summary by jnl.GL PRC 1-12,33_CCB.Dec03AuditPack.HL.V2.revised ctl_CCB.HO.new TB template.for reporting package.040309 2" xfId="4718"/>
    <cellStyle name="_CCB.HO.2001 Jnl summary by jnl.GL PRC 1-12,33_CCB.Dec03AuditPack.HL.V2.revised ctl_CCB.HO.new TB template.for reporting package.040309_05.CCB.HO.Tool.PRCAccounts.040409" xfId="1813"/>
    <cellStyle name="_CCB.HO.2001 Jnl summary by jnl.GL PRC 1-12,33_CCB.Dec03AuditPack.HL.V2.revised ctl_CCB.HO.new TB template.for reporting package.040309_05.CCB.HO.Tool.PRCAccounts.040409 2" xfId="4719"/>
    <cellStyle name="_CCB.HO.2001 Jnl summary by jnl.GL PRC 1-12,33_CCB.Dec03AuditPack.HL.V2.revised ctl_CCB.HO.new TB template.for reporting package.1P.040316" xfId="1814"/>
    <cellStyle name="_CCB.HO.2001 Jnl summary by jnl.GL PRC 1-12,33_CCB.Dec03AuditPack.HL.V2.revised ctl_CCB.HO.new TB template.for reporting package.1P.040316 2" xfId="4720"/>
    <cellStyle name="_CCB.HO.2001 Jnl summary by jnl.GL PRC 1-12,33_CCB.Dec03AuditPack.HL.V2.revised ctl_CCB.HO.new TB template.for reporting package.1P.040316_05.CCB.HO.Tool.PRCAccounts.040409" xfId="1675"/>
    <cellStyle name="_CCB.HO.2001 Jnl summary by jnl.GL PRC 1-12,33_CCB.Dec03AuditPack.HL.V2.revised ctl_CCB.HO.new TB template.for reporting package.1P.040316_05.CCB.HO.Tool.PRCAccounts.040409 2" xfId="4582"/>
    <cellStyle name="_CCB.HO.2001 Jnl summary by jnl.GL PRC 1-12,33_CCB.Dec03AuditPack.HL.V2.revised ctl_CCB.HO.reporting TB-Comb.1P.040316" xfId="1815"/>
    <cellStyle name="_CCB.HO.2001 Jnl summary by jnl.GL PRC 1-12,33_CCB.Dec03AuditPack.HL.V2.revised ctl_CCB.HO.reporting TB-Comb.1P.040316 2" xfId="4721"/>
    <cellStyle name="_CCB.HO.2001 Jnl summary by jnl.GL PRC 1-12,33_CCB.Dec03AuditPack.HL.V2.revised ctl_CCB.HO.reporting TB-Comb.4Period.040316" xfId="1816"/>
    <cellStyle name="_CCB.HO.2001 Jnl summary by jnl.GL PRC 1-12,33_CCB.Dec03AuditPack.HL.V2.revised ctl_CCB.HO.reporting TB-Comb.4Period.040316 2" xfId="4722"/>
    <cellStyle name="_CCB.HO.2001 Jnl summary by jnl.GL PRC 1-12,33_CCB.Dec03AuditPack.HL.V2.revised ctl_CCB.HO.reporting TB-HL.1P.040316" xfId="1818"/>
    <cellStyle name="_CCB.HO.2001 Jnl summary by jnl.GL PRC 1-12,33_CCB.Dec03AuditPack.HL.V2.revised ctl_CCB.HO.reporting TB-HL.1P.040316 2" xfId="4724"/>
    <cellStyle name="_CCB.HO.2001 Jnl summary by jnl.GL PRC 1-12,33_CCB.Dec03AuditPack.HL.V2.revised ctl_CCB.HO.reporting TB-HL.1P.040316_05.CCB.HO.Tool.PRCAccounts.040409" xfId="1820"/>
    <cellStyle name="_CCB.HO.2001 Jnl summary by jnl.GL PRC 1-12,33_CCB.Dec03AuditPack.HL.V2.revised ctl_CCB.HO.reporting TB-HL.1P.040316_05.CCB.HO.Tool.PRCAccounts.040409 2" xfId="4726"/>
    <cellStyle name="_CCB.HO.2001 Jnl summary by jnl.GL PRC 1-12,33_CCB.Dec03AuditPack.HL.V2.revised ctl_CCB.HO.Tool - convert old 2.5yrs combine TB to new.040315" xfId="1821"/>
    <cellStyle name="_CCB.HO.2001 Jnl summary by jnl.GL PRC 1-12,33_CCB.Dec03AuditPack.HL.V2.revised ctl_CCB.HO.Tool - convert old 2.5yrs combine TB to new.040315 2" xfId="4727"/>
    <cellStyle name="_CCB.HO.2001 Jnl summary by jnl.GL PRC 1-12,33_CCB.Dec03AuditPack.HL.V2.revised ctl_CCB.xx.4P.PRCTB.yymmdd" xfId="1822"/>
    <cellStyle name="_CCB.HO.2001 Jnl summary by jnl.GL PRC 1-12,33_CCB.Dec03AuditPack.HL.V2.revised ctl_CCB.xx.4P.PRCTB.yymmdd 2" xfId="4728"/>
    <cellStyle name="_CCB.HO.2002 Jnl summary by jnl.GL PRC 41-80.grouped.031221" xfId="1825"/>
    <cellStyle name="_CCB.HO.2002 Jnl summary by jnl.GL PRC 41-80.grouped.031221 2" xfId="4731"/>
    <cellStyle name="_CCB.HO.2002 Jnl summary by jnl.GL PRC 41-80.grouped.031221_05.CCB.HO.Tool.PRCAccounts.040409" xfId="1828"/>
    <cellStyle name="_CCB.HO.2002 Jnl summary by jnl.GL PRC 41-80.grouped.031221_05.CCB.HO.Tool.PRCAccounts.040409 2" xfId="4734"/>
    <cellStyle name="_CCB.HO.2002 Jnl summary by jnl.GL PRC 41-80.grouped.031221_CCB.Dec03AuditPack.GL.V2" xfId="601"/>
    <cellStyle name="_CCB.HO.2002 Jnl summary by jnl.GL PRC 41-80.grouped.031221_CCB.Dec03AuditPack.GL.V2 2" xfId="3541"/>
    <cellStyle name="_CCB.HO.2002 Jnl summary by jnl.GL PRC 41-80.grouped.031221_CCB.Dec03AuditPack.GL.V2_05.CCB.HO.Tool.PRCAccounts.040409" xfId="1829"/>
    <cellStyle name="_CCB.HO.2002 Jnl summary by jnl.GL PRC 41-80.grouped.031221_CCB.Dec03AuditPack.GL.V2_05.CCB.HO.Tool.PRCAccounts.040409 2" xfId="4735"/>
    <cellStyle name="_CCB.HO.2002 Jnl summary by jnl.GL PRC 41-80.grouped.031221_CCB.Dec03AuditPack.GL.V2_CCB.Dec03AuditPack.GL.V4(trail run new)" xfId="1830"/>
    <cellStyle name="_CCB.HO.2002 Jnl summary by jnl.GL PRC 41-80.grouped.031221_CCB.Dec03AuditPack.GL.V2_CCB.Dec03AuditPack.GL.V4(trail run new) 2" xfId="4736"/>
    <cellStyle name="_CCB.HO.2002 Jnl summary by jnl.GL PRC 41-80.grouped.031221_CCB.Dec03AuditPack.GL.V2_CCB.Dec03AuditPack.GL.V4(trial run new)" xfId="1249"/>
    <cellStyle name="_CCB.HO.2002 Jnl summary by jnl.GL PRC 41-80.grouped.031221_CCB.Dec03AuditPack.GL.V2_CCB.Dec03AuditPack.GL.V4(trial run new) 2" xfId="4172"/>
    <cellStyle name="_CCB.HO.2002 Jnl summary by jnl.GL PRC 41-80.grouped.031221_CCB.Dec03AuditPack.GL.V2_Copy of CCB.Dec03AuditPack.GL.V4" xfId="1832"/>
    <cellStyle name="_CCB.HO.2002 Jnl summary by jnl.GL PRC 41-80.grouped.031221_CCB.Dec03AuditPack.GL.V2_Copy of CCB.Dec03AuditPack.GL.V4 2" xfId="4738"/>
    <cellStyle name="_CCB.HO.2002 Jnl summary by jnl.GL PRC 41-80.grouped.031221_CCB.Dec03AuditPack.HL.V2.revised ctl" xfId="1833"/>
    <cellStyle name="_CCB.HO.2002 Jnl summary by jnl.GL PRC 41-80.grouped.031221_CCB.Dec03AuditPack.HL.V2.revised ctl 2" xfId="4739"/>
    <cellStyle name="_CCB.HO.2002 Jnl summary by jnl.GL PRC 41-80.grouped.031221_CCB.Dec03AuditPack.HL.V2.revised ctl_05.CCB.HO.Tool.PRCAccounts.040409" xfId="1400"/>
    <cellStyle name="_CCB.HO.2002 Jnl summary by jnl.GL PRC 41-80.grouped.031221_CCB.Dec03AuditPack.HL.V2.revised ctl_05.CCB.HO.Tool.PRCAccounts.040409 2" xfId="4316"/>
    <cellStyle name="_CCB.HO.2002 Jnl summary by jnl.GL PRC 41-80.grouped.031221_CCB.Dec03AuditPack.HL.V2.revised ctl_CCB.HO.new TB template.for reporting package.040309" xfId="1834"/>
    <cellStyle name="_CCB.HO.2002 Jnl summary by jnl.GL PRC 41-80.grouped.031221_CCB.Dec03AuditPack.HL.V2.revised ctl_CCB.HO.new TB template.for reporting package.040309 2" xfId="4740"/>
    <cellStyle name="_CCB.HO.2002 Jnl summary by jnl.GL PRC 41-80.grouped.031221_CCB.Dec03AuditPack.HL.V2.revised ctl_CCB.HO.new TB template.for reporting package.040309_05.CCB.HO.Tool.PRCAccounts.040409" xfId="1835"/>
    <cellStyle name="_CCB.HO.2002 Jnl summary by jnl.GL PRC 41-80.grouped.031221_CCB.Dec03AuditPack.HL.V2.revised ctl_CCB.HO.new TB template.for reporting package.040309_05.CCB.HO.Tool.PRCAccounts.040409 2" xfId="4741"/>
    <cellStyle name="_CCB.HO.2002 Jnl summary by jnl.GL PRC 41-80.grouped.031221_CCB.Dec03AuditPack.HL.V2.revised ctl_CCB.HO.new TB template.for reporting package.1P.040316" xfId="1804"/>
    <cellStyle name="_CCB.HO.2002 Jnl summary by jnl.GL PRC 41-80.grouped.031221_CCB.Dec03AuditPack.HL.V2.revised ctl_CCB.HO.new TB template.for reporting package.1P.040316 2" xfId="4710"/>
    <cellStyle name="_CCB.HO.2002 Jnl summary by jnl.GL PRC 41-80.grouped.031221_CCB.Dec03AuditPack.HL.V2.revised ctl_CCB.HO.new TB template.for reporting package.1P.040316_05.CCB.HO.Tool.PRCAccounts.040409" xfId="1837"/>
    <cellStyle name="_CCB.HO.2002 Jnl summary by jnl.GL PRC 41-80.grouped.031221_CCB.Dec03AuditPack.HL.V2.revised ctl_CCB.HO.new TB template.for reporting package.1P.040316_05.CCB.HO.Tool.PRCAccounts.040409 2" xfId="4743"/>
    <cellStyle name="_CCB.HO.2002 Jnl summary by jnl.GL PRC 41-80.grouped.031221_CCB.Dec03AuditPack.HL.V2.revised ctl_CCB.HO.reporting TB-Comb.1P.040316" xfId="1838"/>
    <cellStyle name="_CCB.HO.2002 Jnl summary by jnl.GL PRC 41-80.grouped.031221_CCB.Dec03AuditPack.HL.V2.revised ctl_CCB.HO.reporting TB-Comb.1P.040316 2" xfId="4744"/>
    <cellStyle name="_CCB.HO.2002 Jnl summary by jnl.GL PRC 41-80.grouped.031221_CCB.Dec03AuditPack.HL.V2.revised ctl_CCB.HO.reporting TB-Comb.4Period.040316" xfId="1839"/>
    <cellStyle name="_CCB.HO.2002 Jnl summary by jnl.GL PRC 41-80.grouped.031221_CCB.Dec03AuditPack.HL.V2.revised ctl_CCB.HO.reporting TB-Comb.4Period.040316 2" xfId="4745"/>
    <cellStyle name="_CCB.HO.2002 Jnl summary by jnl.GL PRC 41-80.grouped.031221_CCB.Dec03AuditPack.HL.V2.revised ctl_CCB.HO.reporting TB-HL.1P.040316" xfId="1840"/>
    <cellStyle name="_CCB.HO.2002 Jnl summary by jnl.GL PRC 41-80.grouped.031221_CCB.Dec03AuditPack.HL.V2.revised ctl_CCB.HO.reporting TB-HL.1P.040316 2" xfId="4746"/>
    <cellStyle name="_CCB.HO.2002 Jnl summary by jnl.GL PRC 41-80.grouped.031221_CCB.Dec03AuditPack.HL.V2.revised ctl_CCB.HO.reporting TB-HL.1P.040316_05.CCB.HO.Tool.PRCAccounts.040409" xfId="1842"/>
    <cellStyle name="_CCB.HO.2002 Jnl summary by jnl.GL PRC 41-80.grouped.031221_CCB.Dec03AuditPack.HL.V2.revised ctl_CCB.HO.reporting TB-HL.1P.040316_05.CCB.HO.Tool.PRCAccounts.040409 2" xfId="4748"/>
    <cellStyle name="_CCB.HO.2002 Jnl summary by jnl.GL PRC 41-80.grouped.031221_CCB.Dec03AuditPack.HL.V2.revised ctl_CCB.HO.Tool - convert old 2.5yrs combine TB to new.040315" xfId="1843"/>
    <cellStyle name="_CCB.HO.2002 Jnl summary by jnl.GL PRC 41-80.grouped.031221_CCB.Dec03AuditPack.HL.V2.revised ctl_CCB.HO.Tool - convert old 2.5yrs combine TB to new.040315 2" xfId="4749"/>
    <cellStyle name="_CCB.HO.2002 Jnl summary by jnl.GL PRC 41-80.grouped.031221_CCB.Dec03AuditPack.HL.V2.revised ctl_CCB.xx.4P.PRCTB.yymmdd" xfId="320"/>
    <cellStyle name="_CCB.HO.2002 Jnl summary by jnl.GL PRC 41-80.grouped.031221_CCB.Dec03AuditPack.HL.V2.revised ctl_CCB.xx.4P.PRCTB.yymmdd 2" xfId="3272"/>
    <cellStyle name="_CCB.HO.2002 Jnl summary by jnl.GL PRC 41-80.grouped.031221_CCB.HO.2001 Jnl summary by jnl.GL PRC 1-12,33" xfId="1845"/>
    <cellStyle name="_CCB.HO.2002 Jnl summary by jnl.GL PRC 41-80.grouped.031221_CCB.HO.2001 Jnl summary by jnl.GL PRC 1-12,33 2" xfId="4751"/>
    <cellStyle name="_CCB.HO.2002 Jnl summary by jnl.GL PRC 41-80.grouped.031221_CCB.HO.2001 Jnl summary by jnl.GL PRC 1-12,33_05.CCB.HO.Tool.PRCAccounts.040409" xfId="1846"/>
    <cellStyle name="_CCB.HO.2002 Jnl summary by jnl.GL PRC 41-80.grouped.031221_CCB.HO.2001 Jnl summary by jnl.GL PRC 1-12,33_05.CCB.HO.Tool.PRCAccounts.040409 2" xfId="4752"/>
    <cellStyle name="_CCB.HO.2002 Jnl summary by jnl.GL PRC 41-80.grouped.031221_CCB.HO.2001 Jnl summary by jnl.GL PRC 1-12,33_CCB.Dec03AuditPack.GL.V2" xfId="1847"/>
    <cellStyle name="_CCB.HO.2002 Jnl summary by jnl.GL PRC 41-80.grouped.031221_CCB.HO.2001 Jnl summary by jnl.GL PRC 1-12,33_CCB.Dec03AuditPack.GL.V2 2" xfId="4753"/>
    <cellStyle name="_CCB.HO.2002 Jnl summary by jnl.GL PRC 41-80.grouped.031221_CCB.HO.2001 Jnl summary by jnl.GL PRC 1-12,33_CCB.Dec03AuditPack.GL.V2_05.CCB.HO.Tool.PRCAccounts.040409" xfId="1848"/>
    <cellStyle name="_CCB.HO.2002 Jnl summary by jnl.GL PRC 41-80.grouped.031221_CCB.HO.2001 Jnl summary by jnl.GL PRC 1-12,33_CCB.Dec03AuditPack.GL.V2_05.CCB.HO.Tool.PRCAccounts.040409 2" xfId="4754"/>
    <cellStyle name="_CCB.HO.2002 Jnl summary by jnl.GL PRC 41-80.grouped.031221_CCB.HO.2001 Jnl summary by jnl.GL PRC 1-12,33_CCB.Dec03AuditPack.GL.V2_CCB.Dec03AuditPack.GL.V4(trail run new)" xfId="1224"/>
    <cellStyle name="_CCB.HO.2002 Jnl summary by jnl.GL PRC 41-80.grouped.031221_CCB.HO.2001 Jnl summary by jnl.GL PRC 1-12,33_CCB.Dec03AuditPack.GL.V2_CCB.Dec03AuditPack.GL.V4(trail run new) 2" xfId="4147"/>
    <cellStyle name="_CCB.HO.2002 Jnl summary by jnl.GL PRC 41-80.grouped.031221_CCB.HO.2001 Jnl summary by jnl.GL PRC 1-12,33_CCB.Dec03AuditPack.GL.V2_CCB.Dec03AuditPack.GL.V4(trial run new)" xfId="1850"/>
    <cellStyle name="_CCB.HO.2002 Jnl summary by jnl.GL PRC 41-80.grouped.031221_CCB.HO.2001 Jnl summary by jnl.GL PRC 1-12,33_CCB.Dec03AuditPack.GL.V2_CCB.Dec03AuditPack.GL.V4(trial run new) 2" xfId="4756"/>
    <cellStyle name="_CCB.HO.2002 Jnl summary by jnl.GL PRC 41-80.grouped.031221_CCB.HO.2001 Jnl summary by jnl.GL PRC 1-12,33_CCB.Dec03AuditPack.GL.V2_Copy of CCB.Dec03AuditPack.GL.V4" xfId="1852"/>
    <cellStyle name="_CCB.HO.2002 Jnl summary by jnl.GL PRC 41-80.grouped.031221_CCB.HO.2001 Jnl summary by jnl.GL PRC 1-12,33_CCB.Dec03AuditPack.GL.V2_Copy of CCB.Dec03AuditPack.GL.V4 2" xfId="4758"/>
    <cellStyle name="_CCB.HO.2002 Jnl summary by jnl.GL PRC 41-80.grouped.031221_CCB.HO.2001 Jnl summary by jnl.GL PRC 1-12,33_CCB.Dec03AuditPack.HL.V2.revised ctl" xfId="1525"/>
    <cellStyle name="_CCB.HO.2002 Jnl summary by jnl.GL PRC 41-80.grouped.031221_CCB.HO.2001 Jnl summary by jnl.GL PRC 1-12,33_CCB.Dec03AuditPack.HL.V2.revised ctl 2" xfId="4437"/>
    <cellStyle name="_CCB.HO.2002 Jnl summary by jnl.GL PRC 41-80.grouped.031221_CCB.HO.2001 Jnl summary by jnl.GL PRC 1-12,33_CCB.Dec03AuditPack.HL.V2.revised ctl_05.CCB.HO.Tool.PRCAccounts.040409" xfId="1528"/>
    <cellStyle name="_CCB.HO.2002 Jnl summary by jnl.GL PRC 41-80.grouped.031221_CCB.HO.2001 Jnl summary by jnl.GL PRC 1-12,33_CCB.Dec03AuditPack.HL.V2.revised ctl_05.CCB.HO.Tool.PRCAccounts.040409 2" xfId="4440"/>
    <cellStyle name="_CCB.HO.2002 Jnl summary by jnl.GL PRC 41-80.grouped.031221_CCB.HO.2001 Jnl summary by jnl.GL PRC 1-12,33_CCB.Dec03AuditPack.HL.V2.revised ctl_CCB.HO.new TB template.for reporting package.040309" xfId="1853"/>
    <cellStyle name="_CCB.HO.2002 Jnl summary by jnl.GL PRC 41-80.grouped.031221_CCB.HO.2001 Jnl summary by jnl.GL PRC 1-12,33_CCB.Dec03AuditPack.HL.V2.revised ctl_CCB.HO.new TB template.for reporting package.040309 2" xfId="4759"/>
    <cellStyle name="_CCB.HO.2002 Jnl summary by jnl.GL PRC 41-80.grouped.031221_CCB.HO.2001 Jnl summary by jnl.GL PRC 1-12,33_CCB.Dec03AuditPack.HL.V2.revised ctl_CCB.HO.new TB template.for reporting package.040309_05.CCB.HO.Tool.PRCAccounts.040409" xfId="1854"/>
    <cellStyle name="_CCB.HO.2002 Jnl summary by jnl.GL PRC 41-80.grouped.031221_CCB.HO.2001 Jnl summary by jnl.GL PRC 1-12,33_CCB.Dec03AuditPack.HL.V2.revised ctl_CCB.HO.new TB template.for reporting package.040309_05.CCB.HO.Tool.PRCAccounts.040409 2" xfId="4760"/>
    <cellStyle name="_CCB.HO.2002 Jnl summary by jnl.GL PRC 41-80.grouped.031221_CCB.HO.2001 Jnl summary by jnl.GL PRC 1-12,33_CCB.Dec03AuditPack.HL.V2.revised ctl_CCB.HO.new TB template.for reporting package.1P.040316" xfId="1855"/>
    <cellStyle name="_CCB.HO.2002 Jnl summary by jnl.GL PRC 41-80.grouped.031221_CCB.HO.2001 Jnl summary by jnl.GL PRC 1-12,33_CCB.Dec03AuditPack.HL.V2.revised ctl_CCB.HO.new TB template.for reporting package.1P.040316 2" xfId="4761"/>
    <cellStyle name="_CCB.HO.2002 Jnl summary by jnl.GL PRC 41-80.grouped.031221_CCB.HO.2001 Jnl summary by jnl.GL PRC 1-12,33_CCB.Dec03AuditPack.HL.V2.revised ctl_CCB.HO.new TB template.for reporting package.1P.040316_05.CCB.HO.Tool.PRCAccounts.040409" xfId="1856"/>
    <cellStyle name="_CCB.HO.2002 Jnl summary by jnl.GL PRC 41-80.grouped.031221_CCB.HO.2001 Jnl summary by jnl.GL PRC 1-12,33_CCB.Dec03AuditPack.HL.V2.revised ctl_CCB.HO.new TB template.for reporting package.1P.040316_05.CCB.HO.Tool.PRCAccounts.040409 2" xfId="4762"/>
    <cellStyle name="_CCB.HO.2002 Jnl summary by jnl.GL PRC 41-80.grouped.031221_CCB.HO.2001 Jnl summary by jnl.GL PRC 1-12,33_CCB.Dec03AuditPack.HL.V2.revised ctl_CCB.HO.reporting TB-Comb.1P.040316" xfId="1857"/>
    <cellStyle name="_CCB.HO.2002 Jnl summary by jnl.GL PRC 41-80.grouped.031221_CCB.HO.2001 Jnl summary by jnl.GL PRC 1-12,33_CCB.Dec03AuditPack.HL.V2.revised ctl_CCB.HO.reporting TB-Comb.1P.040316 2" xfId="4763"/>
    <cellStyle name="_CCB.HO.2002 Jnl summary by jnl.GL PRC 41-80.grouped.031221_CCB.HO.2001 Jnl summary by jnl.GL PRC 1-12,33_CCB.Dec03AuditPack.HL.V2.revised ctl_CCB.HO.reporting TB-Comb.4Period.040316" xfId="1858"/>
    <cellStyle name="_CCB.HO.2002 Jnl summary by jnl.GL PRC 41-80.grouped.031221_CCB.HO.2001 Jnl summary by jnl.GL PRC 1-12,33_CCB.Dec03AuditPack.HL.V2.revised ctl_CCB.HO.reporting TB-Comb.4Period.040316 2" xfId="4764"/>
    <cellStyle name="_CCB.HO.2002 Jnl summary by jnl.GL PRC 41-80.grouped.031221_CCB.HO.2001 Jnl summary by jnl.GL PRC 1-12,33_CCB.Dec03AuditPack.HL.V2.revised ctl_CCB.HO.reporting TB-HL.1P.040316" xfId="102"/>
    <cellStyle name="_CCB.HO.2002 Jnl summary by jnl.GL PRC 41-80.grouped.031221_CCB.HO.2001 Jnl summary by jnl.GL PRC 1-12,33_CCB.Dec03AuditPack.HL.V2.revised ctl_CCB.HO.reporting TB-HL.1P.040316 2" xfId="3081"/>
    <cellStyle name="_CCB.HO.2002 Jnl summary by jnl.GL PRC 41-80.grouped.031221_CCB.HO.2001 Jnl summary by jnl.GL PRC 1-12,33_CCB.Dec03AuditPack.HL.V2.revised ctl_CCB.HO.reporting TB-HL.1P.040316_05.CCB.HO.Tool.PRCAccounts.040409" xfId="1859"/>
    <cellStyle name="_CCB.HO.2002 Jnl summary by jnl.GL PRC 41-80.grouped.031221_CCB.HO.2001 Jnl summary by jnl.GL PRC 1-12,33_CCB.Dec03AuditPack.HL.V2.revised ctl_CCB.HO.reporting TB-HL.1P.040316_05.CCB.HO.Tool.PRCAccounts.040409 2" xfId="4765"/>
    <cellStyle name="_CCB.HO.2002 Jnl summary by jnl.GL PRC 41-80.grouped.031221_CCB.HO.2001 Jnl summary by jnl.GL PRC 1-12,33_CCB.Dec03AuditPack.HL.V2.revised ctl_CCB.HO.Tool - convert old 2.5yrs combine TB to new.040315" xfId="588"/>
    <cellStyle name="_CCB.HO.2002 Jnl summary by jnl.GL PRC 41-80.grouped.031221_CCB.HO.2001 Jnl summary by jnl.GL PRC 1-12,33_CCB.Dec03AuditPack.HL.V2.revised ctl_CCB.HO.Tool - convert old 2.5yrs combine TB to new.040315 2" xfId="3528"/>
    <cellStyle name="_CCB.HO.2002 Jnl summary by jnl.GL PRC 41-80.grouped.031221_CCB.HO.2001 Jnl summary by jnl.GL PRC 1-12,33_CCB.Dec03AuditPack.HL.V2.revised ctl_CCB.xx.4P.PRCTB.yymmdd" xfId="1860"/>
    <cellStyle name="_CCB.HO.2002 Jnl summary by jnl.GL PRC 41-80.grouped.031221_CCB.HO.2001 Jnl summary by jnl.GL PRC 1-12,33_CCB.Dec03AuditPack.HL.V2.revised ctl_CCB.xx.4P.PRCTB.yymmdd 2" xfId="4766"/>
    <cellStyle name="_CCB.HO.2002 Jnl summary by jnl.GL PRC 41-80.grouped.031221_CCB.HO.2003 Jnl summary by jnl.GL PRC 13-20.031221" xfId="1168"/>
    <cellStyle name="_CCB.HO.2002 Jnl summary by jnl.GL PRC 41-80.grouped.031221_CCB.HO.2003 Jnl summary by jnl.GL PRC 13-20.031221 2" xfId="4094"/>
    <cellStyle name="_CCB.HO.2002 Jnl summary by jnl.GL PRC 41-80.grouped.031221_CCB.HO.2003 Jnl summary by jnl.GL PRC 13-20.031221_05.CCB.HO.Tool.PRCAccounts.040409" xfId="1171"/>
    <cellStyle name="_CCB.HO.2002 Jnl summary by jnl.GL PRC 41-80.grouped.031221_CCB.HO.2003 Jnl summary by jnl.GL PRC 13-20.031221_05.CCB.HO.Tool.PRCAccounts.040409 2" xfId="4097"/>
    <cellStyle name="_CCB.HO.2002 Jnl summary by jnl.GL PRC 41-80.grouped.031221_CCB.HO.2003 Jnl summary by jnl.GL PRC 13-20.031221_CCB.Dec03AuditPack.GL.V2" xfId="1862"/>
    <cellStyle name="_CCB.HO.2002 Jnl summary by jnl.GL PRC 41-80.grouped.031221_CCB.HO.2003 Jnl summary by jnl.GL PRC 13-20.031221_CCB.Dec03AuditPack.GL.V2 2" xfId="4768"/>
    <cellStyle name="_CCB.HO.2002 Jnl summary by jnl.GL PRC 41-80.grouped.031221_CCB.HO.2003 Jnl summary by jnl.GL PRC 13-20.031221_CCB.Dec03AuditPack.GL.V2_05.CCB.HO.Tool.PRCAccounts.040409" xfId="1864"/>
    <cellStyle name="_CCB.HO.2002 Jnl summary by jnl.GL PRC 41-80.grouped.031221_CCB.HO.2003 Jnl summary by jnl.GL PRC 13-20.031221_CCB.Dec03AuditPack.GL.V2_05.CCB.HO.Tool.PRCAccounts.040409 2" xfId="4770"/>
    <cellStyle name="_CCB.HO.2002 Jnl summary by jnl.GL PRC 41-80.grouped.031221_CCB.HO.2003 Jnl summary by jnl.GL PRC 13-20.031221_CCB.Dec03AuditPack.GL.V2_CCB.Dec03AuditPack.GL.V4(trail run new)" xfId="1158"/>
    <cellStyle name="_CCB.HO.2002 Jnl summary by jnl.GL PRC 41-80.grouped.031221_CCB.HO.2003 Jnl summary by jnl.GL PRC 13-20.031221_CCB.Dec03AuditPack.GL.V2_CCB.Dec03AuditPack.GL.V4(trail run new) 2" xfId="4084"/>
    <cellStyle name="_CCB.HO.2002 Jnl summary by jnl.GL PRC 41-80.grouped.031221_CCB.HO.2003 Jnl summary by jnl.GL PRC 13-20.031221_CCB.Dec03AuditPack.GL.V2_CCB.Dec03AuditPack.GL.V4(trial run new)" xfId="1865"/>
    <cellStyle name="_CCB.HO.2002 Jnl summary by jnl.GL PRC 41-80.grouped.031221_CCB.HO.2003 Jnl summary by jnl.GL PRC 13-20.031221_CCB.Dec03AuditPack.GL.V2_CCB.Dec03AuditPack.GL.V4(trial run new) 2" xfId="4771"/>
    <cellStyle name="_CCB.HO.2002 Jnl summary by jnl.GL PRC 41-80.grouped.031221_CCB.HO.2003 Jnl summary by jnl.GL PRC 13-20.031221_CCB.Dec03AuditPack.GL.V2_Copy of CCB.Dec03AuditPack.GL.V4" xfId="1286"/>
    <cellStyle name="_CCB.HO.2002 Jnl summary by jnl.GL PRC 41-80.grouped.031221_CCB.HO.2003 Jnl summary by jnl.GL PRC 13-20.031221_CCB.Dec03AuditPack.GL.V2_Copy of CCB.Dec03AuditPack.GL.V4 2" xfId="4209"/>
    <cellStyle name="_CCB.HO.2002 Jnl summary by jnl.GL PRC 41-80.grouped.031221_CCB.HO.2003 Jnl summary by jnl.GL PRC 13-20.031221_CCB.Dec03AuditPack.HL.V2.revised ctl" xfId="992"/>
    <cellStyle name="_CCB.HO.2002 Jnl summary by jnl.GL PRC 41-80.grouped.031221_CCB.HO.2003 Jnl summary by jnl.GL PRC 13-20.031221_CCB.Dec03AuditPack.HL.V2.revised ctl 2" xfId="3922"/>
    <cellStyle name="_CCB.HO.2002 Jnl summary by jnl.GL PRC 41-80.grouped.031221_CCB.HO.2003 Jnl summary by jnl.GL PRC 13-20.031221_CCB.Dec03AuditPack.HL.V2.revised ctl_05.CCB.HO.Tool.PRCAccounts.040409" xfId="994"/>
    <cellStyle name="_CCB.HO.2002 Jnl summary by jnl.GL PRC 41-80.grouped.031221_CCB.HO.2003 Jnl summary by jnl.GL PRC 13-20.031221_CCB.Dec03AuditPack.HL.V2.revised ctl_05.CCB.HO.Tool.PRCAccounts.040409 2" xfId="3924"/>
    <cellStyle name="_CCB.HO.2002 Jnl summary by jnl.GL PRC 41-80.grouped.031221_CCB.HO.2003 Jnl summary by jnl.GL PRC 13-20.031221_CCB.Dec03AuditPack.HL.V2.revised ctl_CCB.HO.new TB template.for reporting package.040309" xfId="1866"/>
    <cellStyle name="_CCB.HO.2002 Jnl summary by jnl.GL PRC 41-80.grouped.031221_CCB.HO.2003 Jnl summary by jnl.GL PRC 13-20.031221_CCB.Dec03AuditPack.HL.V2.revised ctl_CCB.HO.new TB template.for reporting package.040309 2" xfId="4772"/>
    <cellStyle name="_CCB.HO.2002 Jnl summary by jnl.GL PRC 41-80.grouped.031221_CCB.HO.2003 Jnl summary by jnl.GL PRC 13-20.031221_CCB.Dec03AuditPack.HL.V2.revised ctl_CCB.HO.new TB template.for reporting package.040309_05.CCB.HO.Tool.PRCAccounts.040409" xfId="1868"/>
    <cellStyle name="_CCB.HO.2002 Jnl summary by jnl.GL PRC 41-80.grouped.031221_CCB.HO.2003 Jnl summary by jnl.GL PRC 13-20.031221_CCB.Dec03AuditPack.HL.V2.revised ctl_CCB.HO.new TB template.for reporting package.040309_05.CCB.HO.Tool.PRCAccounts.040409 2" xfId="4774"/>
    <cellStyle name="_CCB.HO.2002 Jnl summary by jnl.GL PRC 41-80.grouped.031221_CCB.HO.2003 Jnl summary by jnl.GL PRC 13-20.031221_CCB.Dec03AuditPack.HL.V2.revised ctl_CCB.HO.new TB template.for reporting package.1P.040316" xfId="1869"/>
    <cellStyle name="_CCB.HO.2002 Jnl summary by jnl.GL PRC 41-80.grouped.031221_CCB.HO.2003 Jnl summary by jnl.GL PRC 13-20.031221_CCB.Dec03AuditPack.HL.V2.revised ctl_CCB.HO.new TB template.for reporting package.1P.040316 2" xfId="4775"/>
    <cellStyle name="_CCB.HO.2002 Jnl summary by jnl.GL PRC 41-80.grouped.031221_CCB.HO.2003 Jnl summary by jnl.GL PRC 13-20.031221_CCB.Dec03AuditPack.HL.V2.revised ctl_CCB.HO.new TB template.for reporting package.1P.040316_05.CCB.HO.Tool.PRCAccounts.040409" xfId="1870"/>
    <cellStyle name="_CCB.HO.2002 Jnl summary by jnl.GL PRC 41-80.grouped.031221_CCB.HO.2003 Jnl summary by jnl.GL PRC 13-20.031221_CCB.Dec03AuditPack.HL.V2.revised ctl_CCB.HO.new TB template.for reporting package.1P.040316_05.CCB.HO.Tool.PRCAccounts.040409 2" xfId="4776"/>
    <cellStyle name="_CCB.HO.2002 Jnl summary by jnl.GL PRC 41-80.grouped.031221_CCB.HO.2003 Jnl summary by jnl.GL PRC 13-20.031221_CCB.Dec03AuditPack.HL.V2.revised ctl_CCB.HO.reporting TB-Comb.1P.040316" xfId="1872"/>
    <cellStyle name="_CCB.HO.2002 Jnl summary by jnl.GL PRC 41-80.grouped.031221_CCB.HO.2003 Jnl summary by jnl.GL PRC 13-20.031221_CCB.Dec03AuditPack.HL.V2.revised ctl_CCB.HO.reporting TB-Comb.1P.040316 2" xfId="4778"/>
    <cellStyle name="_CCB.HO.2002 Jnl summary by jnl.GL PRC 41-80.grouped.031221_CCB.HO.2003 Jnl summary by jnl.GL PRC 13-20.031221_CCB.Dec03AuditPack.HL.V2.revised ctl_CCB.HO.reporting TB-Comb.4Period.040316" xfId="1874"/>
    <cellStyle name="_CCB.HO.2002 Jnl summary by jnl.GL PRC 41-80.grouped.031221_CCB.HO.2003 Jnl summary by jnl.GL PRC 13-20.031221_CCB.Dec03AuditPack.HL.V2.revised ctl_CCB.HO.reporting TB-Comb.4Period.040316 2" xfId="4780"/>
    <cellStyle name="_CCB.HO.2002 Jnl summary by jnl.GL PRC 41-80.grouped.031221_CCB.HO.2003 Jnl summary by jnl.GL PRC 13-20.031221_CCB.Dec03AuditPack.HL.V2.revised ctl_CCB.HO.reporting TB-HL.1P.040316" xfId="814"/>
    <cellStyle name="_CCB.HO.2002 Jnl summary by jnl.GL PRC 41-80.grouped.031221_CCB.HO.2003 Jnl summary by jnl.GL PRC 13-20.031221_CCB.Dec03AuditPack.HL.V2.revised ctl_CCB.HO.reporting TB-HL.1P.040316 2" xfId="3750"/>
    <cellStyle name="_CCB.HO.2002 Jnl summary by jnl.GL PRC 41-80.grouped.031221_CCB.HO.2003 Jnl summary by jnl.GL PRC 13-20.031221_CCB.Dec03AuditPack.HL.V2.revised ctl_CCB.HO.reporting TB-HL.1P.040316_05.CCB.HO.Tool.PRCAccounts.040409" xfId="1875"/>
    <cellStyle name="_CCB.HO.2002 Jnl summary by jnl.GL PRC 41-80.grouped.031221_CCB.HO.2003 Jnl summary by jnl.GL PRC 13-20.031221_CCB.Dec03AuditPack.HL.V2.revised ctl_CCB.HO.reporting TB-HL.1P.040316_05.CCB.HO.Tool.PRCAccounts.040409 2" xfId="4781"/>
    <cellStyle name="_CCB.HO.2002 Jnl summary by jnl.GL PRC 41-80.grouped.031221_CCB.HO.2003 Jnl summary by jnl.GL PRC 13-20.031221_CCB.Dec03AuditPack.HL.V2.revised ctl_CCB.HO.Tool - convert old 2.5yrs combine TB to new.040315" xfId="1876"/>
    <cellStyle name="_CCB.HO.2002 Jnl summary by jnl.GL PRC 41-80.grouped.031221_CCB.HO.2003 Jnl summary by jnl.GL PRC 13-20.031221_CCB.Dec03AuditPack.HL.V2.revised ctl_CCB.HO.Tool - convert old 2.5yrs combine TB to new.040315 2" xfId="4782"/>
    <cellStyle name="_CCB.HO.2002 Jnl summary by jnl.GL PRC 41-80.grouped.031221_CCB.HO.2003 Jnl summary by jnl.GL PRC 13-20.031221_CCB.Dec03AuditPack.HL.V2.revised ctl_CCB.xx.4P.PRCTB.yymmdd" xfId="1879"/>
    <cellStyle name="_CCB.HO.2002 Jnl summary by jnl.GL PRC 41-80.grouped.031221_CCB.HO.2003 Jnl summary by jnl.GL PRC 13-20.031221_CCB.Dec03AuditPack.HL.V2.revised ctl_CCB.xx.4P.PRCTB.yymmdd 2" xfId="4783"/>
    <cellStyle name="_CCB.HO.2003 Jnl summary by jnl.GL PRC 11&amp;12&amp;68.031221" xfId="1882"/>
    <cellStyle name="_CCB.HO.2003 Jnl summary by jnl.GL PRC 11&amp;12&amp;68.031221 2" xfId="1883"/>
    <cellStyle name="_CCB.HO.2003 Jnl summary by jnl.GL PRC 11&amp;12&amp;68.031221 2 2" xfId="4787"/>
    <cellStyle name="_CCB.HO.2003 Jnl summary by jnl.GL PRC 11&amp;12&amp;68.031221 3" xfId="4786"/>
    <cellStyle name="_CCB.HO.2003 Jnl summary by jnl.GL PRC 1-12,33.031221" xfId="1885"/>
    <cellStyle name="_CCB.HO.2003 Jnl summary by jnl.GL PRC 1-12,33.031221 2" xfId="4789"/>
    <cellStyle name="_CCB.HO.2003 Jnl summary by jnl.GL PRC 1-12,33.031221_05.CCB.HO.Tool.PRCAccounts.040409" xfId="1886"/>
    <cellStyle name="_CCB.HO.2003 Jnl summary by jnl.GL PRC 1-12,33.031221_05.CCB.HO.Tool.PRCAccounts.040409 2" xfId="4790"/>
    <cellStyle name="_CCB.HO.2003 Jnl summary by jnl.GL PRC 1-12,33.031221_CCB.Dec03AuditPack.GL.V2" xfId="1887"/>
    <cellStyle name="_CCB.HO.2003 Jnl summary by jnl.GL PRC 1-12,33.031221_CCB.Dec03AuditPack.GL.V2 2" xfId="4791"/>
    <cellStyle name="_CCB.HO.2003 Jnl summary by jnl.GL PRC 1-12,33.031221_CCB.Dec03AuditPack.GL.V2_05.CCB.HO.Tool.PRCAccounts.040409" xfId="604"/>
    <cellStyle name="_CCB.HO.2003 Jnl summary by jnl.GL PRC 1-12,33.031221_CCB.Dec03AuditPack.GL.V2_05.CCB.HO.Tool.PRCAccounts.040409 2" xfId="3544"/>
    <cellStyle name="_CCB.HO.2003 Jnl summary by jnl.GL PRC 1-12,33.031221_CCB.Dec03AuditPack.GL.V2_CCB.Dec03AuditPack.GL.V4(trail run new)" xfId="715"/>
    <cellStyle name="_CCB.HO.2003 Jnl summary by jnl.GL PRC 1-12,33.031221_CCB.Dec03AuditPack.GL.V2_CCB.Dec03AuditPack.GL.V4(trail run new) 2" xfId="3651"/>
    <cellStyle name="_CCB.HO.2003 Jnl summary by jnl.GL PRC 1-12,33.031221_CCB.Dec03AuditPack.GL.V2_CCB.Dec03AuditPack.GL.V4(trial run new)" xfId="1888"/>
    <cellStyle name="_CCB.HO.2003 Jnl summary by jnl.GL PRC 1-12,33.031221_CCB.Dec03AuditPack.GL.V2_CCB.Dec03AuditPack.GL.V4(trial run new) 2" xfId="4792"/>
    <cellStyle name="_CCB.HO.2003 Jnl summary by jnl.GL PRC 1-12,33.031221_CCB.Dec03AuditPack.GL.V2_Copy of CCB.Dec03AuditPack.GL.V4" xfId="1890"/>
    <cellStyle name="_CCB.HO.2003 Jnl summary by jnl.GL PRC 1-12,33.031221_CCB.Dec03AuditPack.GL.V2_Copy of CCB.Dec03AuditPack.GL.V4 2" xfId="4793"/>
    <cellStyle name="_CCB.HO.2003 Jnl summary by jnl.GL PRC 1-12,33.031221_CCB.Dec03AuditPack.HL.V2.revised ctl" xfId="1892"/>
    <cellStyle name="_CCB.HO.2003 Jnl summary by jnl.GL PRC 1-12,33.031221_CCB.Dec03AuditPack.HL.V2.revised ctl 2" xfId="4795"/>
    <cellStyle name="_CCB.HO.2003 Jnl summary by jnl.GL PRC 1-12,33.031221_CCB.Dec03AuditPack.HL.V2.revised ctl_05.CCB.HO.Tool.PRCAccounts.040409" xfId="607"/>
    <cellStyle name="_CCB.HO.2003 Jnl summary by jnl.GL PRC 1-12,33.031221_CCB.Dec03AuditPack.HL.V2.revised ctl_05.CCB.HO.Tool.PRCAccounts.040409 2" xfId="3547"/>
    <cellStyle name="_CCB.HO.2003 Jnl summary by jnl.GL PRC 1-12,33.031221_CCB.Dec03AuditPack.HL.V2.revised ctl_CCB.HO.new TB template.for reporting package.040309" xfId="1893"/>
    <cellStyle name="_CCB.HO.2003 Jnl summary by jnl.GL PRC 1-12,33.031221_CCB.Dec03AuditPack.HL.V2.revised ctl_CCB.HO.new TB template.for reporting package.040309 2" xfId="4796"/>
    <cellStyle name="_CCB.HO.2003 Jnl summary by jnl.GL PRC 1-12,33.031221_CCB.Dec03AuditPack.HL.V2.revised ctl_CCB.HO.new TB template.for reporting package.040309_05.CCB.HO.Tool.PRCAccounts.040409" xfId="1894"/>
    <cellStyle name="_CCB.HO.2003 Jnl summary by jnl.GL PRC 1-12,33.031221_CCB.Dec03AuditPack.HL.V2.revised ctl_CCB.HO.new TB template.for reporting package.040309_05.CCB.HO.Tool.PRCAccounts.040409 2" xfId="4797"/>
    <cellStyle name="_CCB.HO.2003 Jnl summary by jnl.GL PRC 1-12,33.031221_CCB.Dec03AuditPack.HL.V2.revised ctl_CCB.HO.new TB template.for reporting package.1P.040316" xfId="1895"/>
    <cellStyle name="_CCB.HO.2003 Jnl summary by jnl.GL PRC 1-12,33.031221_CCB.Dec03AuditPack.HL.V2.revised ctl_CCB.HO.new TB template.for reporting package.1P.040316 2" xfId="4798"/>
    <cellStyle name="_CCB.HO.2003 Jnl summary by jnl.GL PRC 1-12,33.031221_CCB.Dec03AuditPack.HL.V2.revised ctl_CCB.HO.new TB template.for reporting package.1P.040316_05.CCB.HO.Tool.PRCAccounts.040409" xfId="1898"/>
    <cellStyle name="_CCB.HO.2003 Jnl summary by jnl.GL PRC 1-12,33.031221_CCB.Dec03AuditPack.HL.V2.revised ctl_CCB.HO.new TB template.for reporting package.1P.040316_05.CCB.HO.Tool.PRCAccounts.040409 2" xfId="4801"/>
    <cellStyle name="_CCB.HO.2003 Jnl summary by jnl.GL PRC 1-12,33.031221_CCB.Dec03AuditPack.HL.V2.revised ctl_CCB.HO.reporting TB-Comb.1P.040316" xfId="1900"/>
    <cellStyle name="_CCB.HO.2003 Jnl summary by jnl.GL PRC 1-12,33.031221_CCB.Dec03AuditPack.HL.V2.revised ctl_CCB.HO.reporting TB-Comb.1P.040316 2" xfId="4803"/>
    <cellStyle name="_CCB.HO.2003 Jnl summary by jnl.GL PRC 1-12,33.031221_CCB.Dec03AuditPack.HL.V2.revised ctl_CCB.HO.reporting TB-Comb.4Period.040316" xfId="1901"/>
    <cellStyle name="_CCB.HO.2003 Jnl summary by jnl.GL PRC 1-12,33.031221_CCB.Dec03AuditPack.HL.V2.revised ctl_CCB.HO.reporting TB-Comb.4Period.040316 2" xfId="4804"/>
    <cellStyle name="_CCB.HO.2003 Jnl summary by jnl.GL PRC 1-12,33.031221_CCB.Dec03AuditPack.HL.V2.revised ctl_CCB.HO.reporting TB-HL.1P.040316" xfId="1903"/>
    <cellStyle name="_CCB.HO.2003 Jnl summary by jnl.GL PRC 1-12,33.031221_CCB.Dec03AuditPack.HL.V2.revised ctl_CCB.HO.reporting TB-HL.1P.040316 2" xfId="4806"/>
    <cellStyle name="_CCB.HO.2003 Jnl summary by jnl.GL PRC 1-12,33.031221_CCB.Dec03AuditPack.HL.V2.revised ctl_CCB.HO.reporting TB-HL.1P.040316_05.CCB.HO.Tool.PRCAccounts.040409" xfId="1905"/>
    <cellStyle name="_CCB.HO.2003 Jnl summary by jnl.GL PRC 1-12,33.031221_CCB.Dec03AuditPack.HL.V2.revised ctl_CCB.HO.reporting TB-HL.1P.040316_05.CCB.HO.Tool.PRCAccounts.040409 2" xfId="4808"/>
    <cellStyle name="_CCB.HO.2003 Jnl summary by jnl.GL PRC 1-12,33.031221_CCB.Dec03AuditPack.HL.V2.revised ctl_CCB.HO.Tool - convert old 2.5yrs combine TB to new.040315" xfId="1906"/>
    <cellStyle name="_CCB.HO.2003 Jnl summary by jnl.GL PRC 1-12,33.031221_CCB.Dec03AuditPack.HL.V2.revised ctl_CCB.HO.Tool - convert old 2.5yrs combine TB to new.040315 2" xfId="4809"/>
    <cellStyle name="_CCB.HO.2003 Jnl summary by jnl.GL PRC 1-12,33.031221_CCB.Dec03AuditPack.HL.V2.revised ctl_CCB.xx.4P.PRCTB.yymmdd" xfId="1907"/>
    <cellStyle name="_CCB.HO.2003 Jnl summary by jnl.GL PRC 1-12,33.031221_CCB.Dec03AuditPack.HL.V2.revised ctl_CCB.xx.4P.PRCTB.yymmdd 2" xfId="4810"/>
    <cellStyle name="_CCB.HO.2003 Jnl summary by jnl.GL PRC 13-20.031221" xfId="1909"/>
    <cellStyle name="_CCB.HO.2003 Jnl summary by jnl.GL PRC 13-20.031221 2" xfId="4812"/>
    <cellStyle name="_CCB.HO.2003 Jnl summary by jnl.GL PRC 13-20.031221_05.CCB.HO.Tool.PRCAccounts.040409" xfId="1911"/>
    <cellStyle name="_CCB.HO.2003 Jnl summary by jnl.GL PRC 13-20.031221_05.CCB.HO.Tool.PRCAccounts.040409 2" xfId="4814"/>
    <cellStyle name="_CCB.HO.2003 Jnl summary by jnl.GL PRC 13-20.031221_CCB.Dec03AuditPack.GL.V2" xfId="1912"/>
    <cellStyle name="_CCB.HO.2003 Jnl summary by jnl.GL PRC 13-20.031221_CCB.Dec03AuditPack.GL.V2 2" xfId="4815"/>
    <cellStyle name="_CCB.HO.2003 Jnl summary by jnl.GL PRC 13-20.031221_CCB.Dec03AuditPack.GL.V2_05.CCB.HO.Tool.PRCAccounts.040409" xfId="1913"/>
    <cellStyle name="_CCB.HO.2003 Jnl summary by jnl.GL PRC 13-20.031221_CCB.Dec03AuditPack.GL.V2_05.CCB.HO.Tool.PRCAccounts.040409 2" xfId="4816"/>
    <cellStyle name="_CCB.HO.2003 Jnl summary by jnl.GL PRC 13-20.031221_CCB.Dec03AuditPack.GL.V2_CCB.Dec03AuditPack.GL.V4(trail run new)" xfId="1914"/>
    <cellStyle name="_CCB.HO.2003 Jnl summary by jnl.GL PRC 13-20.031221_CCB.Dec03AuditPack.GL.V2_CCB.Dec03AuditPack.GL.V4(trail run new) 2" xfId="4817"/>
    <cellStyle name="_CCB.HO.2003 Jnl summary by jnl.GL PRC 13-20.031221_CCB.Dec03AuditPack.GL.V2_CCB.Dec03AuditPack.GL.V4(trial run new)" xfId="948"/>
    <cellStyle name="_CCB.HO.2003 Jnl summary by jnl.GL PRC 13-20.031221_CCB.Dec03AuditPack.GL.V2_CCB.Dec03AuditPack.GL.V4(trial run new) 2" xfId="3880"/>
    <cellStyle name="_CCB.HO.2003 Jnl summary by jnl.GL PRC 13-20.031221_CCB.Dec03AuditPack.GL.V2_Copy of CCB.Dec03AuditPack.GL.V4" xfId="1916"/>
    <cellStyle name="_CCB.HO.2003 Jnl summary by jnl.GL PRC 13-20.031221_CCB.Dec03AuditPack.GL.V2_Copy of CCB.Dec03AuditPack.GL.V4 2" xfId="4819"/>
    <cellStyle name="_CCB.HO.2003 Jnl summary by jnl.GL PRC 13-20.031221_CCB.Dec03AuditPack.HL.V2.revised ctl" xfId="1206"/>
    <cellStyle name="_CCB.HO.2003 Jnl summary by jnl.GL PRC 13-20.031221_CCB.Dec03AuditPack.HL.V2.revised ctl 2" xfId="4130"/>
    <cellStyle name="_CCB.HO.2003 Jnl summary by jnl.GL PRC 13-20.031221_CCB.Dec03AuditPack.HL.V2.revised ctl_05.CCB.HO.Tool.PRCAccounts.040409" xfId="1918"/>
    <cellStyle name="_CCB.HO.2003 Jnl summary by jnl.GL PRC 13-20.031221_CCB.Dec03AuditPack.HL.V2.revised ctl_05.CCB.HO.Tool.PRCAccounts.040409 2" xfId="4820"/>
    <cellStyle name="_CCB.HO.2003 Jnl summary by jnl.GL PRC 13-20.031221_CCB.Dec03AuditPack.HL.V2.revised ctl_CCB.HO.new TB template.for reporting package.040309" xfId="1920"/>
    <cellStyle name="_CCB.HO.2003 Jnl summary by jnl.GL PRC 13-20.031221_CCB.Dec03AuditPack.HL.V2.revised ctl_CCB.HO.new TB template.for reporting package.040309 2" xfId="4822"/>
    <cellStyle name="_CCB.HO.2003 Jnl summary by jnl.GL PRC 13-20.031221_CCB.Dec03AuditPack.HL.V2.revised ctl_CCB.HO.new TB template.for reporting package.040309_05.CCB.HO.Tool.PRCAccounts.040409" xfId="1921"/>
    <cellStyle name="_CCB.HO.2003 Jnl summary by jnl.GL PRC 13-20.031221_CCB.Dec03AuditPack.HL.V2.revised ctl_CCB.HO.new TB template.for reporting package.040309_05.CCB.HO.Tool.PRCAccounts.040409 2" xfId="4823"/>
    <cellStyle name="_CCB.HO.2003 Jnl summary by jnl.GL PRC 13-20.031221_CCB.Dec03AuditPack.HL.V2.revised ctl_CCB.HO.new TB template.for reporting package.1P.040316" xfId="1922"/>
    <cellStyle name="_CCB.HO.2003 Jnl summary by jnl.GL PRC 13-20.031221_CCB.Dec03AuditPack.HL.V2.revised ctl_CCB.HO.new TB template.for reporting package.1P.040316 2" xfId="4824"/>
    <cellStyle name="_CCB.HO.2003 Jnl summary by jnl.GL PRC 13-20.031221_CCB.Dec03AuditPack.HL.V2.revised ctl_CCB.HO.new TB template.for reporting package.1P.040316_05.CCB.HO.Tool.PRCAccounts.040409" xfId="1923"/>
    <cellStyle name="_CCB.HO.2003 Jnl summary by jnl.GL PRC 13-20.031221_CCB.Dec03AuditPack.HL.V2.revised ctl_CCB.HO.new TB template.for reporting package.1P.040316_05.CCB.HO.Tool.PRCAccounts.040409 2" xfId="4825"/>
    <cellStyle name="_CCB.HO.2003 Jnl summary by jnl.GL PRC 13-20.031221_CCB.Dec03AuditPack.HL.V2.revised ctl_CCB.HO.reporting TB-Comb.1P.040316" xfId="1925"/>
    <cellStyle name="_CCB.HO.2003 Jnl summary by jnl.GL PRC 13-20.031221_CCB.Dec03AuditPack.HL.V2.revised ctl_CCB.HO.reporting TB-Comb.1P.040316 2" xfId="4827"/>
    <cellStyle name="_CCB.HO.2003 Jnl summary by jnl.GL PRC 13-20.031221_CCB.Dec03AuditPack.HL.V2.revised ctl_CCB.HO.reporting TB-Comb.4Period.040316" xfId="1926"/>
    <cellStyle name="_CCB.HO.2003 Jnl summary by jnl.GL PRC 13-20.031221_CCB.Dec03AuditPack.HL.V2.revised ctl_CCB.HO.reporting TB-Comb.4Period.040316 2" xfId="4828"/>
    <cellStyle name="_CCB.HO.2003 Jnl summary by jnl.GL PRC 13-20.031221_CCB.Dec03AuditPack.HL.V2.revised ctl_CCB.HO.reporting TB-HL.1P.040316" xfId="1927"/>
    <cellStyle name="_CCB.HO.2003 Jnl summary by jnl.GL PRC 13-20.031221_CCB.Dec03AuditPack.HL.V2.revised ctl_CCB.HO.reporting TB-HL.1P.040316 2" xfId="4829"/>
    <cellStyle name="_CCB.HO.2003 Jnl summary by jnl.GL PRC 13-20.031221_CCB.Dec03AuditPack.HL.V2.revised ctl_CCB.HO.reporting TB-HL.1P.040316_05.CCB.HO.Tool.PRCAccounts.040409" xfId="1928"/>
    <cellStyle name="_CCB.HO.2003 Jnl summary by jnl.GL PRC 13-20.031221_CCB.Dec03AuditPack.HL.V2.revised ctl_CCB.HO.reporting TB-HL.1P.040316_05.CCB.HO.Tool.PRCAccounts.040409 2" xfId="4830"/>
    <cellStyle name="_CCB.HO.2003 Jnl summary by jnl.GL PRC 13-20.031221_CCB.Dec03AuditPack.HL.V2.revised ctl_CCB.HO.Tool - convert old 2.5yrs combine TB to new.040315" xfId="1933"/>
    <cellStyle name="_CCB.HO.2003 Jnl summary by jnl.GL PRC 13-20.031221_CCB.Dec03AuditPack.HL.V2.revised ctl_CCB.HO.Tool - convert old 2.5yrs combine TB to new.040315 2" xfId="4833"/>
    <cellStyle name="_CCB.HO.2003 Jnl summary by jnl.GL PRC 13-20.031221_CCB.Dec03AuditPack.HL.V2.revised ctl_CCB.xx.4P.PRCTB.yymmdd" xfId="1935"/>
    <cellStyle name="_CCB.HO.2003 Jnl summary by jnl.GL PRC 13-20.031221_CCB.Dec03AuditPack.HL.V2.revised ctl_CCB.xx.4P.PRCTB.yymmdd 2" xfId="4835"/>
    <cellStyle name="_CCB.HO.2003 Jnl summary by jnl.GL PRC 15,21-32.031221" xfId="889"/>
    <cellStyle name="_CCB.HO.2003 Jnl summary by jnl.GL PRC 15,21-32.031221 2" xfId="3822"/>
    <cellStyle name="_CCB.HO.2003 Jnl summary by jnl.GL PRC 15,21-32.031221_05.CCB.HO.Tool.PRCAccounts.040409" xfId="892"/>
    <cellStyle name="_CCB.HO.2003 Jnl summary by jnl.GL PRC 15,21-32.031221_05.CCB.HO.Tool.PRCAccounts.040409 2" xfId="3825"/>
    <cellStyle name="_CCB.HO.2003 Jnl summary by jnl.GL PRC 15,21-32.031221_CCB.Dec03AuditPack.GL.V2" xfId="1936"/>
    <cellStyle name="_CCB.HO.2003 Jnl summary by jnl.GL PRC 15,21-32.031221_CCB.Dec03AuditPack.GL.V2 2" xfId="4836"/>
    <cellStyle name="_CCB.HO.2003 Jnl summary by jnl.GL PRC 15,21-32.031221_CCB.Dec03AuditPack.GL.V2_05.CCB.HO.Tool.PRCAccounts.040409" xfId="1937"/>
    <cellStyle name="_CCB.HO.2003 Jnl summary by jnl.GL PRC 15,21-32.031221_CCB.Dec03AuditPack.GL.V2_05.CCB.HO.Tool.PRCAccounts.040409 2" xfId="4837"/>
    <cellStyle name="_CCB.HO.2003 Jnl summary by jnl.GL PRC 15,21-32.031221_CCB.Dec03AuditPack.GL.V2_CCB.Dec03AuditPack.GL.V4(trail run new)" xfId="1939"/>
    <cellStyle name="_CCB.HO.2003 Jnl summary by jnl.GL PRC 15,21-32.031221_CCB.Dec03AuditPack.GL.V2_CCB.Dec03AuditPack.GL.V4(trail run new) 2" xfId="4838"/>
    <cellStyle name="_CCB.HO.2003 Jnl summary by jnl.GL PRC 15,21-32.031221_CCB.Dec03AuditPack.GL.V2_CCB.Dec03AuditPack.GL.V4(trial run new)" xfId="1940"/>
    <cellStyle name="_CCB.HO.2003 Jnl summary by jnl.GL PRC 15,21-32.031221_CCB.Dec03AuditPack.GL.V2_CCB.Dec03AuditPack.GL.V4(trial run new) 2" xfId="4839"/>
    <cellStyle name="_CCB.HO.2003 Jnl summary by jnl.GL PRC 15,21-32.031221_CCB.Dec03AuditPack.GL.V2_Copy of CCB.Dec03AuditPack.GL.V4" xfId="1477"/>
    <cellStyle name="_CCB.HO.2003 Jnl summary by jnl.GL PRC 15,21-32.031221_CCB.Dec03AuditPack.GL.V2_Copy of CCB.Dec03AuditPack.GL.V4 2" xfId="4390"/>
    <cellStyle name="_CCB.HO.2003 Jnl summary by jnl.GL PRC 15,21-32.031221_CCB.Dec03AuditPack.HL.V2.revised ctl" xfId="1122"/>
    <cellStyle name="_CCB.HO.2003 Jnl summary by jnl.GL PRC 15,21-32.031221_CCB.Dec03AuditPack.HL.V2.revised ctl 2" xfId="4048"/>
    <cellStyle name="_CCB.HO.2003 Jnl summary by jnl.GL PRC 15,21-32.031221_CCB.Dec03AuditPack.HL.V2.revised ctl_05.CCB.HO.Tool.PRCAccounts.040409" xfId="1941"/>
    <cellStyle name="_CCB.HO.2003 Jnl summary by jnl.GL PRC 15,21-32.031221_CCB.Dec03AuditPack.HL.V2.revised ctl_05.CCB.HO.Tool.PRCAccounts.040409 2" xfId="4840"/>
    <cellStyle name="_CCB.HO.2003 Jnl summary by jnl.GL PRC 15,21-32.031221_CCB.Dec03AuditPack.HL.V2.revised ctl_CCB.HO.new TB template.for reporting package.040309" xfId="1942"/>
    <cellStyle name="_CCB.HO.2003 Jnl summary by jnl.GL PRC 15,21-32.031221_CCB.Dec03AuditPack.HL.V2.revised ctl_CCB.HO.new TB template.for reporting package.040309 2" xfId="4841"/>
    <cellStyle name="_CCB.HO.2003 Jnl summary by jnl.GL PRC 15,21-32.031221_CCB.Dec03AuditPack.HL.V2.revised ctl_CCB.HO.new TB template.for reporting package.040309_05.CCB.HO.Tool.PRCAccounts.040409" xfId="1943"/>
    <cellStyle name="_CCB.HO.2003 Jnl summary by jnl.GL PRC 15,21-32.031221_CCB.Dec03AuditPack.HL.V2.revised ctl_CCB.HO.new TB template.for reporting package.040309_05.CCB.HO.Tool.PRCAccounts.040409 2" xfId="4842"/>
    <cellStyle name="_CCB.HO.2003 Jnl summary by jnl.GL PRC 15,21-32.031221_CCB.Dec03AuditPack.HL.V2.revised ctl_CCB.HO.new TB template.for reporting package.1P.040316" xfId="1944"/>
    <cellStyle name="_CCB.HO.2003 Jnl summary by jnl.GL PRC 15,21-32.031221_CCB.Dec03AuditPack.HL.V2.revised ctl_CCB.HO.new TB template.for reporting package.1P.040316 2" xfId="4843"/>
    <cellStyle name="_CCB.HO.2003 Jnl summary by jnl.GL PRC 15,21-32.031221_CCB.Dec03AuditPack.HL.V2.revised ctl_CCB.HO.new TB template.for reporting package.1P.040316_05.CCB.HO.Tool.PRCAccounts.040409" xfId="1945"/>
    <cellStyle name="_CCB.HO.2003 Jnl summary by jnl.GL PRC 15,21-32.031221_CCB.Dec03AuditPack.HL.V2.revised ctl_CCB.HO.new TB template.for reporting package.1P.040316_05.CCB.HO.Tool.PRCAccounts.040409 2" xfId="4844"/>
    <cellStyle name="_CCB.HO.2003 Jnl summary by jnl.GL PRC 15,21-32.031221_CCB.Dec03AuditPack.HL.V2.revised ctl_CCB.HO.reporting TB-Comb.1P.040316" xfId="1946"/>
    <cellStyle name="_CCB.HO.2003 Jnl summary by jnl.GL PRC 15,21-32.031221_CCB.Dec03AuditPack.HL.V2.revised ctl_CCB.HO.reporting TB-Comb.1P.040316 2" xfId="4845"/>
    <cellStyle name="_CCB.HO.2003 Jnl summary by jnl.GL PRC 15,21-32.031221_CCB.Dec03AuditPack.HL.V2.revised ctl_CCB.HO.reporting TB-Comb.4Period.040316" xfId="1947"/>
    <cellStyle name="_CCB.HO.2003 Jnl summary by jnl.GL PRC 15,21-32.031221_CCB.Dec03AuditPack.HL.V2.revised ctl_CCB.HO.reporting TB-Comb.4Period.040316 2" xfId="4846"/>
    <cellStyle name="_CCB.HO.2003 Jnl summary by jnl.GL PRC 15,21-32.031221_CCB.Dec03AuditPack.HL.V2.revised ctl_CCB.HO.reporting TB-HL.1P.040316" xfId="1948"/>
    <cellStyle name="_CCB.HO.2003 Jnl summary by jnl.GL PRC 15,21-32.031221_CCB.Dec03AuditPack.HL.V2.revised ctl_CCB.HO.reporting TB-HL.1P.040316 2" xfId="4847"/>
    <cellStyle name="_CCB.HO.2003 Jnl summary by jnl.GL PRC 15,21-32.031221_CCB.Dec03AuditPack.HL.V2.revised ctl_CCB.HO.reporting TB-HL.1P.040316_05.CCB.HO.Tool.PRCAccounts.040409" xfId="1950"/>
    <cellStyle name="_CCB.HO.2003 Jnl summary by jnl.GL PRC 15,21-32.031221_CCB.Dec03AuditPack.HL.V2.revised ctl_CCB.HO.reporting TB-HL.1P.040316_05.CCB.HO.Tool.PRCAccounts.040409 2" xfId="4849"/>
    <cellStyle name="_CCB.HO.2003 Jnl summary by jnl.GL PRC 15,21-32.031221_CCB.Dec03AuditPack.HL.V2.revised ctl_CCB.HO.Tool - convert old 2.5yrs combine TB to new.040315" xfId="1951"/>
    <cellStyle name="_CCB.HO.2003 Jnl summary by jnl.GL PRC 15,21-32.031221_CCB.Dec03AuditPack.HL.V2.revised ctl_CCB.HO.Tool - convert old 2.5yrs combine TB to new.040315 2" xfId="4850"/>
    <cellStyle name="_CCB.HO.2003 Jnl summary by jnl.GL PRC 15,21-32.031221_CCB.Dec03AuditPack.HL.V2.revised ctl_CCB.xx.4P.PRCTB.yymmdd" xfId="1187"/>
    <cellStyle name="_CCB.HO.2003 Jnl summary by jnl.GL PRC 15,21-32.031221_CCB.Dec03AuditPack.HL.V2.revised ctl_CCB.xx.4P.PRCTB.yymmdd 2" xfId="4113"/>
    <cellStyle name="_CCB.HO.2003 Jnl summary by jnl.GL PRC 31&amp;62.031221" xfId="1952"/>
    <cellStyle name="_CCB.HO.2003 Jnl summary by jnl.GL PRC 31&amp;62.031221 2" xfId="1953"/>
    <cellStyle name="_CCB.HO.2003 Jnl summary by jnl.GL PRC 31&amp;62.031221 2 2" xfId="4852"/>
    <cellStyle name="_CCB.HO.2003 Jnl summary by jnl.GL PRC 31&amp;62.031221 3" xfId="4851"/>
    <cellStyle name="_CCB.HO.2003 Jnl summary by jnl.GL PRC 34-40.031221" xfId="1954"/>
    <cellStyle name="_CCB.HO.2003 Jnl summary by jnl.GL PRC 34-40.031221 2" xfId="4853"/>
    <cellStyle name="_CCB.HO.2003 Jnl summary by jnl.GL PRC 34-40.031221_05.CCB.HO.Tool.PRCAccounts.040409" xfId="1956"/>
    <cellStyle name="_CCB.HO.2003 Jnl summary by jnl.GL PRC 34-40.031221_05.CCB.HO.Tool.PRCAccounts.040409 2" xfId="4855"/>
    <cellStyle name="_CCB.HO.2003 Jnl summary by jnl.GL PRC 34-40.031221_CCB.Dec03AuditPack.GL.V2" xfId="1957"/>
    <cellStyle name="_CCB.HO.2003 Jnl summary by jnl.GL PRC 34-40.031221_CCB.Dec03AuditPack.GL.V2 2" xfId="4856"/>
    <cellStyle name="_CCB.HO.2003 Jnl summary by jnl.GL PRC 34-40.031221_CCB.Dec03AuditPack.GL.V2_05.CCB.HO.Tool.PRCAccounts.040409" xfId="1958"/>
    <cellStyle name="_CCB.HO.2003 Jnl summary by jnl.GL PRC 34-40.031221_CCB.Dec03AuditPack.GL.V2_05.CCB.HO.Tool.PRCAccounts.040409 2" xfId="4857"/>
    <cellStyle name="_CCB.HO.2003 Jnl summary by jnl.GL PRC 34-40.031221_CCB.Dec03AuditPack.GL.V2_CCB.Dec03AuditPack.GL.V4(trail run new)" xfId="1959"/>
    <cellStyle name="_CCB.HO.2003 Jnl summary by jnl.GL PRC 34-40.031221_CCB.Dec03AuditPack.GL.V2_CCB.Dec03AuditPack.GL.V4(trail run new) 2" xfId="4858"/>
    <cellStyle name="_CCB.HO.2003 Jnl summary by jnl.GL PRC 34-40.031221_CCB.Dec03AuditPack.GL.V2_CCB.Dec03AuditPack.GL.V4(trial run new)" xfId="254"/>
    <cellStyle name="_CCB.HO.2003 Jnl summary by jnl.GL PRC 34-40.031221_CCB.Dec03AuditPack.GL.V2_CCB.Dec03AuditPack.GL.V4(trial run new) 2" xfId="3207"/>
    <cellStyle name="_CCB.HO.2003 Jnl summary by jnl.GL PRC 34-40.031221_CCB.Dec03AuditPack.GL.V2_Copy of CCB.Dec03AuditPack.GL.V4" xfId="1420"/>
    <cellStyle name="_CCB.HO.2003 Jnl summary by jnl.GL PRC 34-40.031221_CCB.Dec03AuditPack.GL.V2_Copy of CCB.Dec03AuditPack.GL.V4 2" xfId="4336"/>
    <cellStyle name="_CCB.HO.2003 Jnl summary by jnl.GL PRC 34-40.031221_CCB.Dec03AuditPack.HL.V2.revised ctl" xfId="1960"/>
    <cellStyle name="_CCB.HO.2003 Jnl summary by jnl.GL PRC 34-40.031221_CCB.Dec03AuditPack.HL.V2.revised ctl 2" xfId="4859"/>
    <cellStyle name="_CCB.HO.2003 Jnl summary by jnl.GL PRC 34-40.031221_CCB.Dec03AuditPack.HL.V2.revised ctl_05.CCB.HO.Tool.PRCAccounts.040409" xfId="1961"/>
    <cellStyle name="_CCB.HO.2003 Jnl summary by jnl.GL PRC 34-40.031221_CCB.Dec03AuditPack.HL.V2.revised ctl_05.CCB.HO.Tool.PRCAccounts.040409 2" xfId="4860"/>
    <cellStyle name="_CCB.HO.2003 Jnl summary by jnl.GL PRC 34-40.031221_CCB.Dec03AuditPack.HL.V2.revised ctl_CCB.HO.new TB template.for reporting package.040309" xfId="1962"/>
    <cellStyle name="_CCB.HO.2003 Jnl summary by jnl.GL PRC 34-40.031221_CCB.Dec03AuditPack.HL.V2.revised ctl_CCB.HO.new TB template.for reporting package.040309 2" xfId="4861"/>
    <cellStyle name="_CCB.HO.2003 Jnl summary by jnl.GL PRC 34-40.031221_CCB.Dec03AuditPack.HL.V2.revised ctl_CCB.HO.new TB template.for reporting package.040309_05.CCB.HO.Tool.PRCAccounts.040409" xfId="1963"/>
    <cellStyle name="_CCB.HO.2003 Jnl summary by jnl.GL PRC 34-40.031221_CCB.Dec03AuditPack.HL.V2.revised ctl_CCB.HO.new TB template.for reporting package.040309_05.CCB.HO.Tool.PRCAccounts.040409 2" xfId="4862"/>
    <cellStyle name="_CCB.HO.2003 Jnl summary by jnl.GL PRC 34-40.031221_CCB.Dec03AuditPack.HL.V2.revised ctl_CCB.HO.new TB template.for reporting package.1P.040316" xfId="1965"/>
    <cellStyle name="_CCB.HO.2003 Jnl summary by jnl.GL PRC 34-40.031221_CCB.Dec03AuditPack.HL.V2.revised ctl_CCB.HO.new TB template.for reporting package.1P.040316 2" xfId="4864"/>
    <cellStyle name="_CCB.HO.2003 Jnl summary by jnl.GL PRC 34-40.031221_CCB.Dec03AuditPack.HL.V2.revised ctl_CCB.HO.new TB template.for reporting package.1P.040316_05.CCB.HO.Tool.PRCAccounts.040409" xfId="1967"/>
    <cellStyle name="_CCB.HO.2003 Jnl summary by jnl.GL PRC 34-40.031221_CCB.Dec03AuditPack.HL.V2.revised ctl_CCB.HO.new TB template.for reporting package.1P.040316_05.CCB.HO.Tool.PRCAccounts.040409 2" xfId="4866"/>
    <cellStyle name="_CCB.HO.2003 Jnl summary by jnl.GL PRC 34-40.031221_CCB.Dec03AuditPack.HL.V2.revised ctl_CCB.HO.reporting TB-Comb.1P.040316" xfId="1970"/>
    <cellStyle name="_CCB.HO.2003 Jnl summary by jnl.GL PRC 34-40.031221_CCB.Dec03AuditPack.HL.V2.revised ctl_CCB.HO.reporting TB-Comb.1P.040316 2" xfId="4869"/>
    <cellStyle name="_CCB.HO.2003 Jnl summary by jnl.GL PRC 34-40.031221_CCB.Dec03AuditPack.HL.V2.revised ctl_CCB.HO.reporting TB-Comb.4Period.040316" xfId="1096"/>
    <cellStyle name="_CCB.HO.2003 Jnl summary by jnl.GL PRC 34-40.031221_CCB.Dec03AuditPack.HL.V2.revised ctl_CCB.HO.reporting TB-Comb.4Period.040316 2" xfId="4023"/>
    <cellStyle name="_CCB.HO.2003 Jnl summary by jnl.GL PRC 34-40.031221_CCB.Dec03AuditPack.HL.V2.revised ctl_CCB.HO.reporting TB-HL.1P.040316" xfId="1972"/>
    <cellStyle name="_CCB.HO.2003 Jnl summary by jnl.GL PRC 34-40.031221_CCB.Dec03AuditPack.HL.V2.revised ctl_CCB.HO.reporting TB-HL.1P.040316 2" xfId="4871"/>
    <cellStyle name="_CCB.HO.2003 Jnl summary by jnl.GL PRC 34-40.031221_CCB.Dec03AuditPack.HL.V2.revised ctl_CCB.HO.reporting TB-HL.1P.040316_05.CCB.HO.Tool.PRCAccounts.040409" xfId="1973"/>
    <cellStyle name="_CCB.HO.2003 Jnl summary by jnl.GL PRC 34-40.031221_CCB.Dec03AuditPack.HL.V2.revised ctl_CCB.HO.reporting TB-HL.1P.040316_05.CCB.HO.Tool.PRCAccounts.040409 2" xfId="4872"/>
    <cellStyle name="_CCB.HO.2003 Jnl summary by jnl.GL PRC 34-40.031221_CCB.Dec03AuditPack.HL.V2.revised ctl_CCB.HO.Tool - convert old 2.5yrs combine TB to new.040315" xfId="1976"/>
    <cellStyle name="_CCB.HO.2003 Jnl summary by jnl.GL PRC 34-40.031221_CCB.Dec03AuditPack.HL.V2.revised ctl_CCB.HO.Tool - convert old 2.5yrs combine TB to new.040315 2" xfId="4875"/>
    <cellStyle name="_CCB.HO.2003 Jnl summary by jnl.GL PRC 34-40.031221_CCB.Dec03AuditPack.HL.V2.revised ctl_CCB.xx.4P.PRCTB.yymmdd" xfId="1978"/>
    <cellStyle name="_CCB.HO.2003 Jnl summary by jnl.GL PRC 34-40.031221_CCB.Dec03AuditPack.HL.V2.revised ctl_CCB.xx.4P.PRCTB.yymmdd 2" xfId="4877"/>
    <cellStyle name="_CCB.HO.2003 Jnl summary by jnl.GL PRC 60-80.031221" xfId="1980"/>
    <cellStyle name="_CCB.HO.2003 Jnl summary by jnl.GL PRC 60-80.031221 2" xfId="1536"/>
    <cellStyle name="_CCB.HO.2003 Jnl summary by jnl.GL PRC 60-80.031221 2 2" xfId="4448"/>
    <cellStyle name="_CCB.HO.2003 Jnl summary by jnl.GL PRC 60-80.031221 3" xfId="4879"/>
    <cellStyle name="_CCB.HO.2003 Jnl summary by jnl.GL PRC 81-120.031221" xfId="1817"/>
    <cellStyle name="_CCB.HO.2003 Jnl summary by jnl.GL PRC 81-120.031221 2" xfId="4723"/>
    <cellStyle name="_CCB.HO.2003 Jnl summary by jnl.GL PRC 81-120.031221_05.CCB.HO.Tool.PRCAccounts.040409" xfId="1819"/>
    <cellStyle name="_CCB.HO.2003 Jnl summary by jnl.GL PRC 81-120.031221_05.CCB.HO.Tool.PRCAccounts.040409 2" xfId="4725"/>
    <cellStyle name="_CCB.HO.2003 Jnl summary by jnl.GL PRC 81-120.031221_CCB.Dec03AuditPack.GL.V2" xfId="1981"/>
    <cellStyle name="_CCB.HO.2003 Jnl summary by jnl.GL PRC 81-120.031221_CCB.Dec03AuditPack.GL.V2 2" xfId="4880"/>
    <cellStyle name="_CCB.HO.2003 Jnl summary by jnl.GL PRC 81-120.031221_CCB.Dec03AuditPack.GL.V2_05.CCB.HO.Tool.PRCAccounts.040409" xfId="1982"/>
    <cellStyle name="_CCB.HO.2003 Jnl summary by jnl.GL PRC 81-120.031221_CCB.Dec03AuditPack.GL.V2_05.CCB.HO.Tool.PRCAccounts.040409 2" xfId="4881"/>
    <cellStyle name="_CCB.HO.2003 Jnl summary by jnl.GL PRC 81-120.031221_CCB.Dec03AuditPack.GL.V2_CCB.Dec03AuditPack.GL.V4(trail run new)" xfId="1841"/>
    <cellStyle name="_CCB.HO.2003 Jnl summary by jnl.GL PRC 81-120.031221_CCB.Dec03AuditPack.GL.V2_CCB.Dec03AuditPack.GL.V4(trail run new) 2" xfId="4747"/>
    <cellStyle name="_CCB.HO.2003 Jnl summary by jnl.GL PRC 81-120.031221_CCB.Dec03AuditPack.GL.V2_CCB.Dec03AuditPack.GL.V4(trial run new)" xfId="1984"/>
    <cellStyle name="_CCB.HO.2003 Jnl summary by jnl.GL PRC 81-120.031221_CCB.Dec03AuditPack.GL.V2_CCB.Dec03AuditPack.GL.V4(trial run new) 2" xfId="4883"/>
    <cellStyle name="_CCB.HO.2003 Jnl summary by jnl.GL PRC 81-120.031221_CCB.Dec03AuditPack.GL.V2_Copy of CCB.Dec03AuditPack.GL.V4" xfId="1986"/>
    <cellStyle name="_CCB.HO.2003 Jnl summary by jnl.GL PRC 81-120.031221_CCB.Dec03AuditPack.GL.V2_Copy of CCB.Dec03AuditPack.GL.V4 2" xfId="4885"/>
    <cellStyle name="_CCB.HO.2003 Jnl summary by jnl.GL PRC 81-120.031221_CCB.Dec03AuditPack.HL.V2.revised ctl" xfId="1988"/>
    <cellStyle name="_CCB.HO.2003 Jnl summary by jnl.GL PRC 81-120.031221_CCB.Dec03AuditPack.HL.V2.revised ctl 2" xfId="4887"/>
    <cellStyle name="_CCB.HO.2003 Jnl summary by jnl.GL PRC 81-120.031221_CCB.Dec03AuditPack.HL.V2.revised ctl_05.CCB.HO.Tool.PRCAccounts.040409" xfId="1989"/>
    <cellStyle name="_CCB.HO.2003 Jnl summary by jnl.GL PRC 81-120.031221_CCB.Dec03AuditPack.HL.V2.revised ctl_05.CCB.HO.Tool.PRCAccounts.040409 2" xfId="4888"/>
    <cellStyle name="_CCB.HO.2003 Jnl summary by jnl.GL PRC 81-120.031221_CCB.Dec03AuditPack.HL.V2.revised ctl_CCB.HO.new TB template.for reporting package.040309" xfId="1990"/>
    <cellStyle name="_CCB.HO.2003 Jnl summary by jnl.GL PRC 81-120.031221_CCB.Dec03AuditPack.HL.V2.revised ctl_CCB.HO.new TB template.for reporting package.040309 2" xfId="4889"/>
    <cellStyle name="_CCB.HO.2003 Jnl summary by jnl.GL PRC 81-120.031221_CCB.Dec03AuditPack.HL.V2.revised ctl_CCB.HO.new TB template.for reporting package.040309_05.CCB.HO.Tool.PRCAccounts.040409" xfId="1600"/>
    <cellStyle name="_CCB.HO.2003 Jnl summary by jnl.GL PRC 81-120.031221_CCB.Dec03AuditPack.HL.V2.revised ctl_CCB.HO.new TB template.for reporting package.040309_05.CCB.HO.Tool.PRCAccounts.040409 2" xfId="4511"/>
    <cellStyle name="_CCB.HO.2003 Jnl summary by jnl.GL PRC 81-120.031221_CCB.Dec03AuditPack.HL.V2.revised ctl_CCB.HO.new TB template.for reporting package.1P.040316" xfId="1991"/>
    <cellStyle name="_CCB.HO.2003 Jnl summary by jnl.GL PRC 81-120.031221_CCB.Dec03AuditPack.HL.V2.revised ctl_CCB.HO.new TB template.for reporting package.1P.040316 2" xfId="4890"/>
    <cellStyle name="_CCB.HO.2003 Jnl summary by jnl.GL PRC 81-120.031221_CCB.Dec03AuditPack.HL.V2.revised ctl_CCB.HO.new TB template.for reporting package.1P.040316_05.CCB.HO.Tool.PRCAccounts.040409" xfId="1992"/>
    <cellStyle name="_CCB.HO.2003 Jnl summary by jnl.GL PRC 81-120.031221_CCB.Dec03AuditPack.HL.V2.revised ctl_CCB.HO.new TB template.for reporting package.1P.040316_05.CCB.HO.Tool.PRCAccounts.040409 2" xfId="4891"/>
    <cellStyle name="_CCB.HO.2003 Jnl summary by jnl.GL PRC 81-120.031221_CCB.Dec03AuditPack.HL.V2.revised ctl_CCB.HO.reporting TB-Comb.1P.040316" xfId="1993"/>
    <cellStyle name="_CCB.HO.2003 Jnl summary by jnl.GL PRC 81-120.031221_CCB.Dec03AuditPack.HL.V2.revised ctl_CCB.HO.reporting TB-Comb.1P.040316 2" xfId="4892"/>
    <cellStyle name="_CCB.HO.2003 Jnl summary by jnl.GL PRC 81-120.031221_CCB.Dec03AuditPack.HL.V2.revised ctl_CCB.HO.reporting TB-Comb.4Period.040316" xfId="1994"/>
    <cellStyle name="_CCB.HO.2003 Jnl summary by jnl.GL PRC 81-120.031221_CCB.Dec03AuditPack.HL.V2.revised ctl_CCB.HO.reporting TB-Comb.4Period.040316 2" xfId="4893"/>
    <cellStyle name="_CCB.HO.2003 Jnl summary by jnl.GL PRC 81-120.031221_CCB.Dec03AuditPack.HL.V2.revised ctl_CCB.HO.reporting TB-HL.1P.040316" xfId="1104"/>
    <cellStyle name="_CCB.HO.2003 Jnl summary by jnl.GL PRC 81-120.031221_CCB.Dec03AuditPack.HL.V2.revised ctl_CCB.HO.reporting TB-HL.1P.040316 2" xfId="4030"/>
    <cellStyle name="_CCB.HO.2003 Jnl summary by jnl.GL PRC 81-120.031221_CCB.Dec03AuditPack.HL.V2.revised ctl_CCB.HO.reporting TB-HL.1P.040316_05.CCB.HO.Tool.PRCAccounts.040409" xfId="1995"/>
    <cellStyle name="_CCB.HO.2003 Jnl summary by jnl.GL PRC 81-120.031221_CCB.Dec03AuditPack.HL.V2.revised ctl_CCB.HO.reporting TB-HL.1P.040316_05.CCB.HO.Tool.PRCAccounts.040409 2" xfId="4894"/>
    <cellStyle name="_CCB.HO.2003 Jnl summary by jnl.GL PRC 81-120.031221_CCB.Dec03AuditPack.HL.V2.revised ctl_CCB.HO.Tool - convert old 2.5yrs combine TB to new.040315" xfId="1996"/>
    <cellStyle name="_CCB.HO.2003 Jnl summary by jnl.GL PRC 81-120.031221_CCB.Dec03AuditPack.HL.V2.revised ctl_CCB.HO.Tool - convert old 2.5yrs combine TB to new.040315 2" xfId="4895"/>
    <cellStyle name="_CCB.HO.2003 Jnl summary by jnl.GL PRC 81-120.031221_CCB.Dec03AuditPack.HL.V2.revised ctl_CCB.xx.4P.PRCTB.yymmdd" xfId="1998"/>
    <cellStyle name="_CCB.HO.2003 Jnl summary by jnl.GL PRC 81-120.031221_CCB.Dec03AuditPack.HL.V2.revised ctl_CCB.xx.4P.PRCTB.yymmdd 2" xfId="4897"/>
    <cellStyle name="_CCB.HO.2003 Jnl summary by jnl.Gl.specific for HO branch" xfId="159"/>
    <cellStyle name="_CCB.HO.2003 Jnl summary by jnl.Gl.specific for HO branch 2" xfId="3124"/>
    <cellStyle name="_CCB.HO.2003 Jnl summary by jnl.Gl.specific for HO branch_05.CCB.HO.Tool.PRCAccounts.040409" xfId="1124"/>
    <cellStyle name="_CCB.HO.2003 Jnl summary by jnl.Gl.specific for HO branch_05.CCB.HO.Tool.PRCAccounts.040409 2" xfId="4050"/>
    <cellStyle name="_CCB.HO.2003 Jnl summary by jnl.Gl.specific for HO branch_CCB.Dec03AuditPack.GL.V2" xfId="2000"/>
    <cellStyle name="_CCB.HO.2003 Jnl summary by jnl.Gl.specific for HO branch_CCB.Dec03AuditPack.GL.V2 2" xfId="4899"/>
    <cellStyle name="_CCB.HO.2003 Jnl summary by jnl.Gl.specific for HO branch_CCB.Dec03AuditPack.GL.V2_05.CCB.HO.Tool.PRCAccounts.040409" xfId="135"/>
    <cellStyle name="_CCB.HO.2003 Jnl summary by jnl.Gl.specific for HO branch_CCB.Dec03AuditPack.GL.V2_05.CCB.HO.Tool.PRCAccounts.040409 2" xfId="3109"/>
    <cellStyle name="_CCB.HO.2003 Jnl summary by jnl.Gl.specific for HO branch_CCB.Dec03AuditPack.GL.V2_CCB.Dec03AuditPack.GL.V4(trail run new)" xfId="2001"/>
    <cellStyle name="_CCB.HO.2003 Jnl summary by jnl.Gl.specific for HO branch_CCB.Dec03AuditPack.GL.V2_CCB.Dec03AuditPack.GL.V4(trail run new) 2" xfId="4900"/>
    <cellStyle name="_CCB.HO.2003 Jnl summary by jnl.Gl.specific for HO branch_CCB.Dec03AuditPack.GL.V2_CCB.Dec03AuditPack.GL.V4(trial run new)" xfId="1688"/>
    <cellStyle name="_CCB.HO.2003 Jnl summary by jnl.Gl.specific for HO branch_CCB.Dec03AuditPack.GL.V2_CCB.Dec03AuditPack.GL.V4(trial run new) 2" xfId="4595"/>
    <cellStyle name="_CCB.HO.2003 Jnl summary by jnl.Gl.specific for HO branch_CCB.Dec03AuditPack.GL.V2_Copy of CCB.Dec03AuditPack.GL.V4" xfId="146"/>
    <cellStyle name="_CCB.HO.2003 Jnl summary by jnl.Gl.specific for HO branch_CCB.Dec03AuditPack.GL.V2_Copy of CCB.Dec03AuditPack.GL.V4 2" xfId="3112"/>
    <cellStyle name="_CCB.HO.2003 Jnl summary by jnl.Gl.specific for HO branch_CCB.Dec03AuditPack.HL.V2.revised ctl" xfId="2002"/>
    <cellStyle name="_CCB.HO.2003 Jnl summary by jnl.Gl.specific for HO branch_CCB.Dec03AuditPack.HL.V2.revised ctl 2" xfId="4901"/>
    <cellStyle name="_CCB.HO.2003 Jnl summary by jnl.Gl.specific for HO branch_CCB.Dec03AuditPack.HL.V2.revised ctl_05.CCB.HO.Tool.PRCAccounts.040409" xfId="816"/>
    <cellStyle name="_CCB.HO.2003 Jnl summary by jnl.Gl.specific for HO branch_CCB.Dec03AuditPack.HL.V2.revised ctl_05.CCB.HO.Tool.PRCAccounts.040409 2" xfId="3752"/>
    <cellStyle name="_CCB.HO.2003 Jnl summary by jnl.Gl.specific for HO branch_CCB.Dec03AuditPack.HL.V2.revised ctl_CCB.HO.new TB template.for reporting package.040309" xfId="1891"/>
    <cellStyle name="_CCB.HO.2003 Jnl summary by jnl.Gl.specific for HO branch_CCB.Dec03AuditPack.HL.V2.revised ctl_CCB.HO.new TB template.for reporting package.040309 2" xfId="4794"/>
    <cellStyle name="_CCB.HO.2003 Jnl summary by jnl.Gl.specific for HO branch_CCB.Dec03AuditPack.HL.V2.revised ctl_CCB.HO.new TB template.for reporting package.040309_05.CCB.HO.Tool.PRCAccounts.040409" xfId="606"/>
    <cellStyle name="_CCB.HO.2003 Jnl summary by jnl.Gl.specific for HO branch_CCB.Dec03AuditPack.HL.V2.revised ctl_CCB.HO.new TB template.for reporting package.040309_05.CCB.HO.Tool.PRCAccounts.040409 2" xfId="3546"/>
    <cellStyle name="_CCB.HO.2003 Jnl summary by jnl.Gl.specific for HO branch_CCB.Dec03AuditPack.HL.V2.revised ctl_CCB.HO.new TB template.for reporting package.1P.040316" xfId="2003"/>
    <cellStyle name="_CCB.HO.2003 Jnl summary by jnl.Gl.specific for HO branch_CCB.Dec03AuditPack.HL.V2.revised ctl_CCB.HO.new TB template.for reporting package.1P.040316 2" xfId="4902"/>
    <cellStyle name="_CCB.HO.2003 Jnl summary by jnl.Gl.specific for HO branch_CCB.Dec03AuditPack.HL.V2.revised ctl_CCB.HO.new TB template.for reporting package.1P.040316_05.CCB.HO.Tool.PRCAccounts.040409" xfId="2005"/>
    <cellStyle name="_CCB.HO.2003 Jnl summary by jnl.Gl.specific for HO branch_CCB.Dec03AuditPack.HL.V2.revised ctl_CCB.HO.new TB template.for reporting package.1P.040316_05.CCB.HO.Tool.PRCAccounts.040409 2" xfId="4904"/>
    <cellStyle name="_CCB.HO.2003 Jnl summary by jnl.Gl.specific for HO branch_CCB.Dec03AuditPack.HL.V2.revised ctl_CCB.HO.reporting TB-Comb.1P.040316" xfId="2007"/>
    <cellStyle name="_CCB.HO.2003 Jnl summary by jnl.Gl.specific for HO branch_CCB.Dec03AuditPack.HL.V2.revised ctl_CCB.HO.reporting TB-Comb.1P.040316 2" xfId="4906"/>
    <cellStyle name="_CCB.HO.2003 Jnl summary by jnl.Gl.specific for HO branch_CCB.Dec03AuditPack.HL.V2.revised ctl_CCB.HO.reporting TB-Comb.4Period.040316" xfId="103"/>
    <cellStyle name="_CCB.HO.2003 Jnl summary by jnl.Gl.specific for HO branch_CCB.Dec03AuditPack.HL.V2.revised ctl_CCB.HO.reporting TB-Comb.4Period.040316 2" xfId="3095"/>
    <cellStyle name="_CCB.HO.2003 Jnl summary by jnl.Gl.specific for HO branch_CCB.Dec03AuditPack.HL.V2.revised ctl_CCB.HO.reporting TB-HL.1P.040316" xfId="2008"/>
    <cellStyle name="_CCB.HO.2003 Jnl summary by jnl.Gl.specific for HO branch_CCB.Dec03AuditPack.HL.V2.revised ctl_CCB.HO.reporting TB-HL.1P.040316 2" xfId="4907"/>
    <cellStyle name="_CCB.HO.2003 Jnl summary by jnl.Gl.specific for HO branch_CCB.Dec03AuditPack.HL.V2.revised ctl_CCB.HO.reporting TB-HL.1P.040316_05.CCB.HO.Tool.PRCAccounts.040409" xfId="1144"/>
    <cellStyle name="_CCB.HO.2003 Jnl summary by jnl.Gl.specific for HO branch_CCB.Dec03AuditPack.HL.V2.revised ctl_CCB.HO.reporting TB-HL.1P.040316_05.CCB.HO.Tool.PRCAccounts.040409 2" xfId="4070"/>
    <cellStyle name="_CCB.HO.2003 Jnl summary by jnl.Gl.specific for HO branch_CCB.Dec03AuditPack.HL.V2.revised ctl_CCB.HO.Tool - convert old 2.5yrs combine TB to new.040315" xfId="2010"/>
    <cellStyle name="_CCB.HO.2003 Jnl summary by jnl.Gl.specific for HO branch_CCB.Dec03AuditPack.HL.V2.revised ctl_CCB.HO.Tool - convert old 2.5yrs combine TB to new.040315 2" xfId="4909"/>
    <cellStyle name="_CCB.HO.2003 Jnl summary by jnl.Gl.specific for HO branch_CCB.Dec03AuditPack.HL.V2.revised ctl_CCB.xx.4P.PRCTB.yymmdd" xfId="2012"/>
    <cellStyle name="_CCB.HO.2003 Jnl summary by jnl.Gl.specific for HO branch_CCB.Dec03AuditPack.HL.V2.revised ctl_CCB.xx.4P.PRCTB.yymmdd 2" xfId="4911"/>
    <cellStyle name="_CCB.HO.2003 Jnl summary by jnl.Gl.specific for HO branch_CCB.HO.2003 Jnl summary by jnl.GL PRC 60-80.031221" xfId="2013"/>
    <cellStyle name="_CCB.HO.2003 Jnl summary by jnl.Gl.specific for HO branch_CCB.HO.2003 Jnl summary by jnl.GL PRC 60-80.031221 2" xfId="4912"/>
    <cellStyle name="_CCB.HO.2003 Jnl summary by jnl.Gl.specific for HO branch_CCB.HO.2003 Jnl summary by jnl.GL PRC 60-80.031221_05.CCB.HO.Tool.PRCAccounts.040409" xfId="2014"/>
    <cellStyle name="_CCB.HO.2003 Jnl summary by jnl.Gl.specific for HO branch_CCB.HO.2003 Jnl summary by jnl.GL PRC 60-80.031221_05.CCB.HO.Tool.PRCAccounts.040409 2" xfId="4913"/>
    <cellStyle name="_CCB.HO.2003 Jnl summary by jnl.Gl.specific for HO branch_CCB.HO.2003 Jnl summary by jnl.GL PRC 60-80.031221_CCB.Dec03AuditPack.GL.V2" xfId="2015"/>
    <cellStyle name="_CCB.HO.2003 Jnl summary by jnl.Gl.specific for HO branch_CCB.HO.2003 Jnl summary by jnl.GL PRC 60-80.031221_CCB.Dec03AuditPack.GL.V2 2" xfId="4914"/>
    <cellStyle name="_CCB.HO.2003 Jnl summary by jnl.Gl.specific for HO branch_CCB.HO.2003 Jnl summary by jnl.GL PRC 60-80.031221_CCB.Dec03AuditPack.GL.V2_05.CCB.HO.Tool.PRCAccounts.040409" xfId="2016"/>
    <cellStyle name="_CCB.HO.2003 Jnl summary by jnl.Gl.specific for HO branch_CCB.HO.2003 Jnl summary by jnl.GL PRC 60-80.031221_CCB.Dec03AuditPack.GL.V2_05.CCB.HO.Tool.PRCAccounts.040409 2" xfId="4915"/>
    <cellStyle name="_CCB.HO.2003 Jnl summary by jnl.Gl.specific for HO branch_CCB.HO.2003 Jnl summary by jnl.GL PRC 60-80.031221_CCB.Dec03AuditPack.GL.V2_CCB.Dec03AuditPack.GL.V4(trail run new)" xfId="1379"/>
    <cellStyle name="_CCB.HO.2003 Jnl summary by jnl.Gl.specific for HO branch_CCB.HO.2003 Jnl summary by jnl.GL PRC 60-80.031221_CCB.Dec03AuditPack.GL.V2_CCB.Dec03AuditPack.GL.V4(trail run new) 2" xfId="4297"/>
    <cellStyle name="_CCB.HO.2003 Jnl summary by jnl.Gl.specific for HO branch_CCB.HO.2003 Jnl summary by jnl.GL PRC 60-80.031221_CCB.Dec03AuditPack.GL.V2_CCB.Dec03AuditPack.GL.V4(trial run new)" xfId="241"/>
    <cellStyle name="_CCB.HO.2003 Jnl summary by jnl.Gl.specific for HO branch_CCB.HO.2003 Jnl summary by jnl.GL PRC 60-80.031221_CCB.Dec03AuditPack.GL.V2_CCB.Dec03AuditPack.GL.V4(trial run new) 2" xfId="3197"/>
    <cellStyle name="_CCB.HO.2003 Jnl summary by jnl.Gl.specific for HO branch_CCB.HO.2003 Jnl summary by jnl.GL PRC 60-80.031221_CCB.Dec03AuditPack.GL.V2_Copy of CCB.Dec03AuditPack.GL.V4" xfId="1415"/>
    <cellStyle name="_CCB.HO.2003 Jnl summary by jnl.Gl.specific for HO branch_CCB.HO.2003 Jnl summary by jnl.GL PRC 60-80.031221_CCB.Dec03AuditPack.GL.V2_Copy of CCB.Dec03AuditPack.GL.V4 2" xfId="4331"/>
    <cellStyle name="_CCB.HO.2003 Jnl summary by jnl.Gl.specific for HO branch_CCB.HO.2003 Jnl summary by jnl.GL PRC 60-80.031221_CCB.Dec03AuditPack.HL.V2.revised ctl" xfId="2017"/>
    <cellStyle name="_CCB.HO.2003 Jnl summary by jnl.Gl.specific for HO branch_CCB.HO.2003 Jnl summary by jnl.GL PRC 60-80.031221_CCB.Dec03AuditPack.HL.V2.revised ctl 2" xfId="4916"/>
    <cellStyle name="_CCB.HO.2003 Jnl summary by jnl.Gl.specific for HO branch_CCB.HO.2003 Jnl summary by jnl.GL PRC 60-80.031221_CCB.Dec03AuditPack.HL.V2.revised ctl_05.CCB.HO.Tool.PRCAccounts.040409" xfId="2018"/>
    <cellStyle name="_CCB.HO.2003 Jnl summary by jnl.Gl.specific for HO branch_CCB.HO.2003 Jnl summary by jnl.GL PRC 60-80.031221_CCB.Dec03AuditPack.HL.V2.revised ctl_05.CCB.HO.Tool.PRCAccounts.040409 2" xfId="4917"/>
    <cellStyle name="_CCB.HO.2003 Jnl summary by jnl.Gl.specific for HO branch_CCB.HO.2003 Jnl summary by jnl.GL PRC 60-80.031221_CCB.Dec03AuditPack.HL.V2.revised ctl_CCB.HO.new TB template.for reporting package.040309" xfId="1975"/>
    <cellStyle name="_CCB.HO.2003 Jnl summary by jnl.Gl.specific for HO branch_CCB.HO.2003 Jnl summary by jnl.GL PRC 60-80.031221_CCB.Dec03AuditPack.HL.V2.revised ctl_CCB.HO.new TB template.for reporting package.040309 2" xfId="4874"/>
    <cellStyle name="_CCB.HO.2003 Jnl summary by jnl.Gl.specific for HO branch_CCB.HO.2003 Jnl summary by jnl.GL PRC 60-80.031221_CCB.Dec03AuditPack.HL.V2.revised ctl_CCB.HO.new TB template.for reporting package.040309_05.CCB.HO.Tool.PRCAccounts.040409" xfId="1196"/>
    <cellStyle name="_CCB.HO.2003 Jnl summary by jnl.Gl.specific for HO branch_CCB.HO.2003 Jnl summary by jnl.GL PRC 60-80.031221_CCB.Dec03AuditPack.HL.V2.revised ctl_CCB.HO.new TB template.for reporting package.040309_05.CCB.HO.Tool.PRCAccounts.040409 2" xfId="4120"/>
    <cellStyle name="_CCB.HO.2003 Jnl summary by jnl.Gl.specific for HO branch_CCB.HO.2003 Jnl summary by jnl.GL PRC 60-80.031221_CCB.Dec03AuditPack.HL.V2.revised ctl_CCB.HO.new TB template.for reporting package.1P.040316" xfId="2019"/>
    <cellStyle name="_CCB.HO.2003 Jnl summary by jnl.Gl.specific for HO branch_CCB.HO.2003 Jnl summary by jnl.GL PRC 60-80.031221_CCB.Dec03AuditPack.HL.V2.revised ctl_CCB.HO.new TB template.for reporting package.1P.040316 2" xfId="4918"/>
    <cellStyle name="_CCB.HO.2003 Jnl summary by jnl.Gl.specific for HO branch_CCB.HO.2003 Jnl summary by jnl.GL PRC 60-80.031221_CCB.Dec03AuditPack.HL.V2.revised ctl_CCB.HO.new TB template.for reporting package.1P.040316_05.CCB.HO.Tool.PRCAccounts.040409" xfId="351"/>
    <cellStyle name="_CCB.HO.2003 Jnl summary by jnl.Gl.specific for HO branch_CCB.HO.2003 Jnl summary by jnl.GL PRC 60-80.031221_CCB.Dec03AuditPack.HL.V2.revised ctl_CCB.HO.new TB template.for reporting package.1P.040316_05.CCB.HO.Tool.PRCAccounts.040409 2" xfId="3302"/>
    <cellStyle name="_CCB.HO.2003 Jnl summary by jnl.Gl.specific for HO branch_CCB.HO.2003 Jnl summary by jnl.GL PRC 60-80.031221_CCB.Dec03AuditPack.HL.V2.revised ctl_CCB.HO.reporting TB-Comb.1P.040316" xfId="2020"/>
    <cellStyle name="_CCB.HO.2003 Jnl summary by jnl.Gl.specific for HO branch_CCB.HO.2003 Jnl summary by jnl.GL PRC 60-80.031221_CCB.Dec03AuditPack.HL.V2.revised ctl_CCB.HO.reporting TB-Comb.1P.040316 2" xfId="4919"/>
    <cellStyle name="_CCB.HO.2003 Jnl summary by jnl.Gl.specific for HO branch_CCB.HO.2003 Jnl summary by jnl.GL PRC 60-80.031221_CCB.Dec03AuditPack.HL.V2.revised ctl_CCB.HO.reporting TB-Comb.4Period.040316" xfId="2023"/>
    <cellStyle name="_CCB.HO.2003 Jnl summary by jnl.Gl.specific for HO branch_CCB.HO.2003 Jnl summary by jnl.GL PRC 60-80.031221_CCB.Dec03AuditPack.HL.V2.revised ctl_CCB.HO.reporting TB-Comb.4Period.040316 2" xfId="4922"/>
    <cellStyle name="_CCB.HO.2003 Jnl summary by jnl.Gl.specific for HO branch_CCB.HO.2003 Jnl summary by jnl.GL PRC 60-80.031221_CCB.Dec03AuditPack.HL.V2.revised ctl_CCB.HO.reporting TB-HL.1P.040316" xfId="2024"/>
    <cellStyle name="_CCB.HO.2003 Jnl summary by jnl.Gl.specific for HO branch_CCB.HO.2003 Jnl summary by jnl.GL PRC 60-80.031221_CCB.Dec03AuditPack.HL.V2.revised ctl_CCB.HO.reporting TB-HL.1P.040316 2" xfId="4923"/>
    <cellStyle name="_CCB.HO.2003 Jnl summary by jnl.Gl.specific for HO branch_CCB.HO.2003 Jnl summary by jnl.GL PRC 60-80.031221_CCB.Dec03AuditPack.HL.V2.revised ctl_CCB.HO.reporting TB-HL.1P.040316_05.CCB.HO.Tool.PRCAccounts.040409" xfId="1457"/>
    <cellStyle name="_CCB.HO.2003 Jnl summary by jnl.Gl.specific for HO branch_CCB.HO.2003 Jnl summary by jnl.GL PRC 60-80.031221_CCB.Dec03AuditPack.HL.V2.revised ctl_CCB.HO.reporting TB-HL.1P.040316_05.CCB.HO.Tool.PRCAccounts.040409 2" xfId="4370"/>
    <cellStyle name="_CCB.HO.2003 Jnl summary by jnl.Gl.specific for HO branch_CCB.HO.2003 Jnl summary by jnl.GL PRC 60-80.031221_CCB.Dec03AuditPack.HL.V2.revised ctl_CCB.HO.Tool - convert old 2.5yrs combine TB to new.040315" xfId="2025"/>
    <cellStyle name="_CCB.HO.2003 Jnl summary by jnl.Gl.specific for HO branch_CCB.HO.2003 Jnl summary by jnl.GL PRC 60-80.031221_CCB.Dec03AuditPack.HL.V2.revised ctl_CCB.HO.Tool - convert old 2.5yrs combine TB to new.040315 2" xfId="4924"/>
    <cellStyle name="_CCB.HO.2003 Jnl summary by jnl.Gl.specific for HO branch_CCB.HO.2003 Jnl summary by jnl.GL PRC 60-80.031221_CCB.Dec03AuditPack.HL.V2.revised ctl_CCB.xx.4P.PRCTB.yymmdd" xfId="2026"/>
    <cellStyle name="_CCB.HO.2003 Jnl summary by jnl.Gl.specific for HO branch_CCB.HO.2003 Jnl summary by jnl.GL PRC 60-80.031221_CCB.Dec03AuditPack.HL.V2.revised ctl_CCB.xx.4P.PRCTB.yymmdd 2" xfId="4925"/>
    <cellStyle name="_CCB.HO.2003 Jnl summary by jnl.Gl.specific for HO branch_CCB.HO.2003 Jnl summary by jnl.GL PRC 60-80.031221rev" xfId="2027"/>
    <cellStyle name="_CCB.HO.2003 Jnl summary by jnl.Gl.specific for HO branch_CCB.HO.2003 Jnl summary by jnl.GL PRC 60-80.031221rev 2" xfId="4926"/>
    <cellStyle name="_CCB.HO.2003 Jnl summary by jnl.Gl.specific for HO branch_CCB.HO.2003 Jnl summary by jnl.GL PRC 60-80.031221rev_05.CCB.HO.Tool.PRCAccounts.040409" xfId="694"/>
    <cellStyle name="_CCB.HO.2003 Jnl summary by jnl.Gl.specific for HO branch_CCB.HO.2003 Jnl summary by jnl.GL PRC 60-80.031221rev_05.CCB.HO.Tool.PRCAccounts.040409 2" xfId="3633"/>
    <cellStyle name="_CCB.HO.2003 Jnl summary by jnl.Gl.specific for HO branch_CCB.HO.2003 Jnl summary by jnl.GL PRC 60-80.031221rev_CCB.Dec03AuditPack.GL.V2" xfId="2029"/>
    <cellStyle name="_CCB.HO.2003 Jnl summary by jnl.Gl.specific for HO branch_CCB.HO.2003 Jnl summary by jnl.GL PRC 60-80.031221rev_CCB.Dec03AuditPack.GL.V2 2" xfId="4928"/>
    <cellStyle name="_CCB.HO.2003 Jnl summary by jnl.Gl.specific for HO branch_CCB.HO.2003 Jnl summary by jnl.GL PRC 60-80.031221rev_CCB.Dec03AuditPack.GL.V2_05.CCB.HO.Tool.PRCAccounts.040409" xfId="2031"/>
    <cellStyle name="_CCB.HO.2003 Jnl summary by jnl.Gl.specific for HO branch_CCB.HO.2003 Jnl summary by jnl.GL PRC 60-80.031221rev_CCB.Dec03AuditPack.GL.V2_05.CCB.HO.Tool.PRCAccounts.040409 2" xfId="4930"/>
    <cellStyle name="_CCB.HO.2003 Jnl summary by jnl.Gl.specific for HO branch_CCB.HO.2003 Jnl summary by jnl.GL PRC 60-80.031221rev_CCB.Dec03AuditPack.GL.V2_CCB.Dec03AuditPack.GL.V4(trail run new)" xfId="1666"/>
    <cellStyle name="_CCB.HO.2003 Jnl summary by jnl.Gl.specific for HO branch_CCB.HO.2003 Jnl summary by jnl.GL PRC 60-80.031221rev_CCB.Dec03AuditPack.GL.V2_CCB.Dec03AuditPack.GL.V4(trail run new) 2" xfId="4573"/>
    <cellStyle name="_CCB.HO.2003 Jnl summary by jnl.Gl.specific for HO branch_CCB.HO.2003 Jnl summary by jnl.GL PRC 60-80.031221rev_CCB.Dec03AuditPack.GL.V2_CCB.Dec03AuditPack.GL.V4(trial run new)" xfId="2032"/>
    <cellStyle name="_CCB.HO.2003 Jnl summary by jnl.Gl.specific for HO branch_CCB.HO.2003 Jnl summary by jnl.GL PRC 60-80.031221rev_CCB.Dec03AuditPack.GL.V2_CCB.Dec03AuditPack.GL.V4(trial run new) 2" xfId="4931"/>
    <cellStyle name="_CCB.HO.2003 Jnl summary by jnl.Gl.specific for HO branch_CCB.HO.2003 Jnl summary by jnl.GL PRC 60-80.031221rev_CCB.Dec03AuditPack.GL.V2_Copy of CCB.Dec03AuditPack.GL.V4" xfId="646"/>
    <cellStyle name="_CCB.HO.2003 Jnl summary by jnl.Gl.specific for HO branch_CCB.HO.2003 Jnl summary by jnl.GL PRC 60-80.031221rev_CCB.Dec03AuditPack.GL.V2_Copy of CCB.Dec03AuditPack.GL.V4 2" xfId="3586"/>
    <cellStyle name="_CCB.HO.2003 Jnl summary by jnl.Gl.specific for HO branch_CCB.HO.2003 Jnl summary by jnl.GL PRC 60-80.031221rev_CCB.Dec03AuditPack.HL.V2.revised ctl" xfId="2033"/>
    <cellStyle name="_CCB.HO.2003 Jnl summary by jnl.Gl.specific for HO branch_CCB.HO.2003 Jnl summary by jnl.GL PRC 60-80.031221rev_CCB.Dec03AuditPack.HL.V2.revised ctl 2" xfId="4932"/>
    <cellStyle name="_CCB.HO.2003 Jnl summary by jnl.Gl.specific for HO branch_CCB.HO.2003 Jnl summary by jnl.GL PRC 60-80.031221rev_CCB.Dec03AuditPack.HL.V2.revised ctl_05.CCB.HO.Tool.PRCAccounts.040409" xfId="2034"/>
    <cellStyle name="_CCB.HO.2003 Jnl summary by jnl.Gl.specific for HO branch_CCB.HO.2003 Jnl summary by jnl.GL PRC 60-80.031221rev_CCB.Dec03AuditPack.HL.V2.revised ctl_05.CCB.HO.Tool.PRCAccounts.040409 2" xfId="4933"/>
    <cellStyle name="_CCB.HO.2003 Jnl summary by jnl.Gl.specific for HO branch_CCB.HO.2003 Jnl summary by jnl.GL PRC 60-80.031221rev_CCB.Dec03AuditPack.HL.V2.revised ctl_CCB.HO.new TB template.for reporting package.040309" xfId="2035"/>
    <cellStyle name="_CCB.HO.2003 Jnl summary by jnl.Gl.specific for HO branch_CCB.HO.2003 Jnl summary by jnl.GL PRC 60-80.031221rev_CCB.Dec03AuditPack.HL.V2.revised ctl_CCB.HO.new TB template.for reporting package.040309 2" xfId="4934"/>
    <cellStyle name="_CCB.HO.2003 Jnl summary by jnl.Gl.specific for HO branch_CCB.HO.2003 Jnl summary by jnl.GL PRC 60-80.031221rev_CCB.Dec03AuditPack.HL.V2.revised ctl_CCB.HO.new TB template.for reporting package.040309_05.CCB.HO.Tool.PRCAccounts.040409" xfId="2036"/>
    <cellStyle name="_CCB.HO.2003 Jnl summary by jnl.Gl.specific for HO branch_CCB.HO.2003 Jnl summary by jnl.GL PRC 60-80.031221rev_CCB.Dec03AuditPack.HL.V2.revised ctl_CCB.HO.new TB template.for reporting package.040309_05.CCB.HO.Tool.PRCAccounts.040409 2" xfId="4935"/>
    <cellStyle name="_CCB.HO.2003 Jnl summary by jnl.Gl.specific for HO branch_CCB.HO.2003 Jnl summary by jnl.GL PRC 60-80.031221rev_CCB.Dec03AuditPack.HL.V2.revised ctl_CCB.HO.new TB template.for reporting package.1P.040316" xfId="2038"/>
    <cellStyle name="_CCB.HO.2003 Jnl summary by jnl.Gl.specific for HO branch_CCB.HO.2003 Jnl summary by jnl.GL PRC 60-80.031221rev_CCB.Dec03AuditPack.HL.V2.revised ctl_CCB.HO.new TB template.for reporting package.1P.040316 2" xfId="4937"/>
    <cellStyle name="_CCB.HO.2003 Jnl summary by jnl.Gl.specific for HO branch_CCB.HO.2003 Jnl summary by jnl.GL PRC 60-80.031221rev_CCB.Dec03AuditPack.HL.V2.revised ctl_CCB.HO.new TB template.for reporting package.1P.040316_05.CCB.HO.Tool.PRCAccounts.040409" xfId="2040"/>
    <cellStyle name="_CCB.HO.2003 Jnl summary by jnl.Gl.specific for HO branch_CCB.HO.2003 Jnl summary by jnl.GL PRC 60-80.031221rev_CCB.Dec03AuditPack.HL.V2.revised ctl_CCB.HO.new TB template.for reporting package.1P.040316_05.CCB.HO.Tool.PRCAccounts.040409 2" xfId="4939"/>
    <cellStyle name="_CCB.HO.2003 Jnl summary by jnl.Gl.specific for HO branch_CCB.HO.2003 Jnl summary by jnl.GL PRC 60-80.031221rev_CCB.Dec03AuditPack.HL.V2.revised ctl_CCB.HO.reporting TB-Comb.1P.040316" xfId="2041"/>
    <cellStyle name="_CCB.HO.2003 Jnl summary by jnl.Gl.specific for HO branch_CCB.HO.2003 Jnl summary by jnl.GL PRC 60-80.031221rev_CCB.Dec03AuditPack.HL.V2.revised ctl_CCB.HO.reporting TB-Comb.1P.040316 2" xfId="4940"/>
    <cellStyle name="_CCB.HO.2003 Jnl summary by jnl.Gl.specific for HO branch_CCB.HO.2003 Jnl summary by jnl.GL PRC 60-80.031221rev_CCB.Dec03AuditPack.HL.V2.revised ctl_CCB.HO.reporting TB-Comb.4Period.040316" xfId="2042"/>
    <cellStyle name="_CCB.HO.2003 Jnl summary by jnl.Gl.specific for HO branch_CCB.HO.2003 Jnl summary by jnl.GL PRC 60-80.031221rev_CCB.Dec03AuditPack.HL.V2.revised ctl_CCB.HO.reporting TB-Comb.4Period.040316 2" xfId="4941"/>
    <cellStyle name="_CCB.HO.2003 Jnl summary by jnl.Gl.specific for HO branch_CCB.HO.2003 Jnl summary by jnl.GL PRC 60-80.031221rev_CCB.Dec03AuditPack.HL.V2.revised ctl_CCB.HO.reporting TB-HL.1P.040316" xfId="2044"/>
    <cellStyle name="_CCB.HO.2003 Jnl summary by jnl.Gl.specific for HO branch_CCB.HO.2003 Jnl summary by jnl.GL PRC 60-80.031221rev_CCB.Dec03AuditPack.HL.V2.revised ctl_CCB.HO.reporting TB-HL.1P.040316 2" xfId="4943"/>
    <cellStyle name="_CCB.HO.2003 Jnl summary by jnl.Gl.specific for HO branch_CCB.HO.2003 Jnl summary by jnl.GL PRC 60-80.031221rev_CCB.Dec03AuditPack.HL.V2.revised ctl_CCB.HO.reporting TB-HL.1P.040316_05.CCB.HO.Tool.PRCAccounts.040409" xfId="263"/>
    <cellStyle name="_CCB.HO.2003 Jnl summary by jnl.Gl.specific for HO branch_CCB.HO.2003 Jnl summary by jnl.GL PRC 60-80.031221rev_CCB.Dec03AuditPack.HL.V2.revised ctl_CCB.HO.reporting TB-HL.1P.040316_05.CCB.HO.Tool.PRCAccounts.040409 2" xfId="3216"/>
    <cellStyle name="_CCB.HO.2003 Jnl summary by jnl.Gl.specific for HO branch_CCB.HO.2003 Jnl summary by jnl.GL PRC 60-80.031221rev_CCB.Dec03AuditPack.HL.V2.revised ctl_CCB.HO.Tool - convert old 2.5yrs combine TB to new.040315" xfId="2045"/>
    <cellStyle name="_CCB.HO.2003 Jnl summary by jnl.Gl.specific for HO branch_CCB.HO.2003 Jnl summary by jnl.GL PRC 60-80.031221rev_CCB.Dec03AuditPack.HL.V2.revised ctl_CCB.HO.Tool - convert old 2.5yrs combine TB to new.040315 2" xfId="4944"/>
    <cellStyle name="_CCB.HO.2003 Jnl summary by jnl.Gl.specific for HO branch_CCB.HO.2003 Jnl summary by jnl.GL PRC 60-80.031221rev_CCB.Dec03AuditPack.HL.V2.revised ctl_CCB.xx.4P.PRCTB.yymmdd" xfId="2047"/>
    <cellStyle name="_CCB.HO.2003 Jnl summary by jnl.Gl.specific for HO branch_CCB.HO.2003 Jnl summary by jnl.GL PRC 60-80.031221rev_CCB.Dec03AuditPack.HL.V2.revised ctl_CCB.xx.4P.PRCTB.yymmdd 2" xfId="4946"/>
    <cellStyle name="_CCB.HO.NAV Recon.031108.AL" xfId="2048"/>
    <cellStyle name="_CCB.HO.NAV Recon.031108.AL 2" xfId="4947"/>
    <cellStyle name="_CCB.HO.NAV Recon.031108.AL_05.CCB.HO.Tool.PRCAccounts.040409" xfId="2049"/>
    <cellStyle name="_CCB.HO.NAV Recon.031108.AL_05.CCB.HO.Tool.PRCAccounts.040409 2" xfId="4948"/>
    <cellStyle name="_CCB.HO.NAV Recon.031108.AL_CCB.Dec03AuditPack.GL.V2" xfId="2050"/>
    <cellStyle name="_CCB.HO.NAV Recon.031108.AL_CCB.Dec03AuditPack.GL.V2 2" xfId="4949"/>
    <cellStyle name="_CCB.HO.NAV Recon.031108.AL_CCB.Dec03AuditPack.GL.V2_05.CCB.HO.Tool.PRCAccounts.040409" xfId="2051"/>
    <cellStyle name="_CCB.HO.NAV Recon.031108.AL_CCB.Dec03AuditPack.GL.V2_05.CCB.HO.Tool.PRCAccounts.040409 2" xfId="4950"/>
    <cellStyle name="_CCB.HO.NAV Recon.031108.AL_CCB.Dec03AuditPack.GL.V2_CCB.Dec03AuditPack.GL.V4(trail run new)" xfId="1873"/>
    <cellStyle name="_CCB.HO.NAV Recon.031108.AL_CCB.Dec03AuditPack.GL.V2_CCB.Dec03AuditPack.GL.V4(trail run new) 2" xfId="4779"/>
    <cellStyle name="_CCB.HO.NAV Recon.031108.AL_CCB.Dec03AuditPack.GL.V2_CCB.Dec03AuditPack.GL.V4(trial run new)" xfId="1979"/>
    <cellStyle name="_CCB.HO.NAV Recon.031108.AL_CCB.Dec03AuditPack.GL.V2_CCB.Dec03AuditPack.GL.V4(trial run new) 2" xfId="4878"/>
    <cellStyle name="_CCB.HO.NAV Recon.031108.AL_CCB.Dec03AuditPack.GL.V2_Copy of CCB.Dec03AuditPack.GL.V4" xfId="1054"/>
    <cellStyle name="_CCB.HO.NAV Recon.031108.AL_CCB.Dec03AuditPack.GL.V2_Copy of CCB.Dec03AuditPack.GL.V4 2" xfId="3982"/>
    <cellStyle name="_CCB.HO.NAV Recon.031108.AL_CCB.Dec03AuditPack.HL.V2.revised ctl" xfId="2052"/>
    <cellStyle name="_CCB.HO.NAV Recon.031108.AL_CCB.Dec03AuditPack.HL.V2.revised ctl 2" xfId="4951"/>
    <cellStyle name="_CCB.HO.NAV Recon.031108.AL_CCB.Dec03AuditPack.HL.V2.revised ctl_05.CCB.HO.Tool.PRCAccounts.040409" xfId="2054"/>
    <cellStyle name="_CCB.HO.NAV Recon.031108.AL_CCB.Dec03AuditPack.HL.V2.revised ctl_05.CCB.HO.Tool.PRCAccounts.040409 2" xfId="4953"/>
    <cellStyle name="_CCB.HO.NAV Recon.031108.AL_CCB.Dec03AuditPack.HL.V2.revised ctl_CCB.HO.new TB template.for reporting package.040309" xfId="2056"/>
    <cellStyle name="_CCB.HO.NAV Recon.031108.AL_CCB.Dec03AuditPack.HL.V2.revised ctl_CCB.HO.new TB template.for reporting package.040309 2" xfId="4955"/>
    <cellStyle name="_CCB.HO.NAV Recon.031108.AL_CCB.Dec03AuditPack.HL.V2.revised ctl_CCB.HO.new TB template.for reporting package.040309_05.CCB.HO.Tool.PRCAccounts.040409" xfId="468"/>
    <cellStyle name="_CCB.HO.NAV Recon.031108.AL_CCB.Dec03AuditPack.HL.V2.revised ctl_CCB.HO.new TB template.for reporting package.040309_05.CCB.HO.Tool.PRCAccounts.040409 2" xfId="3415"/>
    <cellStyle name="_CCB.HO.NAV Recon.031108.AL_CCB.Dec03AuditPack.HL.V2.revised ctl_CCB.HO.new TB template.for reporting package.1P.040316" xfId="2057"/>
    <cellStyle name="_CCB.HO.NAV Recon.031108.AL_CCB.Dec03AuditPack.HL.V2.revised ctl_CCB.HO.new TB template.for reporting package.1P.040316 2" xfId="4956"/>
    <cellStyle name="_CCB.HO.NAV Recon.031108.AL_CCB.Dec03AuditPack.HL.V2.revised ctl_CCB.HO.new TB template.for reporting package.1P.040316_05.CCB.HO.Tool.PRCAccounts.040409" xfId="482"/>
    <cellStyle name="_CCB.HO.NAV Recon.031108.AL_CCB.Dec03AuditPack.HL.V2.revised ctl_CCB.HO.new TB template.for reporting package.1P.040316_05.CCB.HO.Tool.PRCAccounts.040409 2" xfId="3429"/>
    <cellStyle name="_CCB.HO.NAV Recon.031108.AL_CCB.Dec03AuditPack.HL.V2.revised ctl_CCB.HO.reporting TB-Comb.1P.040316" xfId="2058"/>
    <cellStyle name="_CCB.HO.NAV Recon.031108.AL_CCB.Dec03AuditPack.HL.V2.revised ctl_CCB.HO.reporting TB-Comb.1P.040316 2" xfId="4957"/>
    <cellStyle name="_CCB.HO.NAV Recon.031108.AL_CCB.Dec03AuditPack.HL.V2.revised ctl_CCB.HO.reporting TB-Comb.4Period.040316" xfId="2059"/>
    <cellStyle name="_CCB.HO.NAV Recon.031108.AL_CCB.Dec03AuditPack.HL.V2.revised ctl_CCB.HO.reporting TB-Comb.4Period.040316 2" xfId="4958"/>
    <cellStyle name="_CCB.HO.NAV Recon.031108.AL_CCB.Dec03AuditPack.HL.V2.revised ctl_CCB.HO.reporting TB-HL.1P.040316" xfId="2062"/>
    <cellStyle name="_CCB.HO.NAV Recon.031108.AL_CCB.Dec03AuditPack.HL.V2.revised ctl_CCB.HO.reporting TB-HL.1P.040316 2" xfId="4960"/>
    <cellStyle name="_CCB.HO.NAV Recon.031108.AL_CCB.Dec03AuditPack.HL.V2.revised ctl_CCB.HO.reporting TB-HL.1P.040316_05.CCB.HO.Tool.PRCAccounts.040409" xfId="2063"/>
    <cellStyle name="_CCB.HO.NAV Recon.031108.AL_CCB.Dec03AuditPack.HL.V2.revised ctl_CCB.HO.reporting TB-HL.1P.040316_05.CCB.HO.Tool.PRCAccounts.040409 2" xfId="4961"/>
    <cellStyle name="_CCB.HO.NAV Recon.031108.AL_CCB.Dec03AuditPack.HL.V2.revised ctl_CCB.HO.Tool - convert old 2.5yrs combine TB to new.040315" xfId="2064"/>
    <cellStyle name="_CCB.HO.NAV Recon.031108.AL_CCB.Dec03AuditPack.HL.V2.revised ctl_CCB.HO.Tool - convert old 2.5yrs combine TB to new.040315 2" xfId="4962"/>
    <cellStyle name="_CCB.HO.NAV Recon.031108.AL_CCB.Dec03AuditPack.HL.V2.revised ctl_CCB.xx.4P.PRCTB.yymmdd" xfId="359"/>
    <cellStyle name="_CCB.HO.NAV Recon.031108.AL_CCB.Dec03AuditPack.HL.V2.revised ctl_CCB.xx.4P.PRCTB.yymmdd 2" xfId="3310"/>
    <cellStyle name="_CCB.HO.NAV Recon.031208.AL" xfId="2065"/>
    <cellStyle name="_CCB.HO.NAV Recon.031208.AL 2" xfId="4963"/>
    <cellStyle name="_CCB.HO.NAV Recon.031208.AL_05.CCB.HO.Tool.PRCAccounts.040409" xfId="1255"/>
    <cellStyle name="_CCB.HO.NAV Recon.031208.AL_05.CCB.HO.Tool.PRCAccounts.040409 2" xfId="4178"/>
    <cellStyle name="_CCB.HO.NAV Recon.031208.AL_CCB.Dec03AuditPack.GL.V2" xfId="2066"/>
    <cellStyle name="_CCB.HO.NAV Recon.031208.AL_CCB.Dec03AuditPack.GL.V2 2" xfId="4964"/>
    <cellStyle name="_CCB.HO.NAV Recon.031208.AL_CCB.Dec03AuditPack.GL.V2_05.CCB.HO.Tool.PRCAccounts.040409" xfId="2067"/>
    <cellStyle name="_CCB.HO.NAV Recon.031208.AL_CCB.Dec03AuditPack.GL.V2_05.CCB.HO.Tool.PRCAccounts.040409 2" xfId="4965"/>
    <cellStyle name="_CCB.HO.NAV Recon.031208.AL_CCB.Dec03AuditPack.GL.V2_CCB.Dec03AuditPack.GL.V4(trail run new)" xfId="1520"/>
    <cellStyle name="_CCB.HO.NAV Recon.031208.AL_CCB.Dec03AuditPack.GL.V2_CCB.Dec03AuditPack.GL.V4(trail run new) 2" xfId="4432"/>
    <cellStyle name="_CCB.HO.NAV Recon.031208.AL_CCB.Dec03AuditPack.GL.V2_CCB.Dec03AuditPack.GL.V4(trial run new)" xfId="2068"/>
    <cellStyle name="_CCB.HO.NAV Recon.031208.AL_CCB.Dec03AuditPack.GL.V2_CCB.Dec03AuditPack.GL.V4(trial run new) 2" xfId="4966"/>
    <cellStyle name="_CCB.HO.NAV Recon.031208.AL_CCB.Dec03AuditPack.GL.V2_Copy of CCB.Dec03AuditPack.GL.V4" xfId="2069"/>
    <cellStyle name="_CCB.HO.NAV Recon.031208.AL_CCB.Dec03AuditPack.GL.V2_Copy of CCB.Dec03AuditPack.GL.V4 2" xfId="4967"/>
    <cellStyle name="_CCB.HO.NAV Recon.031208.AL_CCB.Dec03AuditPack.HL.V2.revised ctl" xfId="2071"/>
    <cellStyle name="_CCB.HO.NAV Recon.031208.AL_CCB.Dec03AuditPack.HL.V2.revised ctl 2" xfId="4969"/>
    <cellStyle name="_CCB.HO.NAV Recon.031208.AL_CCB.Dec03AuditPack.HL.V2.revised ctl_05.CCB.HO.Tool.PRCAccounts.040409" xfId="2072"/>
    <cellStyle name="_CCB.HO.NAV Recon.031208.AL_CCB.Dec03AuditPack.HL.V2.revised ctl_05.CCB.HO.Tool.PRCAccounts.040409 2" xfId="4970"/>
    <cellStyle name="_CCB.HO.NAV Recon.031208.AL_CCB.Dec03AuditPack.HL.V2.revised ctl_CCB.HO.new TB template.for reporting package.040309" xfId="2043"/>
    <cellStyle name="_CCB.HO.NAV Recon.031208.AL_CCB.Dec03AuditPack.HL.V2.revised ctl_CCB.HO.new TB template.for reporting package.040309 2" xfId="4942"/>
    <cellStyle name="_CCB.HO.NAV Recon.031208.AL_CCB.Dec03AuditPack.HL.V2.revised ctl_CCB.HO.new TB template.for reporting package.040309_05.CCB.HO.Tool.PRCAccounts.040409" xfId="262"/>
    <cellStyle name="_CCB.HO.NAV Recon.031208.AL_CCB.Dec03AuditPack.HL.V2.revised ctl_CCB.HO.new TB template.for reporting package.040309_05.CCB.HO.Tool.PRCAccounts.040409 2" xfId="3215"/>
    <cellStyle name="_CCB.HO.NAV Recon.031208.AL_CCB.Dec03AuditPack.HL.V2.revised ctl_CCB.HO.new TB template.for reporting package.1P.040316" xfId="2073"/>
    <cellStyle name="_CCB.HO.NAV Recon.031208.AL_CCB.Dec03AuditPack.HL.V2.revised ctl_CCB.HO.new TB template.for reporting package.1P.040316 2" xfId="4971"/>
    <cellStyle name="_CCB.HO.NAV Recon.031208.AL_CCB.Dec03AuditPack.HL.V2.revised ctl_CCB.HO.new TB template.for reporting package.1P.040316_05.CCB.HO.Tool.PRCAccounts.040409" xfId="2074"/>
    <cellStyle name="_CCB.HO.NAV Recon.031208.AL_CCB.Dec03AuditPack.HL.V2.revised ctl_CCB.HO.new TB template.for reporting package.1P.040316_05.CCB.HO.Tool.PRCAccounts.040409 2" xfId="4972"/>
    <cellStyle name="_CCB.HO.NAV Recon.031208.AL_CCB.Dec03AuditPack.HL.V2.revised ctl_CCB.HO.reporting TB-Comb.1P.040316" xfId="2075"/>
    <cellStyle name="_CCB.HO.NAV Recon.031208.AL_CCB.Dec03AuditPack.HL.V2.revised ctl_CCB.HO.reporting TB-Comb.1P.040316 2" xfId="4973"/>
    <cellStyle name="_CCB.HO.NAV Recon.031208.AL_CCB.Dec03AuditPack.HL.V2.revised ctl_CCB.HO.reporting TB-Comb.4Period.040316" xfId="2076"/>
    <cellStyle name="_CCB.HO.NAV Recon.031208.AL_CCB.Dec03AuditPack.HL.V2.revised ctl_CCB.HO.reporting TB-Comb.4Period.040316 2" xfId="4974"/>
    <cellStyle name="_CCB.HO.NAV Recon.031208.AL_CCB.Dec03AuditPack.HL.V2.revised ctl_CCB.HO.reporting TB-HL.1P.040316" xfId="2077"/>
    <cellStyle name="_CCB.HO.NAV Recon.031208.AL_CCB.Dec03AuditPack.HL.V2.revised ctl_CCB.HO.reporting TB-HL.1P.040316 2" xfId="4975"/>
    <cellStyle name="_CCB.HO.NAV Recon.031208.AL_CCB.Dec03AuditPack.HL.V2.revised ctl_CCB.HO.reporting TB-HL.1P.040316_05.CCB.HO.Tool.PRCAccounts.040409" xfId="1997"/>
    <cellStyle name="_CCB.HO.NAV Recon.031208.AL_CCB.Dec03AuditPack.HL.V2.revised ctl_CCB.HO.reporting TB-HL.1P.040316_05.CCB.HO.Tool.PRCAccounts.040409 2" xfId="4896"/>
    <cellStyle name="_CCB.HO.NAV Recon.031208.AL_CCB.Dec03AuditPack.HL.V2.revised ctl_CCB.HO.Tool - convert old 2.5yrs combine TB to new.040315" xfId="2080"/>
    <cellStyle name="_CCB.HO.NAV Recon.031208.AL_CCB.Dec03AuditPack.HL.V2.revised ctl_CCB.HO.Tool - convert old 2.5yrs combine TB to new.040315 2" xfId="4978"/>
    <cellStyle name="_CCB.HO.NAV Recon.031208.AL_CCB.Dec03AuditPack.HL.V2.revised ctl_CCB.xx.4P.PRCTB.yymmdd" xfId="1766"/>
    <cellStyle name="_CCB.HO.NAV Recon.031208.AL_CCB.Dec03AuditPack.HL.V2.revised ctl_CCB.xx.4P.PRCTB.yymmdd 2" xfId="4672"/>
    <cellStyle name="_CCB.HO.NAV Recon.031208.EL" xfId="2081"/>
    <cellStyle name="_CCB.HO.NAV Recon.031208.EL 2" xfId="4979"/>
    <cellStyle name="_CCB.HO.NAV Recon.031208.EL_05.CCB.HO.Tool.PRCAccounts.040409" xfId="2082"/>
    <cellStyle name="_CCB.HO.NAV Recon.031208.EL_05.CCB.HO.Tool.PRCAccounts.040409 2" xfId="4980"/>
    <cellStyle name="_CCB.HO.NAV Recon.031208.EL_CCB.Dec03AuditPack.GL.V2" xfId="1964"/>
    <cellStyle name="_CCB.HO.NAV Recon.031208.EL_CCB.Dec03AuditPack.GL.V2 2" xfId="4863"/>
    <cellStyle name="_CCB.HO.NAV Recon.031208.EL_CCB.Dec03AuditPack.GL.V2_05.CCB.HO.Tool.PRCAccounts.040409" xfId="1966"/>
    <cellStyle name="_CCB.HO.NAV Recon.031208.EL_CCB.Dec03AuditPack.GL.V2_05.CCB.HO.Tool.PRCAccounts.040409 2" xfId="4865"/>
    <cellStyle name="_CCB.HO.NAV Recon.031208.EL_CCB.Dec03AuditPack.GL.V2_CCB.Dec03AuditPack.GL.V4(trail run new)" xfId="2083"/>
    <cellStyle name="_CCB.HO.NAV Recon.031208.EL_CCB.Dec03AuditPack.GL.V2_CCB.Dec03AuditPack.GL.V4(trail run new) 2" xfId="4981"/>
    <cellStyle name="_CCB.HO.NAV Recon.031208.EL_CCB.Dec03AuditPack.GL.V2_CCB.Dec03AuditPack.GL.V4(trial run new)" xfId="2084"/>
    <cellStyle name="_CCB.HO.NAV Recon.031208.EL_CCB.Dec03AuditPack.GL.V2_CCB.Dec03AuditPack.GL.V4(trial run new) 2" xfId="4982"/>
    <cellStyle name="_CCB.HO.NAV Recon.031208.EL_CCB.Dec03AuditPack.GL.V2_Copy of CCB.Dec03AuditPack.GL.V4" xfId="2086"/>
    <cellStyle name="_CCB.HO.NAV Recon.031208.EL_CCB.Dec03AuditPack.GL.V2_Copy of CCB.Dec03AuditPack.GL.V4 2" xfId="4983"/>
    <cellStyle name="_CCB.HO.NAV Recon.031208.EL_CCB.Dec03AuditPack.HL.V2.revised ctl" xfId="1090"/>
    <cellStyle name="_CCB.HO.NAV Recon.031208.EL_CCB.Dec03AuditPack.HL.V2.revised ctl 2" xfId="4017"/>
    <cellStyle name="_CCB.HO.NAV Recon.031208.EL_CCB.Dec03AuditPack.HL.V2.revised ctl_05.CCB.HO.Tool.PRCAccounts.040409" xfId="2087"/>
    <cellStyle name="_CCB.HO.NAV Recon.031208.EL_CCB.Dec03AuditPack.HL.V2.revised ctl_05.CCB.HO.Tool.PRCAccounts.040409 2" xfId="4984"/>
    <cellStyle name="_CCB.HO.NAV Recon.031208.EL_CCB.Dec03AuditPack.HL.V2.revised ctl_CCB.HO.new TB template.for reporting package.040309" xfId="1785"/>
    <cellStyle name="_CCB.HO.NAV Recon.031208.EL_CCB.Dec03AuditPack.HL.V2.revised ctl_CCB.HO.new TB template.for reporting package.040309 2" xfId="4691"/>
    <cellStyle name="_CCB.HO.NAV Recon.031208.EL_CCB.Dec03AuditPack.HL.V2.revised ctl_CCB.HO.new TB template.for reporting package.040309_05.CCB.HO.Tool.PRCAccounts.040409" xfId="1182"/>
    <cellStyle name="_CCB.HO.NAV Recon.031208.EL_CCB.Dec03AuditPack.HL.V2.revised ctl_CCB.HO.new TB template.for reporting package.040309_05.CCB.HO.Tool.PRCAccounts.040409 2" xfId="4108"/>
    <cellStyle name="_CCB.HO.NAV Recon.031208.EL_CCB.Dec03AuditPack.HL.V2.revised ctl_CCB.HO.new TB template.for reporting package.1P.040316" xfId="603"/>
    <cellStyle name="_CCB.HO.NAV Recon.031208.EL_CCB.Dec03AuditPack.HL.V2.revised ctl_CCB.HO.new TB template.for reporting package.1P.040316 2" xfId="3543"/>
    <cellStyle name="_CCB.HO.NAV Recon.031208.EL_CCB.Dec03AuditPack.HL.V2.revised ctl_CCB.HO.new TB template.for reporting package.1P.040316_05.CCB.HO.Tool.PRCAccounts.040409" xfId="910"/>
    <cellStyle name="_CCB.HO.NAV Recon.031208.EL_CCB.Dec03AuditPack.HL.V2.revised ctl_CCB.HO.new TB template.for reporting package.1P.040316_05.CCB.HO.Tool.PRCAccounts.040409 2" xfId="3843"/>
    <cellStyle name="_CCB.HO.NAV Recon.031208.EL_CCB.Dec03AuditPack.HL.V2.revised ctl_CCB.HO.reporting TB-Comb.1P.040316" xfId="2088"/>
    <cellStyle name="_CCB.HO.NAV Recon.031208.EL_CCB.Dec03AuditPack.HL.V2.revised ctl_CCB.HO.reporting TB-Comb.1P.040316 2" xfId="4985"/>
    <cellStyle name="_CCB.HO.NAV Recon.031208.EL_CCB.Dec03AuditPack.HL.V2.revised ctl_CCB.HO.reporting TB-Comb.4Period.040316" xfId="2089"/>
    <cellStyle name="_CCB.HO.NAV Recon.031208.EL_CCB.Dec03AuditPack.HL.V2.revised ctl_CCB.HO.reporting TB-Comb.4Period.040316 2" xfId="4986"/>
    <cellStyle name="_CCB.HO.NAV Recon.031208.EL_CCB.Dec03AuditPack.HL.V2.revised ctl_CCB.HO.reporting TB-HL.1P.040316" xfId="1949"/>
    <cellStyle name="_CCB.HO.NAV Recon.031208.EL_CCB.Dec03AuditPack.HL.V2.revised ctl_CCB.HO.reporting TB-HL.1P.040316 2" xfId="4848"/>
    <cellStyle name="_CCB.HO.NAV Recon.031208.EL_CCB.Dec03AuditPack.HL.V2.revised ctl_CCB.HO.reporting TB-HL.1P.040316_05.CCB.HO.Tool.PRCAccounts.040409" xfId="2090"/>
    <cellStyle name="_CCB.HO.NAV Recon.031208.EL_CCB.Dec03AuditPack.HL.V2.revised ctl_CCB.HO.reporting TB-HL.1P.040316_05.CCB.HO.Tool.PRCAccounts.040409 2" xfId="4987"/>
    <cellStyle name="_CCB.HO.NAV Recon.031208.EL_CCB.Dec03AuditPack.HL.V2.revised ctl_CCB.HO.Tool - convert old 2.5yrs combine TB to new.040315" xfId="954"/>
    <cellStyle name="_CCB.HO.NAV Recon.031208.EL_CCB.Dec03AuditPack.HL.V2.revised ctl_CCB.HO.Tool - convert old 2.5yrs combine TB to new.040315 2" xfId="3886"/>
    <cellStyle name="_CCB.HO.NAV Recon.031208.EL_CCB.Dec03AuditPack.HL.V2.revised ctl_CCB.xx.4P.PRCTB.yymmdd" xfId="2091"/>
    <cellStyle name="_CCB.HO.NAV Recon.031208.EL_CCB.Dec03AuditPack.HL.V2.revised ctl_CCB.xx.4P.PRCTB.yymmdd 2" xfId="4988"/>
    <cellStyle name="_CCB.HO.NAV Recon.HL.031113.AL" xfId="2093"/>
    <cellStyle name="_CCB.HO.NAV Recon.HL.031113.AL 2" xfId="4990"/>
    <cellStyle name="_CCB.HO.NAV Recon.HL.031113.AL_05.CCB.HO.Tool.PRCAccounts.040409" xfId="2095"/>
    <cellStyle name="_CCB.HO.NAV Recon.HL.031113.AL_05.CCB.HO.Tool.PRCAccounts.040409 2" xfId="4992"/>
    <cellStyle name="_CCB.HO.NAV Recon.HL.031113.AL_CCB.Dec03AuditPack.GL.V2" xfId="2096"/>
    <cellStyle name="_CCB.HO.NAV Recon.HL.031113.AL_CCB.Dec03AuditPack.GL.V2 2" xfId="4993"/>
    <cellStyle name="_CCB.HO.NAV Recon.HL.031113.AL_CCB.Dec03AuditPack.GL.V2_05.CCB.HO.Tool.PRCAccounts.040409" xfId="2097"/>
    <cellStyle name="_CCB.HO.NAV Recon.HL.031113.AL_CCB.Dec03AuditPack.GL.V2_05.CCB.HO.Tool.PRCAccounts.040409 2" xfId="4994"/>
    <cellStyle name="_CCB.HO.NAV Recon.HL.031113.AL_CCB.Dec03AuditPack.GL.V2_CCB.Dec03AuditPack.GL.V4(trail run new)" xfId="2099"/>
    <cellStyle name="_CCB.HO.NAV Recon.HL.031113.AL_CCB.Dec03AuditPack.GL.V2_CCB.Dec03AuditPack.GL.V4(trail run new) 2" xfId="4996"/>
    <cellStyle name="_CCB.HO.NAV Recon.HL.031113.AL_CCB.Dec03AuditPack.GL.V2_CCB.Dec03AuditPack.GL.V4(trial run new)" xfId="2100"/>
    <cellStyle name="_CCB.HO.NAV Recon.HL.031113.AL_CCB.Dec03AuditPack.GL.V2_CCB.Dec03AuditPack.GL.V4(trial run new) 2" xfId="4997"/>
    <cellStyle name="_CCB.HO.NAV Recon.HL.031113.AL_CCB.Dec03AuditPack.GL.V2_Copy of CCB.Dec03AuditPack.GL.V4" xfId="2101"/>
    <cellStyle name="_CCB.HO.NAV Recon.HL.031113.AL_CCB.Dec03AuditPack.GL.V2_Copy of CCB.Dec03AuditPack.GL.V4 2" xfId="4998"/>
    <cellStyle name="_CCB.HO.NAV Recon.HL.031113.AL_CCB.Dec03AuditPack.HL.V2.revised ctl" xfId="1347"/>
    <cellStyle name="_CCB.HO.NAV Recon.HL.031113.AL_CCB.Dec03AuditPack.HL.V2.revised ctl 2" xfId="4265"/>
    <cellStyle name="_CCB.HO.NAV Recon.HL.031113.AL_CCB.Dec03AuditPack.HL.V2.revised ctl_05.CCB.HO.Tool.PRCAccounts.040409" xfId="2102"/>
    <cellStyle name="_CCB.HO.NAV Recon.HL.031113.AL_CCB.Dec03AuditPack.HL.V2.revised ctl_05.CCB.HO.Tool.PRCAccounts.040409 2" xfId="4999"/>
    <cellStyle name="_CCB.HO.NAV Recon.HL.031113.AL_CCB.Dec03AuditPack.HL.V2.revised ctl_CCB.HO.new TB template.for reporting package.040309" xfId="1824"/>
    <cellStyle name="_CCB.HO.NAV Recon.HL.031113.AL_CCB.Dec03AuditPack.HL.V2.revised ctl_CCB.HO.new TB template.for reporting package.040309 2" xfId="4730"/>
    <cellStyle name="_CCB.HO.NAV Recon.HL.031113.AL_CCB.Dec03AuditPack.HL.V2.revised ctl_CCB.HO.new TB template.for reporting package.040309_05.CCB.HO.Tool.PRCAccounts.040409" xfId="1827"/>
    <cellStyle name="_CCB.HO.NAV Recon.HL.031113.AL_CCB.Dec03AuditPack.HL.V2.revised ctl_CCB.HO.new TB template.for reporting package.040309_05.CCB.HO.Tool.PRCAccounts.040409 2" xfId="4733"/>
    <cellStyle name="_CCB.HO.NAV Recon.HL.031113.AL_CCB.Dec03AuditPack.HL.V2.revised ctl_CCB.HO.new TB template.for reporting package.1P.040316" xfId="2103"/>
    <cellStyle name="_CCB.HO.NAV Recon.HL.031113.AL_CCB.Dec03AuditPack.HL.V2.revised ctl_CCB.HO.new TB template.for reporting package.1P.040316 2" xfId="5000"/>
    <cellStyle name="_CCB.HO.NAV Recon.HL.031113.AL_CCB.Dec03AuditPack.HL.V2.revised ctl_CCB.HO.new TB template.for reporting package.1P.040316_05.CCB.HO.Tool.PRCAccounts.040409" xfId="2104"/>
    <cellStyle name="_CCB.HO.NAV Recon.HL.031113.AL_CCB.Dec03AuditPack.HL.V2.revised ctl_CCB.HO.new TB template.for reporting package.1P.040316_05.CCB.HO.Tool.PRCAccounts.040409 2" xfId="5001"/>
    <cellStyle name="_CCB.HO.NAV Recon.HL.031113.AL_CCB.Dec03AuditPack.HL.V2.revised ctl_CCB.HO.reporting TB-Comb.1P.040316" xfId="1673"/>
    <cellStyle name="_CCB.HO.NAV Recon.HL.031113.AL_CCB.Dec03AuditPack.HL.V2.revised ctl_CCB.HO.reporting TB-Comb.1P.040316 2" xfId="4580"/>
    <cellStyle name="_CCB.HO.NAV Recon.HL.031113.AL_CCB.Dec03AuditPack.HL.V2.revised ctl_CCB.HO.reporting TB-Comb.4Period.040316" xfId="2105"/>
    <cellStyle name="_CCB.HO.NAV Recon.HL.031113.AL_CCB.Dec03AuditPack.HL.V2.revised ctl_CCB.HO.reporting TB-Comb.4Period.040316 2" xfId="5002"/>
    <cellStyle name="_CCB.HO.NAV Recon.HL.031113.AL_CCB.Dec03AuditPack.HL.V2.revised ctl_CCB.HO.reporting TB-HL.1P.040316" xfId="2106"/>
    <cellStyle name="_CCB.HO.NAV Recon.HL.031113.AL_CCB.Dec03AuditPack.HL.V2.revised ctl_CCB.HO.reporting TB-HL.1P.040316 2" xfId="5003"/>
    <cellStyle name="_CCB.HO.NAV Recon.HL.031113.AL_CCB.Dec03AuditPack.HL.V2.revised ctl_CCB.HO.reporting TB-HL.1P.040316_05.CCB.HO.Tool.PRCAccounts.040409" xfId="1582"/>
    <cellStyle name="_CCB.HO.NAV Recon.HL.031113.AL_CCB.Dec03AuditPack.HL.V2.revised ctl_CCB.HO.reporting TB-HL.1P.040316_05.CCB.HO.Tool.PRCAccounts.040409 2" xfId="4493"/>
    <cellStyle name="_CCB.HO.NAV Recon.HL.031113.AL_CCB.Dec03AuditPack.HL.V2.revised ctl_CCB.HO.Tool - convert old 2.5yrs combine TB to new.040315" xfId="2107"/>
    <cellStyle name="_CCB.HO.NAV Recon.HL.031113.AL_CCB.Dec03AuditPack.HL.V2.revised ctl_CCB.HO.Tool - convert old 2.5yrs combine TB to new.040315 2" xfId="5004"/>
    <cellStyle name="_CCB.HO.NAV Recon.HL.031113.AL_CCB.Dec03AuditPack.HL.V2.revised ctl_CCB.xx.4P.PRCTB.yymmdd" xfId="2108"/>
    <cellStyle name="_CCB.HO.NAV Recon.HL.031113.AL_CCB.Dec03AuditPack.HL.V2.revised ctl_CCB.xx.4P.PRCTB.yymmdd 2" xfId="5005"/>
    <cellStyle name="_CCB.HO.New TB template.CCB PRC IAS Sorting.040223 trial run" xfId="2109"/>
    <cellStyle name="_CCB.HO.New TB template.CCB PRC IAS Sorting.040223 trial run 2" xfId="5006"/>
    <cellStyle name="_CCB.HO.New TB template.CCB PRC IAS Sorting.040223 trial run_05.CCB.HO.Tool.PRCAccounts.040409" xfId="2111"/>
    <cellStyle name="_CCB.HO.New TB template.CCB PRC IAS Sorting.040223 trial run_05.CCB.HO.Tool.PRCAccounts.040409 2" xfId="5008"/>
    <cellStyle name="_CCB.HO.New TB template.CCB PRC IAS Sorting.040223 trial run_CCB.Dec03AuditPack.GL.V2" xfId="2113"/>
    <cellStyle name="_CCB.HO.New TB template.CCB PRC IAS Sorting.040223 trial run_CCB.Dec03AuditPack.GL.V2 2" xfId="5010"/>
    <cellStyle name="_CCB.HO.New TB template.CCB PRC IAS Sorting.040223 trial run_CCB.Dec03AuditPack.GL.V2_05.CCB.HO.Tool.PRCAccounts.040409" xfId="2114"/>
    <cellStyle name="_CCB.HO.New TB template.CCB PRC IAS Sorting.040223 trial run_CCB.Dec03AuditPack.GL.V2_05.CCB.HO.Tool.PRCAccounts.040409 2" xfId="5011"/>
    <cellStyle name="_CCB.HO.New TB template.CCB PRC IAS Sorting.040223 trial run_CCB.Dec03AuditPack.GL.V2_CCB.Dec03AuditPack.GL.V4(trail run new)" xfId="2116"/>
    <cellStyle name="_CCB.HO.New TB template.CCB PRC IAS Sorting.040223 trial run_CCB.Dec03AuditPack.GL.V2_CCB.Dec03AuditPack.GL.V4(trail run new) 2" xfId="5012"/>
    <cellStyle name="_CCB.HO.New TB template.CCB PRC IAS Sorting.040223 trial run_CCB.Dec03AuditPack.GL.V2_CCB.Dec03AuditPack.GL.V4(trial run new)" xfId="2092"/>
    <cellStyle name="_CCB.HO.New TB template.CCB PRC IAS Sorting.040223 trial run_CCB.Dec03AuditPack.GL.V2_CCB.Dec03AuditPack.GL.V4(trial run new) 2" xfId="4989"/>
    <cellStyle name="_CCB.HO.New TB template.CCB PRC IAS Sorting.040223 trial run_CCB.Dec03AuditPack.GL.V2_Copy of CCB.Dec03AuditPack.GL.V4" xfId="1781"/>
    <cellStyle name="_CCB.HO.New TB template.CCB PRC IAS Sorting.040223 trial run_CCB.Dec03AuditPack.GL.V2_Copy of CCB.Dec03AuditPack.GL.V4 2" xfId="4687"/>
    <cellStyle name="_CCB.HO.New TB template.CCB PRC IAS Sorting.040223 trial run_CCB.Dec03AuditPack.HL.V2.revised ctl" xfId="2117"/>
    <cellStyle name="_CCB.HO.New TB template.CCB PRC IAS Sorting.040223 trial run_CCB.Dec03AuditPack.HL.V2.revised ctl 2" xfId="5013"/>
    <cellStyle name="_CCB.HO.New TB template.CCB PRC IAS Sorting.040223 trial run_CCB.Dec03AuditPack.HL.V2.revised ctl_05.CCB.HO.Tool.PRCAccounts.040409" xfId="2118"/>
    <cellStyle name="_CCB.HO.New TB template.CCB PRC IAS Sorting.040223 trial run_CCB.Dec03AuditPack.HL.V2.revised ctl_05.CCB.HO.Tool.PRCAccounts.040409 2" xfId="5014"/>
    <cellStyle name="_CCB.HO.New TB template.CCB PRC IAS Sorting.040223 trial run_CCB.Dec03AuditPack.HL.V2.revised ctl_CCB.HO.new TB template.for reporting package.040309" xfId="2120"/>
    <cellStyle name="_CCB.HO.New TB template.CCB PRC IAS Sorting.040223 trial run_CCB.Dec03AuditPack.HL.V2.revised ctl_CCB.HO.new TB template.for reporting package.040309 2" xfId="5016"/>
    <cellStyle name="_CCB.HO.New TB template.CCB PRC IAS Sorting.040223 trial run_CCB.Dec03AuditPack.HL.V2.revised ctl_CCB.HO.new TB template.for reporting package.040309_05.CCB.HO.Tool.PRCAccounts.040409" xfId="2121"/>
    <cellStyle name="_CCB.HO.New TB template.CCB PRC IAS Sorting.040223 trial run_CCB.Dec03AuditPack.HL.V2.revised ctl_CCB.HO.new TB template.for reporting package.040309_05.CCB.HO.Tool.PRCAccounts.040409 2" xfId="5017"/>
    <cellStyle name="_CCB.HO.New TB template.CCB PRC IAS Sorting.040223 trial run_CCB.Dec03AuditPack.HL.V2.revised ctl_CCB.HO.new TB template.for reporting package.1P.040316" xfId="2122"/>
    <cellStyle name="_CCB.HO.New TB template.CCB PRC IAS Sorting.040223 trial run_CCB.Dec03AuditPack.HL.V2.revised ctl_CCB.HO.new TB template.for reporting package.1P.040316 2" xfId="5018"/>
    <cellStyle name="_CCB.HO.New TB template.CCB PRC IAS Sorting.040223 trial run_CCB.Dec03AuditPack.HL.V2.revised ctl_CCB.HO.new TB template.for reporting package.1P.040316_05.CCB.HO.Tool.PRCAccounts.040409" xfId="2124"/>
    <cellStyle name="_CCB.HO.New TB template.CCB PRC IAS Sorting.040223 trial run_CCB.Dec03AuditPack.HL.V2.revised ctl_CCB.HO.new TB template.for reporting package.1P.040316_05.CCB.HO.Tool.PRCAccounts.040409 2" xfId="5020"/>
    <cellStyle name="_CCB.HO.New TB template.CCB PRC IAS Sorting.040223 trial run_CCB.Dec03AuditPack.HL.V2.revised ctl_CCB.HO.reporting TB-Comb.1P.040316" xfId="1064"/>
    <cellStyle name="_CCB.HO.New TB template.CCB PRC IAS Sorting.040223 trial run_CCB.Dec03AuditPack.HL.V2.revised ctl_CCB.HO.reporting TB-Comb.1P.040316 2" xfId="3991"/>
    <cellStyle name="_CCB.HO.New TB template.CCB PRC IAS Sorting.040223 trial run_CCB.Dec03AuditPack.HL.V2.revised ctl_CCB.HO.reporting TB-Comb.4Period.040316" xfId="2125"/>
    <cellStyle name="_CCB.HO.New TB template.CCB PRC IAS Sorting.040223 trial run_CCB.Dec03AuditPack.HL.V2.revised ctl_CCB.HO.reporting TB-Comb.4Period.040316 2" xfId="5021"/>
    <cellStyle name="_CCB.HO.New TB template.CCB PRC IAS Sorting.040223 trial run_CCB.Dec03AuditPack.HL.V2.revised ctl_CCB.HO.reporting TB-HL.1P.040316" xfId="1734"/>
    <cellStyle name="_CCB.HO.New TB template.CCB PRC IAS Sorting.040223 trial run_CCB.Dec03AuditPack.HL.V2.revised ctl_CCB.HO.reporting TB-HL.1P.040316 2" xfId="4640"/>
    <cellStyle name="_CCB.HO.New TB template.CCB PRC IAS Sorting.040223 trial run_CCB.Dec03AuditPack.HL.V2.revised ctl_CCB.HO.reporting TB-HL.1P.040316_05.CCB.HO.Tool.PRCAccounts.040409" xfId="2126"/>
    <cellStyle name="_CCB.HO.New TB template.CCB PRC IAS Sorting.040223 trial run_CCB.Dec03AuditPack.HL.V2.revised ctl_CCB.HO.reporting TB-HL.1P.040316_05.CCB.HO.Tool.PRCAccounts.040409 2" xfId="5022"/>
    <cellStyle name="_CCB.HO.New TB template.CCB PRC IAS Sorting.040223 trial run_CCB.Dec03AuditPack.HL.V2.revised ctl_CCB.HO.Tool - convert old 2.5yrs combine TB to new.040315" xfId="2127"/>
    <cellStyle name="_CCB.HO.New TB template.CCB PRC IAS Sorting.040223 trial run_CCB.Dec03AuditPack.HL.V2.revised ctl_CCB.HO.Tool - convert old 2.5yrs combine TB to new.040315 2" xfId="5023"/>
    <cellStyle name="_CCB.HO.New TB template.CCB PRC IAS Sorting.040223 trial run_CCB.Dec03AuditPack.HL.V2.revised ctl_CCB.xx.4P.PRCTB.yymmdd" xfId="2128"/>
    <cellStyle name="_CCB.HO.New TB template.CCB PRC IAS Sorting.040223 trial run_CCB.Dec03AuditPack.HL.V2.revised ctl_CCB.xx.4P.PRCTB.yymmdd 2" xfId="5024"/>
    <cellStyle name="_CCB.HO.New TB template.CCB PRC IAS Sorting.040223 trial run_CCB.Tool.0312_PRCAccount(OldCCB-SH).v2" xfId="1743"/>
    <cellStyle name="_CCB.HO.New TB template.CCB PRC IAS Sorting.040223 trial run_CCB.Tool.0312_PRCAccount(OldCCB-SH).v2 2" xfId="4649"/>
    <cellStyle name="_CCB.HO.New TB template.CCB PRC IAS Sorting.040223 trial run_CCB.xx.0406YieldAnalysis.yymmdd.xx" xfId="2130"/>
    <cellStyle name="_CCB.HO.New TB template.CCB PRC IAS Sorting.040223 trial run_CCB.xx.0406YieldAnalysis.yymmdd.xx 2" xfId="5026"/>
    <cellStyle name="_CCB.HO.New TB template.CCB PRC IAS Sorting.040223 trial run_CCBC.Consol.0506.PRCAccount" xfId="2131"/>
    <cellStyle name="_CCB.HO.New TB template.CCB PRC IAS Sorting.040223 trial run_CCBC.Consol.0506.PRCAccount 2" xfId="5027"/>
    <cellStyle name="_CCB.HO.New TB template.CCB PRC IAS Sorting.040223 trial run_yymmdd.CCBC.xx.Item08b.0412YieldAnalysis" xfId="730"/>
    <cellStyle name="_CCB.HO.New TB template.CCB PRC IAS Sorting.040223 trial run_yymmdd.CCBC.xx.Item08b.0412YieldAnalysis 2" xfId="3666"/>
    <cellStyle name="_CCB.HO.new TB template.for reporting package.040309" xfId="2132"/>
    <cellStyle name="_CCB.HO.new TB template.for reporting package.040309 2" xfId="5028"/>
    <cellStyle name="_CCB.HO.New TB template.IAS Sorting.040210" xfId="662"/>
    <cellStyle name="_CCB.HO.New TB template.IAS Sorting.040210 2" xfId="3602"/>
    <cellStyle name="_CCB.HO.New TB template.IAS Sorting.040210_05.CCB.HO.Tool.PRCAccounts.040409" xfId="2133"/>
    <cellStyle name="_CCB.HO.New TB template.IAS Sorting.040210_05.CCB.HO.Tool.PRCAccounts.040409 2" xfId="5029"/>
    <cellStyle name="_CCB.HO.New TB template.IAS Sorting.040210_CCB.Dec03AuditPack.GL.V2" xfId="2134"/>
    <cellStyle name="_CCB.HO.New TB template.IAS Sorting.040210_CCB.Dec03AuditPack.GL.V2 2" xfId="5030"/>
    <cellStyle name="_CCB.HO.New TB template.IAS Sorting.040210_CCB.Dec03AuditPack.GL.V2_05.CCB.HO.Tool.PRCAccounts.040409" xfId="456"/>
    <cellStyle name="_CCB.HO.New TB template.IAS Sorting.040210_CCB.Dec03AuditPack.GL.V2_05.CCB.HO.Tool.PRCAccounts.040409 2" xfId="3405"/>
    <cellStyle name="_CCB.HO.New TB template.IAS Sorting.040210_CCB.Dec03AuditPack.GL.V2_CCB.Dec03AuditPack.GL.V4(trail run new)" xfId="2136"/>
    <cellStyle name="_CCB.HO.New TB template.IAS Sorting.040210_CCB.Dec03AuditPack.GL.V2_CCB.Dec03AuditPack.GL.V4(trail run new) 2" xfId="5031"/>
    <cellStyle name="_CCB.HO.New TB template.IAS Sorting.040210_CCB.Dec03AuditPack.GL.V2_CCB.Dec03AuditPack.GL.V4(trial run new)" xfId="2137"/>
    <cellStyle name="_CCB.HO.New TB template.IAS Sorting.040210_CCB.Dec03AuditPack.GL.V2_CCB.Dec03AuditPack.GL.V4(trial run new) 2" xfId="5032"/>
    <cellStyle name="_CCB.HO.New TB template.IAS Sorting.040210_CCB.Dec03AuditPack.GL.V2_Copy of CCB.Dec03AuditPack.GL.V4" xfId="2138"/>
    <cellStyle name="_CCB.HO.New TB template.IAS Sorting.040210_CCB.Dec03AuditPack.GL.V2_Copy of CCB.Dec03AuditPack.GL.V4 2" xfId="5033"/>
    <cellStyle name="_CCB.HO.New TB template.IAS Sorting.040210_CCB.Dec03AuditPack.HL.V2.revised ctl" xfId="1500"/>
    <cellStyle name="_CCB.HO.New TB template.IAS Sorting.040210_CCB.Dec03AuditPack.HL.V2.revised ctl 2" xfId="4412"/>
    <cellStyle name="_CCB.HO.New TB template.IAS Sorting.040210_CCB.Dec03AuditPack.HL.V2.revised ctl_05.CCB.HO.Tool.PRCAccounts.040409" xfId="101"/>
    <cellStyle name="_CCB.HO.New TB template.IAS Sorting.040210_CCB.Dec03AuditPack.HL.V2.revised ctl_05.CCB.HO.Tool.PRCAccounts.040409 2" xfId="3076"/>
    <cellStyle name="_CCB.HO.New TB template.IAS Sorting.040210_CCB.Dec03AuditPack.HL.V2.revised ctl_CCB.HO.new TB template.for reporting package.040309" xfId="200"/>
    <cellStyle name="_CCB.HO.New TB template.IAS Sorting.040210_CCB.Dec03AuditPack.HL.V2.revised ctl_CCB.HO.new TB template.for reporting package.040309 2" xfId="3160"/>
    <cellStyle name="_CCB.HO.New TB template.IAS Sorting.040210_CCB.Dec03AuditPack.HL.V2.revised ctl_CCB.HO.new TB template.for reporting package.040309_05.CCB.HO.Tool.PRCAccounts.040409" xfId="229"/>
    <cellStyle name="_CCB.HO.New TB template.IAS Sorting.040210_CCB.Dec03AuditPack.HL.V2.revised ctl_CCB.HO.new TB template.for reporting package.040309_05.CCB.HO.Tool.PRCAccounts.040409 2" xfId="3187"/>
    <cellStyle name="_CCB.HO.New TB template.IAS Sorting.040210_CCB.Dec03AuditPack.HL.V2.revised ctl_CCB.HO.new TB template.for reporting package.1P.040316" xfId="2139"/>
    <cellStyle name="_CCB.HO.New TB template.IAS Sorting.040210_CCB.Dec03AuditPack.HL.V2.revised ctl_CCB.HO.new TB template.for reporting package.1P.040316 2" xfId="5034"/>
    <cellStyle name="_CCB.HO.New TB template.IAS Sorting.040210_CCB.Dec03AuditPack.HL.V2.revised ctl_CCB.HO.new TB template.for reporting package.1P.040316_05.CCB.HO.Tool.PRCAccounts.040409" xfId="2140"/>
    <cellStyle name="_CCB.HO.New TB template.IAS Sorting.040210_CCB.Dec03AuditPack.HL.V2.revised ctl_CCB.HO.new TB template.for reporting package.1P.040316_05.CCB.HO.Tool.PRCAccounts.040409 2" xfId="5035"/>
    <cellStyle name="_CCB.HO.New TB template.IAS Sorting.040210_CCB.Dec03AuditPack.HL.V2.revised ctl_CCB.HO.reporting TB-Comb.1P.040316" xfId="1443"/>
    <cellStyle name="_CCB.HO.New TB template.IAS Sorting.040210_CCB.Dec03AuditPack.HL.V2.revised ctl_CCB.HO.reporting TB-Comb.1P.040316 2" xfId="4357"/>
    <cellStyle name="_CCB.HO.New TB template.IAS Sorting.040210_CCB.Dec03AuditPack.HL.V2.revised ctl_CCB.HO.reporting TB-Comb.4Period.040316" xfId="2141"/>
    <cellStyle name="_CCB.HO.New TB template.IAS Sorting.040210_CCB.Dec03AuditPack.HL.V2.revised ctl_CCB.HO.reporting TB-Comb.4Period.040316 2" xfId="5036"/>
    <cellStyle name="_CCB.HO.New TB template.IAS Sorting.040210_CCB.Dec03AuditPack.HL.V2.revised ctl_CCB.HO.reporting TB-HL.1P.040316" xfId="539"/>
    <cellStyle name="_CCB.HO.New TB template.IAS Sorting.040210_CCB.Dec03AuditPack.HL.V2.revised ctl_CCB.HO.reporting TB-HL.1P.040316 2" xfId="3484"/>
    <cellStyle name="_CCB.HO.New TB template.IAS Sorting.040210_CCB.Dec03AuditPack.HL.V2.revised ctl_CCB.HO.reporting TB-HL.1P.040316_05.CCB.HO.Tool.PRCAccounts.040409" xfId="2142"/>
    <cellStyle name="_CCB.HO.New TB template.IAS Sorting.040210_CCB.Dec03AuditPack.HL.V2.revised ctl_CCB.HO.reporting TB-HL.1P.040316_05.CCB.HO.Tool.PRCAccounts.040409 2" xfId="5037"/>
    <cellStyle name="_CCB.HO.New TB template.IAS Sorting.040210_CCB.Dec03AuditPack.HL.V2.revised ctl_CCB.HO.Tool - convert old 2.5yrs combine TB to new.040315" xfId="2143"/>
    <cellStyle name="_CCB.HO.New TB template.IAS Sorting.040210_CCB.Dec03AuditPack.HL.V2.revised ctl_CCB.HO.Tool - convert old 2.5yrs combine TB to new.040315 2" xfId="5038"/>
    <cellStyle name="_CCB.HO.New TB template.IAS Sorting.040210_CCB.Dec03AuditPack.HL.V2.revised ctl_CCB.xx.4P.PRCTB.yymmdd" xfId="2144"/>
    <cellStyle name="_CCB.HO.New TB template.IAS Sorting.040210_CCB.Dec03AuditPack.HL.V2.revised ctl_CCB.xx.4P.PRCTB.yymmdd 2" xfId="5039"/>
    <cellStyle name="_CCB.HO.New TB template.PRC Sorting.040210" xfId="1932"/>
    <cellStyle name="_CCB.HO.New TB template.PRC Sorting.040210 2" xfId="4832"/>
    <cellStyle name="_CCB.HO.New TB template.PRC Sorting.040210_05.CCB.HO.Tool.PRCAccounts.040409" xfId="2145"/>
    <cellStyle name="_CCB.HO.New TB template.PRC Sorting.040210_05.CCB.HO.Tool.PRCAccounts.040409 2" xfId="5040"/>
    <cellStyle name="_CCB.HO.New TB template.PRC Sorting.040210_CCB.Dec03AuditPack.GL.V2" xfId="2079"/>
    <cellStyle name="_CCB.HO.New TB template.PRC Sorting.040210_CCB.Dec03AuditPack.GL.V2 2" xfId="4977"/>
    <cellStyle name="_CCB.HO.New TB template.PRC Sorting.040210_CCB.Dec03AuditPack.GL.V2_05.CCB.HO.Tool.PRCAccounts.040409" xfId="2148"/>
    <cellStyle name="_CCB.HO.New TB template.PRC Sorting.040210_CCB.Dec03AuditPack.GL.V2_05.CCB.HO.Tool.PRCAccounts.040409 2" xfId="5043"/>
    <cellStyle name="_CCB.HO.New TB template.PRC Sorting.040210_CCB.Dec03AuditPack.GL.V2_CCB.Dec03AuditPack.GL.V4(trail run new)" xfId="2149"/>
    <cellStyle name="_CCB.HO.New TB template.PRC Sorting.040210_CCB.Dec03AuditPack.GL.V2_CCB.Dec03AuditPack.GL.V4(trail run new) 2" xfId="5044"/>
    <cellStyle name="_CCB.HO.New TB template.PRC Sorting.040210_CCB.Dec03AuditPack.GL.V2_CCB.Dec03AuditPack.GL.V4(trial run new)" xfId="498"/>
    <cellStyle name="_CCB.HO.New TB template.PRC Sorting.040210_CCB.Dec03AuditPack.GL.V2_CCB.Dec03AuditPack.GL.V4(trial run new) 2" xfId="3444"/>
    <cellStyle name="_CCB.HO.New TB template.PRC Sorting.040210_CCB.Dec03AuditPack.GL.V2_Copy of CCB.Dec03AuditPack.GL.V4" xfId="2150"/>
    <cellStyle name="_CCB.HO.New TB template.PRC Sorting.040210_CCB.Dec03AuditPack.GL.V2_Copy of CCB.Dec03AuditPack.GL.V4 2" xfId="5045"/>
    <cellStyle name="_CCB.HO.New TB template.PRC Sorting.040210_CCB.Dec03AuditPack.HL.V2.revised ctl" xfId="2152"/>
    <cellStyle name="_CCB.HO.New TB template.PRC Sorting.040210_CCB.Dec03AuditPack.HL.V2.revised ctl 2" xfId="5047"/>
    <cellStyle name="_CCB.HO.New TB template.PRC Sorting.040210_CCB.Dec03AuditPack.HL.V2.revised ctl_05.CCB.HO.Tool.PRCAccounts.040409" xfId="2154"/>
    <cellStyle name="_CCB.HO.New TB template.PRC Sorting.040210_CCB.Dec03AuditPack.HL.V2.revised ctl_05.CCB.HO.Tool.PRCAccounts.040409 2" xfId="5049"/>
    <cellStyle name="_CCB.HO.New TB template.PRC Sorting.040210_CCB.Dec03AuditPack.HL.V2.revised ctl_CCB.HO.new TB template.for reporting package.040309" xfId="1701"/>
    <cellStyle name="_CCB.HO.New TB template.PRC Sorting.040210_CCB.Dec03AuditPack.HL.V2.revised ctl_CCB.HO.new TB template.for reporting package.040309 2" xfId="4607"/>
    <cellStyle name="_CCB.HO.New TB template.PRC Sorting.040210_CCB.Dec03AuditPack.HL.V2.revised ctl_CCB.HO.new TB template.for reporting package.040309_05.CCB.HO.Tool.PRCAccounts.040409" xfId="2155"/>
    <cellStyle name="_CCB.HO.New TB template.PRC Sorting.040210_CCB.Dec03AuditPack.HL.V2.revised ctl_CCB.HO.new TB template.for reporting package.040309_05.CCB.HO.Tool.PRCAccounts.040409 2" xfId="5050"/>
    <cellStyle name="_CCB.HO.New TB template.PRC Sorting.040210_CCB.Dec03AuditPack.HL.V2.revised ctl_CCB.HO.new TB template.for reporting package.1P.040316" xfId="2156"/>
    <cellStyle name="_CCB.HO.New TB template.PRC Sorting.040210_CCB.Dec03AuditPack.HL.V2.revised ctl_CCB.HO.new TB template.for reporting package.1P.040316 2" xfId="5051"/>
    <cellStyle name="_CCB.HO.New TB template.PRC Sorting.040210_CCB.Dec03AuditPack.HL.V2.revised ctl_CCB.HO.new TB template.for reporting package.1P.040316_05.CCB.HO.Tool.PRCAccounts.040409" xfId="2158"/>
    <cellStyle name="_CCB.HO.New TB template.PRC Sorting.040210_CCB.Dec03AuditPack.HL.V2.revised ctl_CCB.HO.new TB template.for reporting package.1P.040316_05.CCB.HO.Tool.PRCAccounts.040409 2" xfId="5053"/>
    <cellStyle name="_CCB.HO.New TB template.PRC Sorting.040210_CCB.Dec03AuditPack.HL.V2.revised ctl_CCB.HO.reporting TB-Comb.1P.040316" xfId="2123"/>
    <cellStyle name="_CCB.HO.New TB template.PRC Sorting.040210_CCB.Dec03AuditPack.HL.V2.revised ctl_CCB.HO.reporting TB-Comb.1P.040316 2" xfId="5019"/>
    <cellStyle name="_CCB.HO.New TB template.PRC Sorting.040210_CCB.Dec03AuditPack.HL.V2.revised ctl_CCB.HO.reporting TB-Comb.4Period.040316" xfId="2159"/>
    <cellStyle name="_CCB.HO.New TB template.PRC Sorting.040210_CCB.Dec03AuditPack.HL.V2.revised ctl_CCB.HO.reporting TB-Comb.4Period.040316 2" xfId="5054"/>
    <cellStyle name="_CCB.HO.New TB template.PRC Sorting.040210_CCB.Dec03AuditPack.HL.V2.revised ctl_CCB.HO.reporting TB-HL.1P.040316" xfId="122"/>
    <cellStyle name="_CCB.HO.New TB template.PRC Sorting.040210_CCB.Dec03AuditPack.HL.V2.revised ctl_CCB.HO.reporting TB-HL.1P.040316 2" xfId="3094"/>
    <cellStyle name="_CCB.HO.New TB template.PRC Sorting.040210_CCB.Dec03AuditPack.HL.V2.revised ctl_CCB.HO.reporting TB-HL.1P.040316_05.CCB.HO.Tool.PRCAccounts.040409" xfId="2162"/>
    <cellStyle name="_CCB.HO.New TB template.PRC Sorting.040210_CCB.Dec03AuditPack.HL.V2.revised ctl_CCB.HO.reporting TB-HL.1P.040316_05.CCB.HO.Tool.PRCAccounts.040409 2" xfId="5057"/>
    <cellStyle name="_CCB.HO.New TB template.PRC Sorting.040210_CCB.Dec03AuditPack.HL.V2.revised ctl_CCB.HO.Tool - convert old 2.5yrs combine TB to new.040315" xfId="1374"/>
    <cellStyle name="_CCB.HO.New TB template.PRC Sorting.040210_CCB.Dec03AuditPack.HL.V2.revised ctl_CCB.HO.Tool - convert old 2.5yrs combine TB to new.040315 2" xfId="4292"/>
    <cellStyle name="_CCB.HO.New TB template.PRC Sorting.040210_CCB.Dec03AuditPack.HL.V2.revised ctl_CCB.xx.4P.PRCTB.yymmdd" xfId="2163"/>
    <cellStyle name="_CCB.HO.New TB template.PRC Sorting.040210_CCB.Dec03AuditPack.HL.V2.revised ctl_CCB.xx.4P.PRCTB.yymmdd 2" xfId="5058"/>
    <cellStyle name="_CCB.HO.Profit Recon.031108.AL" xfId="2164"/>
    <cellStyle name="_CCB.HO.Profit Recon.031108.AL 2" xfId="5059"/>
    <cellStyle name="_CCB.HO.Profit Recon.031108.AL_05.CCB.HO.Tool.PRCAccounts.040409" xfId="2165"/>
    <cellStyle name="_CCB.HO.Profit Recon.031108.AL_05.CCB.HO.Tool.PRCAccounts.040409 2" xfId="5060"/>
    <cellStyle name="_CCB.HO.Profit Recon.031108.AL_CCB.Dec03AuditPack.GL.V2" xfId="2166"/>
    <cellStyle name="_CCB.HO.Profit Recon.031108.AL_CCB.Dec03AuditPack.GL.V2 2" xfId="5061"/>
    <cellStyle name="_CCB.HO.Profit Recon.031108.AL_CCB.Dec03AuditPack.GL.V2_05.CCB.HO.Tool.PRCAccounts.040409" xfId="642"/>
    <cellStyle name="_CCB.HO.Profit Recon.031108.AL_CCB.Dec03AuditPack.GL.V2_05.CCB.HO.Tool.PRCAccounts.040409 2" xfId="3582"/>
    <cellStyle name="_CCB.HO.Profit Recon.031108.AL_CCB.Dec03AuditPack.GL.V2_CCB.Dec03AuditPack.GL.V4(trail run new)" xfId="927"/>
    <cellStyle name="_CCB.HO.Profit Recon.031108.AL_CCB.Dec03AuditPack.GL.V2_CCB.Dec03AuditPack.GL.V4(trail run new) 2" xfId="3859"/>
    <cellStyle name="_CCB.HO.Profit Recon.031108.AL_CCB.Dec03AuditPack.GL.V2_CCB.Dec03AuditPack.GL.V4(trial run new)" xfId="271"/>
    <cellStyle name="_CCB.HO.Profit Recon.031108.AL_CCB.Dec03AuditPack.GL.V2_CCB.Dec03AuditPack.GL.V4(trial run new) 2" xfId="3224"/>
    <cellStyle name="_CCB.HO.Profit Recon.031108.AL_CCB.Dec03AuditPack.GL.V2_Copy of CCB.Dec03AuditPack.GL.V4" xfId="2167"/>
    <cellStyle name="_CCB.HO.Profit Recon.031108.AL_CCB.Dec03AuditPack.GL.V2_Copy of CCB.Dec03AuditPack.GL.V4 2" xfId="5062"/>
    <cellStyle name="_CCB.HO.Profit Recon.031108.AL_CCB.Dec03AuditPack.HL.V2.revised ctl" xfId="2168"/>
    <cellStyle name="_CCB.HO.Profit Recon.031108.AL_CCB.Dec03AuditPack.HL.V2.revised ctl 2" xfId="5063"/>
    <cellStyle name="_CCB.HO.Profit Recon.031108.AL_CCB.Dec03AuditPack.HL.V2.revised ctl_05.CCB.HO.Tool.PRCAccounts.040409" xfId="757"/>
    <cellStyle name="_CCB.HO.Profit Recon.031108.AL_CCB.Dec03AuditPack.HL.V2.revised ctl_05.CCB.HO.Tool.PRCAccounts.040409 2" xfId="3693"/>
    <cellStyle name="_CCB.HO.Profit Recon.031108.AL_CCB.Dec03AuditPack.HL.V2.revised ctl_CCB.HO.new TB template.for reporting package.040309" xfId="176"/>
    <cellStyle name="_CCB.HO.Profit Recon.031108.AL_CCB.Dec03AuditPack.HL.V2.revised ctl_CCB.HO.new TB template.for reporting package.040309 2" xfId="3139"/>
    <cellStyle name="_CCB.HO.Profit Recon.031108.AL_CCB.Dec03AuditPack.HL.V2.revised ctl_CCB.HO.new TB template.for reporting package.040309_05.CCB.HO.Tool.PRCAccounts.040409" xfId="2169"/>
    <cellStyle name="_CCB.HO.Profit Recon.031108.AL_CCB.Dec03AuditPack.HL.V2.revised ctl_CCB.HO.new TB template.for reporting package.040309_05.CCB.HO.Tool.PRCAccounts.040409 2" xfId="5064"/>
    <cellStyle name="_CCB.HO.Profit Recon.031108.AL_CCB.Dec03AuditPack.HL.V2.revised ctl_CCB.HO.new TB template.for reporting package.1P.040316" xfId="1904"/>
    <cellStyle name="_CCB.HO.Profit Recon.031108.AL_CCB.Dec03AuditPack.HL.V2.revised ctl_CCB.HO.new TB template.for reporting package.1P.040316 2" xfId="4807"/>
    <cellStyle name="_CCB.HO.Profit Recon.031108.AL_CCB.Dec03AuditPack.HL.V2.revised ctl_CCB.HO.new TB template.for reporting package.1P.040316_05.CCB.HO.Tool.PRCAccounts.040409" xfId="1851"/>
    <cellStyle name="_CCB.HO.Profit Recon.031108.AL_CCB.Dec03AuditPack.HL.V2.revised ctl_CCB.HO.new TB template.for reporting package.1P.040316_05.CCB.HO.Tool.PRCAccounts.040409 2" xfId="4757"/>
    <cellStyle name="_CCB.HO.Profit Recon.031108.AL_CCB.Dec03AuditPack.HL.V2.revised ctl_CCB.HO.reporting TB-Comb.1P.040316" xfId="1358"/>
    <cellStyle name="_CCB.HO.Profit Recon.031108.AL_CCB.Dec03AuditPack.HL.V2.revised ctl_CCB.HO.reporting TB-Comb.1P.040316 2" xfId="4276"/>
    <cellStyle name="_CCB.HO.Profit Recon.031108.AL_CCB.Dec03AuditPack.HL.V2.revised ctl_CCB.HO.reporting TB-Comb.4Period.040316" xfId="2171"/>
    <cellStyle name="_CCB.HO.Profit Recon.031108.AL_CCB.Dec03AuditPack.HL.V2.revised ctl_CCB.HO.reporting TB-Comb.4Period.040316 2" xfId="5066"/>
    <cellStyle name="_CCB.HO.Profit Recon.031108.AL_CCB.Dec03AuditPack.HL.V2.revised ctl_CCB.HO.reporting TB-HL.1P.040316" xfId="1228"/>
    <cellStyle name="_CCB.HO.Profit Recon.031108.AL_CCB.Dec03AuditPack.HL.V2.revised ctl_CCB.HO.reporting TB-HL.1P.040316 2" xfId="4151"/>
    <cellStyle name="_CCB.HO.Profit Recon.031108.AL_CCB.Dec03AuditPack.HL.V2.revised ctl_CCB.HO.reporting TB-HL.1P.040316_05.CCB.HO.Tool.PRCAccounts.040409" xfId="829"/>
    <cellStyle name="_CCB.HO.Profit Recon.031108.AL_CCB.Dec03AuditPack.HL.V2.revised ctl_CCB.HO.reporting TB-HL.1P.040316_05.CCB.HO.Tool.PRCAccounts.040409 2" xfId="3765"/>
    <cellStyle name="_CCB.HO.Profit Recon.031108.AL_CCB.Dec03AuditPack.HL.V2.revised ctl_CCB.HO.Tool - convert old 2.5yrs combine TB to new.040315" xfId="1567"/>
    <cellStyle name="_CCB.HO.Profit Recon.031108.AL_CCB.Dec03AuditPack.HL.V2.revised ctl_CCB.HO.Tool - convert old 2.5yrs combine TB to new.040315 2" xfId="4479"/>
    <cellStyle name="_CCB.HO.Profit Recon.031108.AL_CCB.Dec03AuditPack.HL.V2.revised ctl_CCB.xx.4P.PRCTB.yymmdd" xfId="2172"/>
    <cellStyle name="_CCB.HO.Profit Recon.031108.AL_CCB.Dec03AuditPack.HL.V2.revised ctl_CCB.xx.4P.PRCTB.yymmdd 2" xfId="5067"/>
    <cellStyle name="_CCB.HO.Profit Recon.031208.AL" xfId="341"/>
    <cellStyle name="_CCB.HO.Profit Recon.031208.AL 2" xfId="3292"/>
    <cellStyle name="_CCB.HO.Profit Recon.031208.AL_05.CCB.HO.Tool.PRCAccounts.040409" xfId="2173"/>
    <cellStyle name="_CCB.HO.Profit Recon.031208.AL_05.CCB.HO.Tool.PRCAccounts.040409 2" xfId="5068"/>
    <cellStyle name="_CCB.HO.Profit Recon.031208.AL_CCB.Dec03AuditPack.GL.V2" xfId="2175"/>
    <cellStyle name="_CCB.HO.Profit Recon.031208.AL_CCB.Dec03AuditPack.GL.V2 2" xfId="5070"/>
    <cellStyle name="_CCB.HO.Profit Recon.031208.AL_CCB.Dec03AuditPack.GL.V2_05.CCB.HO.Tool.PRCAccounts.040409" xfId="2176"/>
    <cellStyle name="_CCB.HO.Profit Recon.031208.AL_CCB.Dec03AuditPack.GL.V2_05.CCB.HO.Tool.PRCAccounts.040409 2" xfId="5071"/>
    <cellStyle name="_CCB.HO.Profit Recon.031208.AL_CCB.Dec03AuditPack.GL.V2_CCB.Dec03AuditPack.GL.V4(trail run new)" xfId="965"/>
    <cellStyle name="_CCB.HO.Profit Recon.031208.AL_CCB.Dec03AuditPack.GL.V2_CCB.Dec03AuditPack.GL.V4(trail run new) 2" xfId="3897"/>
    <cellStyle name="_CCB.HO.Profit Recon.031208.AL_CCB.Dec03AuditPack.GL.V2_CCB.Dec03AuditPack.GL.V4(trial run new)" xfId="1931"/>
    <cellStyle name="_CCB.HO.Profit Recon.031208.AL_CCB.Dec03AuditPack.GL.V2_CCB.Dec03AuditPack.GL.V4(trial run new) 2" xfId="4831"/>
    <cellStyle name="_CCB.HO.Profit Recon.031208.AL_CCB.Dec03AuditPack.GL.V2_Copy of CCB.Dec03AuditPack.GL.V4" xfId="1575"/>
    <cellStyle name="_CCB.HO.Profit Recon.031208.AL_CCB.Dec03AuditPack.GL.V2_Copy of CCB.Dec03AuditPack.GL.V4 2" xfId="4486"/>
    <cellStyle name="_CCB.HO.Profit Recon.031208.AL_CCB.Dec03AuditPack.HL.V2.revised ctl" xfId="2177"/>
    <cellStyle name="_CCB.HO.Profit Recon.031208.AL_CCB.Dec03AuditPack.HL.V2.revised ctl 2" xfId="5072"/>
    <cellStyle name="_CCB.HO.Profit Recon.031208.AL_CCB.Dec03AuditPack.HL.V2.revised ctl_05.CCB.HO.Tool.PRCAccounts.040409" xfId="2119"/>
    <cellStyle name="_CCB.HO.Profit Recon.031208.AL_CCB.Dec03AuditPack.HL.V2.revised ctl_05.CCB.HO.Tool.PRCAccounts.040409 2" xfId="5015"/>
    <cellStyle name="_CCB.HO.Profit Recon.031208.AL_CCB.Dec03AuditPack.HL.V2.revised ctl_CCB.HO.new TB template.for reporting package.040309" xfId="1515"/>
    <cellStyle name="_CCB.HO.Profit Recon.031208.AL_CCB.Dec03AuditPack.HL.V2.revised ctl_CCB.HO.new TB template.for reporting package.040309 2" xfId="4427"/>
    <cellStyle name="_CCB.HO.Profit Recon.031208.AL_CCB.Dec03AuditPack.HL.V2.revised ctl_CCB.HO.new TB template.for reporting package.040309_05.CCB.HO.Tool.PRCAccounts.040409" xfId="2178"/>
    <cellStyle name="_CCB.HO.Profit Recon.031208.AL_CCB.Dec03AuditPack.HL.V2.revised ctl_CCB.HO.new TB template.for reporting package.040309_05.CCB.HO.Tool.PRCAccounts.040409 2" xfId="5073"/>
    <cellStyle name="_CCB.HO.Profit Recon.031208.AL_CCB.Dec03AuditPack.HL.V2.revised ctl_CCB.HO.new TB template.for reporting package.1P.040316" xfId="527"/>
    <cellStyle name="_CCB.HO.Profit Recon.031208.AL_CCB.Dec03AuditPack.HL.V2.revised ctl_CCB.HO.new TB template.for reporting package.1P.040316 2" xfId="3472"/>
    <cellStyle name="_CCB.HO.Profit Recon.031208.AL_CCB.Dec03AuditPack.HL.V2.revised ctl_CCB.HO.new TB template.for reporting package.1P.040316_05.CCB.HO.Tool.PRCAccounts.040409" xfId="2179"/>
    <cellStyle name="_CCB.HO.Profit Recon.031208.AL_CCB.Dec03AuditPack.HL.V2.revised ctl_CCB.HO.new TB template.for reporting package.1P.040316_05.CCB.HO.Tool.PRCAccounts.040409 2" xfId="5074"/>
    <cellStyle name="_CCB.HO.Profit Recon.031208.AL_CCB.Dec03AuditPack.HL.V2.revised ctl_CCB.HO.reporting TB-Comb.1P.040316" xfId="742"/>
    <cellStyle name="_CCB.HO.Profit Recon.031208.AL_CCB.Dec03AuditPack.HL.V2.revised ctl_CCB.HO.reporting TB-Comb.1P.040316 2" xfId="3678"/>
    <cellStyle name="_CCB.HO.Profit Recon.031208.AL_CCB.Dec03AuditPack.HL.V2.revised ctl_CCB.HO.reporting TB-Comb.4Period.040316" xfId="2180"/>
    <cellStyle name="_CCB.HO.Profit Recon.031208.AL_CCB.Dec03AuditPack.HL.V2.revised ctl_CCB.HO.reporting TB-Comb.4Period.040316 2" xfId="5075"/>
    <cellStyle name="_CCB.HO.Profit Recon.031208.AL_CCB.Dec03AuditPack.HL.V2.revised ctl_CCB.HO.reporting TB-HL.1P.040316" xfId="2181"/>
    <cellStyle name="_CCB.HO.Profit Recon.031208.AL_CCB.Dec03AuditPack.HL.V2.revised ctl_CCB.HO.reporting TB-HL.1P.040316 2" xfId="5076"/>
    <cellStyle name="_CCB.HO.Profit Recon.031208.AL_CCB.Dec03AuditPack.HL.V2.revised ctl_CCB.HO.reporting TB-HL.1P.040316_05.CCB.HO.Tool.PRCAccounts.040409" xfId="2182"/>
    <cellStyle name="_CCB.HO.Profit Recon.031208.AL_CCB.Dec03AuditPack.HL.V2.revised ctl_CCB.HO.reporting TB-HL.1P.040316_05.CCB.HO.Tool.PRCAccounts.040409 2" xfId="5077"/>
    <cellStyle name="_CCB.HO.Profit Recon.031208.AL_CCB.Dec03AuditPack.HL.V2.revised ctl_CCB.HO.Tool - convert old 2.5yrs combine TB to new.040315" xfId="2030"/>
    <cellStyle name="_CCB.HO.Profit Recon.031208.AL_CCB.Dec03AuditPack.HL.V2.revised ctl_CCB.HO.Tool - convert old 2.5yrs combine TB to new.040315 2" xfId="4929"/>
    <cellStyle name="_CCB.HO.Profit Recon.031208.AL_CCB.Dec03AuditPack.HL.V2.revised ctl_CCB.xx.4P.PRCTB.yymmdd" xfId="1749"/>
    <cellStyle name="_CCB.HO.Profit Recon.031208.AL_CCB.Dec03AuditPack.HL.V2.revised ctl_CCB.xx.4P.PRCTB.yymmdd 2" xfId="4655"/>
    <cellStyle name="_CCB.HO.Profit Recon.HL.031113.AL" xfId="666"/>
    <cellStyle name="_CCB.HO.Profit Recon.HL.031113.AL 2" xfId="3606"/>
    <cellStyle name="_CCB.HO.Profit Recon.HL.031113.AL_05.CCB.HO.Tool.PRCAccounts.040409" xfId="670"/>
    <cellStyle name="_CCB.HO.Profit Recon.HL.031113.AL_05.CCB.HO.Tool.PRCAccounts.040409 2" xfId="3610"/>
    <cellStyle name="_CCB.HO.Profit Recon.HL.031113.AL_CCB.Dec03AuditPack.GL.V2" xfId="2184"/>
    <cellStyle name="_CCB.HO.Profit Recon.HL.031113.AL_CCB.Dec03AuditPack.GL.V2 2" xfId="5079"/>
    <cellStyle name="_CCB.HO.Profit Recon.HL.031113.AL_CCB.Dec03AuditPack.GL.V2_05.CCB.HO.Tool.PRCAccounts.040409" xfId="485"/>
    <cellStyle name="_CCB.HO.Profit Recon.HL.031113.AL_CCB.Dec03AuditPack.GL.V2_05.CCB.HO.Tool.PRCAccounts.040409 2" xfId="3432"/>
    <cellStyle name="_CCB.HO.Profit Recon.HL.031113.AL_CCB.Dec03AuditPack.GL.V2_CCB.Dec03AuditPack.GL.V4(trail run new)" xfId="2185"/>
    <cellStyle name="_CCB.HO.Profit Recon.HL.031113.AL_CCB.Dec03AuditPack.GL.V2_CCB.Dec03AuditPack.GL.V4(trail run new) 2" xfId="5080"/>
    <cellStyle name="_CCB.HO.Profit Recon.HL.031113.AL_CCB.Dec03AuditPack.GL.V2_CCB.Dec03AuditPack.GL.V4(trial run new)" xfId="2186"/>
    <cellStyle name="_CCB.HO.Profit Recon.HL.031113.AL_CCB.Dec03AuditPack.GL.V2_CCB.Dec03AuditPack.GL.V4(trial run new) 2" xfId="5081"/>
    <cellStyle name="_CCB.HO.Profit Recon.HL.031113.AL_CCB.Dec03AuditPack.GL.V2_Copy of CCB.Dec03AuditPack.GL.V4" xfId="1049"/>
    <cellStyle name="_CCB.HO.Profit Recon.HL.031113.AL_CCB.Dec03AuditPack.GL.V2_Copy of CCB.Dec03AuditPack.GL.V4 2" xfId="3977"/>
    <cellStyle name="_CCB.HO.Profit Recon.HL.031113.AL_CCB.Dec03AuditPack.HL.V2.revised ctl" xfId="2187"/>
    <cellStyle name="_CCB.HO.Profit Recon.HL.031113.AL_CCB.Dec03AuditPack.HL.V2.revised ctl 2" xfId="5082"/>
    <cellStyle name="_CCB.HO.Profit Recon.HL.031113.AL_CCB.Dec03AuditPack.HL.V2.revised ctl_05.CCB.HO.Tool.PRCAccounts.040409" xfId="2188"/>
    <cellStyle name="_CCB.HO.Profit Recon.HL.031113.AL_CCB.Dec03AuditPack.HL.V2.revised ctl_05.CCB.HO.Tool.PRCAccounts.040409 2" xfId="5083"/>
    <cellStyle name="_CCB.HO.Profit Recon.HL.031113.AL_CCB.Dec03AuditPack.HL.V2.revised ctl_CCB.HO.new TB template.for reporting package.040309" xfId="2189"/>
    <cellStyle name="_CCB.HO.Profit Recon.HL.031113.AL_CCB.Dec03AuditPack.HL.V2.revised ctl_CCB.HO.new TB template.for reporting package.040309 2" xfId="5084"/>
    <cellStyle name="_CCB.HO.Profit Recon.HL.031113.AL_CCB.Dec03AuditPack.HL.V2.revised ctl_CCB.HO.new TB template.for reporting package.040309_05.CCB.HO.Tool.PRCAccounts.040409" xfId="2190"/>
    <cellStyle name="_CCB.HO.Profit Recon.HL.031113.AL_CCB.Dec03AuditPack.HL.V2.revised ctl_CCB.HO.new TB template.for reporting package.040309_05.CCB.HO.Tool.PRCAccounts.040409 2" xfId="5085"/>
    <cellStyle name="_CCB.HO.Profit Recon.HL.031113.AL_CCB.Dec03AuditPack.HL.V2.revised ctl_CCB.HO.new TB template.for reporting package.1P.040316" xfId="2191"/>
    <cellStyle name="_CCB.HO.Profit Recon.HL.031113.AL_CCB.Dec03AuditPack.HL.V2.revised ctl_CCB.HO.new TB template.for reporting package.1P.040316 2" xfId="5086"/>
    <cellStyle name="_CCB.HO.Profit Recon.HL.031113.AL_CCB.Dec03AuditPack.HL.V2.revised ctl_CCB.HO.new TB template.for reporting package.1P.040316_05.CCB.HO.Tool.PRCAccounts.040409" xfId="2112"/>
    <cellStyle name="_CCB.HO.Profit Recon.HL.031113.AL_CCB.Dec03AuditPack.HL.V2.revised ctl_CCB.HO.new TB template.for reporting package.1P.040316_05.CCB.HO.Tool.PRCAccounts.040409 2" xfId="5009"/>
    <cellStyle name="_CCB.HO.Profit Recon.HL.031113.AL_CCB.Dec03AuditPack.HL.V2.revised ctl_CCB.HO.reporting TB-Comb.1P.040316" xfId="2193"/>
    <cellStyle name="_CCB.HO.Profit Recon.HL.031113.AL_CCB.Dec03AuditPack.HL.V2.revised ctl_CCB.HO.reporting TB-Comb.1P.040316 2" xfId="5088"/>
    <cellStyle name="_CCB.HO.Profit Recon.HL.031113.AL_CCB.Dec03AuditPack.HL.V2.revised ctl_CCB.HO.reporting TB-Comb.4Period.040316" xfId="2194"/>
    <cellStyle name="_CCB.HO.Profit Recon.HL.031113.AL_CCB.Dec03AuditPack.HL.V2.revised ctl_CCB.HO.reporting TB-Comb.4Period.040316 2" xfId="5089"/>
    <cellStyle name="_CCB.HO.Profit Recon.HL.031113.AL_CCB.Dec03AuditPack.HL.V2.revised ctl_CCB.HO.reporting TB-HL.1P.040316" xfId="2195"/>
    <cellStyle name="_CCB.HO.Profit Recon.HL.031113.AL_CCB.Dec03AuditPack.HL.V2.revised ctl_CCB.HO.reporting TB-HL.1P.040316 2" xfId="5090"/>
    <cellStyle name="_CCB.HO.Profit Recon.HL.031113.AL_CCB.Dec03AuditPack.HL.V2.revised ctl_CCB.HO.reporting TB-HL.1P.040316_05.CCB.HO.Tool.PRCAccounts.040409" xfId="860"/>
    <cellStyle name="_CCB.HO.Profit Recon.HL.031113.AL_CCB.Dec03AuditPack.HL.V2.revised ctl_CCB.HO.reporting TB-HL.1P.040316_05.CCB.HO.Tool.PRCAccounts.040409 2" xfId="3795"/>
    <cellStyle name="_CCB.HO.Profit Recon.HL.031113.AL_CCB.Dec03AuditPack.HL.V2.revised ctl_CCB.HO.Tool - convert old 2.5yrs combine TB to new.040315" xfId="389"/>
    <cellStyle name="_CCB.HO.Profit Recon.HL.031113.AL_CCB.Dec03AuditPack.HL.V2.revised ctl_CCB.HO.Tool - convert old 2.5yrs combine TB to new.040315 2" xfId="3339"/>
    <cellStyle name="_CCB.HO.Profit Recon.HL.031113.AL_CCB.Dec03AuditPack.HL.V2.revised ctl_CCB.xx.4P.PRCTB.yymmdd" xfId="2196"/>
    <cellStyle name="_CCB.HO.Profit Recon.HL.031113.AL_CCB.Dec03AuditPack.HL.V2.revised ctl_CCB.xx.4P.PRCTB.yymmdd 2" xfId="5091"/>
    <cellStyle name="_CCB.HO.Tool - convert old 2.5yrs combine TB to new.040315" xfId="2197"/>
    <cellStyle name="_CCB.HO.Tool - convert old 2.5yrs combine TB to new.040315 2" xfId="5092"/>
    <cellStyle name="_CCB.NX.Item 12.ProfitNAVRec.031121" xfId="1082"/>
    <cellStyle name="_CCB.NX.Item 12.ProfitNAVRec.031121 2" xfId="4009"/>
    <cellStyle name="_CCB.NX.Item 12.ProfitNAVRec.031121_05.CCB.HO.Tool.PRCAccounts.040409" xfId="2198"/>
    <cellStyle name="_CCB.NX.Item 12.ProfitNAVRec.031121_05.CCB.HO.Tool.PRCAccounts.040409 2" xfId="5093"/>
    <cellStyle name="_CCB.NX.Item 12.ProfitNAVRec.031121_CCB.Dec03AuditPack.GL.V2" xfId="2200"/>
    <cellStyle name="_CCB.NX.Item 12.ProfitNAVRec.031121_CCB.Dec03AuditPack.GL.V2 2" xfId="5095"/>
    <cellStyle name="_CCB.NX.Item 12.ProfitNAVRec.031121_CCB.Dec03AuditPack.GL.V2_05.CCB.HO.Tool.PRCAccounts.040409" xfId="1649"/>
    <cellStyle name="_CCB.NX.Item 12.ProfitNAVRec.031121_CCB.Dec03AuditPack.GL.V2_05.CCB.HO.Tool.PRCAccounts.040409 2" xfId="4557"/>
    <cellStyle name="_CCB.NX.Item 12.ProfitNAVRec.031121_CCB.Dec03AuditPack.GL.V2_CCB.Dec03AuditPack.GL.V4(trail run new)" xfId="1227"/>
    <cellStyle name="_CCB.NX.Item 12.ProfitNAVRec.031121_CCB.Dec03AuditPack.GL.V2_CCB.Dec03AuditPack.GL.V4(trail run new) 2" xfId="4150"/>
    <cellStyle name="_CCB.NX.Item 12.ProfitNAVRec.031121_CCB.Dec03AuditPack.GL.V2_CCB.Dec03AuditPack.GL.V4(trial run new)" xfId="1591"/>
    <cellStyle name="_CCB.NX.Item 12.ProfitNAVRec.031121_CCB.Dec03AuditPack.GL.V2_CCB.Dec03AuditPack.GL.V4(trial run new) 2" xfId="4502"/>
    <cellStyle name="_CCB.NX.Item 12.ProfitNAVRec.031121_CCB.Dec03AuditPack.GL.V2_Copy of CCB.Dec03AuditPack.GL.V4" xfId="2202"/>
    <cellStyle name="_CCB.NX.Item 12.ProfitNAVRec.031121_CCB.Dec03AuditPack.GL.V2_Copy of CCB.Dec03AuditPack.GL.V4 2" xfId="5097"/>
    <cellStyle name="_CCB.NX.Item 12.ProfitNAVRec.031121_CCB.Dec03AuditPack.HL.V2.revised ctl" xfId="2203"/>
    <cellStyle name="_CCB.NX.Item 12.ProfitNAVRec.031121_CCB.Dec03AuditPack.HL.V2.revised ctl 2" xfId="5098"/>
    <cellStyle name="_CCB.NX.Item 12.ProfitNAVRec.031121_CCB.Dec03AuditPack.HL.V2.revised ctl_05.CCB.HO.Tool.PRCAccounts.040409" xfId="2204"/>
    <cellStyle name="_CCB.NX.Item 12.ProfitNAVRec.031121_CCB.Dec03AuditPack.HL.V2.revised ctl_05.CCB.HO.Tool.PRCAccounts.040409 2" xfId="5099"/>
    <cellStyle name="_CCB.NX.Item 12.ProfitNAVRec.031121_CCB.Dec03AuditPack.HL.V2.revised ctl_CCB.HO.new TB template.for reporting package.040309" xfId="1983"/>
    <cellStyle name="_CCB.NX.Item 12.ProfitNAVRec.031121_CCB.Dec03AuditPack.HL.V2.revised ctl_CCB.HO.new TB template.for reporting package.040309 2" xfId="4882"/>
    <cellStyle name="_CCB.NX.Item 12.ProfitNAVRec.031121_CCB.Dec03AuditPack.HL.V2.revised ctl_CCB.HO.new TB template.for reporting package.040309_05.CCB.HO.Tool.PRCAccounts.040409" xfId="2206"/>
    <cellStyle name="_CCB.NX.Item 12.ProfitNAVRec.031121_CCB.Dec03AuditPack.HL.V2.revised ctl_CCB.HO.new TB template.for reporting package.040309_05.CCB.HO.Tool.PRCAccounts.040409 2" xfId="5100"/>
    <cellStyle name="_CCB.NX.Item 12.ProfitNAVRec.031121_CCB.Dec03AuditPack.HL.V2.revised ctl_CCB.HO.new TB template.for reporting package.1P.040316" xfId="2207"/>
    <cellStyle name="_CCB.NX.Item 12.ProfitNAVRec.031121_CCB.Dec03AuditPack.HL.V2.revised ctl_CCB.HO.new TB template.for reporting package.1P.040316 2" xfId="5101"/>
    <cellStyle name="_CCB.NX.Item 12.ProfitNAVRec.031121_CCB.Dec03AuditPack.HL.V2.revised ctl_CCB.HO.new TB template.for reporting package.1P.040316_05.CCB.HO.Tool.PRCAccounts.040409" xfId="2208"/>
    <cellStyle name="_CCB.NX.Item 12.ProfitNAVRec.031121_CCB.Dec03AuditPack.HL.V2.revised ctl_CCB.HO.new TB template.for reporting package.1P.040316_05.CCB.HO.Tool.PRCAccounts.040409 2" xfId="5102"/>
    <cellStyle name="_CCB.NX.Item 12.ProfitNAVRec.031121_CCB.Dec03AuditPack.HL.V2.revised ctl_CCB.HO.reporting TB-Comb.1P.040316" xfId="1792"/>
    <cellStyle name="_CCB.NX.Item 12.ProfitNAVRec.031121_CCB.Dec03AuditPack.HL.V2.revised ctl_CCB.HO.reporting TB-Comb.1P.040316 2" xfId="4698"/>
    <cellStyle name="_CCB.NX.Item 12.ProfitNAVRec.031121_CCB.Dec03AuditPack.HL.V2.revised ctl_CCB.HO.reporting TB-Comb.4Period.040316" xfId="879"/>
    <cellStyle name="_CCB.NX.Item 12.ProfitNAVRec.031121_CCB.Dec03AuditPack.HL.V2.revised ctl_CCB.HO.reporting TB-Comb.4Period.040316 2" xfId="3814"/>
    <cellStyle name="_CCB.NX.Item 12.ProfitNAVRec.031121_CCB.Dec03AuditPack.HL.V2.revised ctl_CCB.HO.reporting TB-HL.1P.040316" xfId="2210"/>
    <cellStyle name="_CCB.NX.Item 12.ProfitNAVRec.031121_CCB.Dec03AuditPack.HL.V2.revised ctl_CCB.HO.reporting TB-HL.1P.040316 2" xfId="5103"/>
    <cellStyle name="_CCB.NX.Item 12.ProfitNAVRec.031121_CCB.Dec03AuditPack.HL.V2.revised ctl_CCB.HO.reporting TB-HL.1P.040316_05.CCB.HO.Tool.PRCAccounts.040409" xfId="1823"/>
    <cellStyle name="_CCB.NX.Item 12.ProfitNAVRec.031121_CCB.Dec03AuditPack.HL.V2.revised ctl_CCB.HO.reporting TB-HL.1P.040316_05.CCB.HO.Tool.PRCAccounts.040409 2" xfId="4729"/>
    <cellStyle name="_CCB.NX.Item 12.ProfitNAVRec.031121_CCB.Dec03AuditPack.HL.V2.revised ctl_CCB.HO.Tool - convert old 2.5yrs combine TB to new.040315" xfId="2211"/>
    <cellStyle name="_CCB.NX.Item 12.ProfitNAVRec.031121_CCB.Dec03AuditPack.HL.V2.revised ctl_CCB.HO.Tool - convert old 2.5yrs combine TB to new.040315 2" xfId="5104"/>
    <cellStyle name="_CCB.NX.Item 12.ProfitNAVRec.031121_CCB.Dec03AuditPack.HL.V2.revised ctl_CCB.xx.4P.PRCTB.yymmdd" xfId="1392"/>
    <cellStyle name="_CCB.NX.Item 12.ProfitNAVRec.031121_CCB.Dec03AuditPack.HL.V2.revised ctl_CCB.xx.4P.PRCTB.yymmdd 2" xfId="4309"/>
    <cellStyle name="_CCB.QH.Item12..ProfitNAVRecon.031206-HL.ML" xfId="2212"/>
    <cellStyle name="_CCB.QH.Item12..ProfitNAVRecon.031206-HL.ML 2" xfId="5105"/>
    <cellStyle name="_CCB.QH.Item12..ProfitNAVRecon.031206-HL.ML_05.CCB.HO.Tool.PRCAccounts.040409" xfId="2213"/>
    <cellStyle name="_CCB.QH.Item12..ProfitNAVRecon.031206-HL.ML_05.CCB.HO.Tool.PRCAccounts.040409 2" xfId="5106"/>
    <cellStyle name="_CCB.QH.Item12..ProfitNAVRecon.031206-HL.ML_CCB.Dec03AuditPack.GL.V2" xfId="2215"/>
    <cellStyle name="_CCB.QH.Item12..ProfitNAVRecon.031206-HL.ML_CCB.Dec03AuditPack.GL.V2 2" xfId="5107"/>
    <cellStyle name="_CCB.QH.Item12..ProfitNAVRecon.031206-HL.ML_CCB.Dec03AuditPack.GL.V2_05.CCB.HO.Tool.PRCAccounts.040409" xfId="2217"/>
    <cellStyle name="_CCB.QH.Item12..ProfitNAVRecon.031206-HL.ML_CCB.Dec03AuditPack.GL.V2_05.CCB.HO.Tool.PRCAccounts.040409 2" xfId="5109"/>
    <cellStyle name="_CCB.QH.Item12..ProfitNAVRecon.031206-HL.ML_CCB.Dec03AuditPack.GL.V2_CCB.Dec03AuditPack.GL.V4(trail run new)" xfId="1924"/>
    <cellStyle name="_CCB.QH.Item12..ProfitNAVRecon.031206-HL.ML_CCB.Dec03AuditPack.GL.V2_CCB.Dec03AuditPack.GL.V4(trail run new) 2" xfId="4826"/>
    <cellStyle name="_CCB.QH.Item12..ProfitNAVRecon.031206-HL.ML_CCB.Dec03AuditPack.GL.V2_CCB.Dec03AuditPack.GL.V4(trial run new)" xfId="2218"/>
    <cellStyle name="_CCB.QH.Item12..ProfitNAVRecon.031206-HL.ML_CCB.Dec03AuditPack.GL.V2_CCB.Dec03AuditPack.GL.V4(trial run new) 2" xfId="5110"/>
    <cellStyle name="_CCB.QH.Item12..ProfitNAVRecon.031206-HL.ML_CCB.Dec03AuditPack.GL.V2_Copy of CCB.Dec03AuditPack.GL.V4" xfId="2219"/>
    <cellStyle name="_CCB.QH.Item12..ProfitNAVRecon.031206-HL.ML_CCB.Dec03AuditPack.GL.V2_Copy of CCB.Dec03AuditPack.GL.V4 2" xfId="5111"/>
    <cellStyle name="_CCB.QH.Item12..ProfitNAVRecon.031206-HL.ML_CCB.Dec03AuditPack.HL.V2.revised ctl" xfId="2221"/>
    <cellStyle name="_CCB.QH.Item12..ProfitNAVRecon.031206-HL.ML_CCB.Dec03AuditPack.HL.V2.revised ctl 2" xfId="5113"/>
    <cellStyle name="_CCB.QH.Item12..ProfitNAVRecon.031206-HL.ML_CCB.Dec03AuditPack.HL.V2.revised ctl_05.CCB.HO.Tool.PRCAccounts.040409" xfId="2222"/>
    <cellStyle name="_CCB.QH.Item12..ProfitNAVRecon.031206-HL.ML_CCB.Dec03AuditPack.HL.V2.revised ctl_05.CCB.HO.Tool.PRCAccounts.040409 2" xfId="5114"/>
    <cellStyle name="_CCB.QH.Item12..ProfitNAVRecon.031206-HL.ML_CCB.Dec03AuditPack.HL.V2.revised ctl_CCB.HO.new TB template.for reporting package.040309" xfId="2223"/>
    <cellStyle name="_CCB.QH.Item12..ProfitNAVRecon.031206-HL.ML_CCB.Dec03AuditPack.HL.V2.revised ctl_CCB.HO.new TB template.for reporting package.040309 2" xfId="5115"/>
    <cellStyle name="_CCB.QH.Item12..ProfitNAVRecon.031206-HL.ML_CCB.Dec03AuditPack.HL.V2.revised ctl_CCB.HO.new TB template.for reporting package.040309_05.CCB.HO.Tool.PRCAccounts.040409" xfId="2225"/>
    <cellStyle name="_CCB.QH.Item12..ProfitNAVRecon.031206-HL.ML_CCB.Dec03AuditPack.HL.V2.revised ctl_CCB.HO.new TB template.for reporting package.040309_05.CCB.HO.Tool.PRCAccounts.040409 2" xfId="5116"/>
    <cellStyle name="_CCB.QH.Item12..ProfitNAVRecon.031206-HL.ML_CCB.Dec03AuditPack.HL.V2.revised ctl_CCB.HO.new TB template.for reporting package.1P.040316" xfId="2226"/>
    <cellStyle name="_CCB.QH.Item12..ProfitNAVRecon.031206-HL.ML_CCB.Dec03AuditPack.HL.V2.revised ctl_CCB.HO.new TB template.for reporting package.1P.040316 2" xfId="5117"/>
    <cellStyle name="_CCB.QH.Item12..ProfitNAVRecon.031206-HL.ML_CCB.Dec03AuditPack.HL.V2.revised ctl_CCB.HO.new TB template.for reporting package.1P.040316_05.CCB.HO.Tool.PRCAccounts.040409" xfId="2228"/>
    <cellStyle name="_CCB.QH.Item12..ProfitNAVRecon.031206-HL.ML_CCB.Dec03AuditPack.HL.V2.revised ctl_CCB.HO.new TB template.for reporting package.1P.040316_05.CCB.HO.Tool.PRCAccounts.040409 2" xfId="5119"/>
    <cellStyle name="_CCB.QH.Item12..ProfitNAVRecon.031206-HL.ML_CCB.Dec03AuditPack.HL.V2.revised ctl_CCB.HO.reporting TB-Comb.1P.040316" xfId="2230"/>
    <cellStyle name="_CCB.QH.Item12..ProfitNAVRecon.031206-HL.ML_CCB.Dec03AuditPack.HL.V2.revised ctl_CCB.HO.reporting TB-Comb.1P.040316 2" xfId="5121"/>
    <cellStyle name="_CCB.QH.Item12..ProfitNAVRecon.031206-HL.ML_CCB.Dec03AuditPack.HL.V2.revised ctl_CCB.HO.reporting TB-Comb.4Period.040316" xfId="2232"/>
    <cellStyle name="_CCB.QH.Item12..ProfitNAVRecon.031206-HL.ML_CCB.Dec03AuditPack.HL.V2.revised ctl_CCB.HO.reporting TB-Comb.4Period.040316 2" xfId="5123"/>
    <cellStyle name="_CCB.QH.Item12..ProfitNAVRecon.031206-HL.ML_CCB.Dec03AuditPack.HL.V2.revised ctl_CCB.HO.reporting TB-HL.1P.040316" xfId="1000"/>
    <cellStyle name="_CCB.QH.Item12..ProfitNAVRecon.031206-HL.ML_CCB.Dec03AuditPack.HL.V2.revised ctl_CCB.HO.reporting TB-HL.1P.040316 2" xfId="3930"/>
    <cellStyle name="_CCB.QH.Item12..ProfitNAVRecon.031206-HL.ML_CCB.Dec03AuditPack.HL.V2.revised ctl_CCB.HO.reporting TB-HL.1P.040316_05.CCB.HO.Tool.PRCAccounts.040409" xfId="2234"/>
    <cellStyle name="_CCB.QH.Item12..ProfitNAVRecon.031206-HL.ML_CCB.Dec03AuditPack.HL.V2.revised ctl_CCB.HO.reporting TB-HL.1P.040316_05.CCB.HO.Tool.PRCAccounts.040409 2" xfId="5125"/>
    <cellStyle name="_CCB.QH.Item12..ProfitNAVRecon.031206-HL.ML_CCB.Dec03AuditPack.HL.V2.revised ctl_CCB.HO.Tool - convert old 2.5yrs combine TB to new.040315" xfId="2235"/>
    <cellStyle name="_CCB.QH.Item12..ProfitNAVRecon.031206-HL.ML_CCB.Dec03AuditPack.HL.V2.revised ctl_CCB.HO.Tool - convert old 2.5yrs combine TB to new.040315 2" xfId="5126"/>
    <cellStyle name="_CCB.QH.Item12..ProfitNAVRecon.031206-HL.ML_CCB.Dec03AuditPack.HL.V2.revised ctl_CCB.xx.4P.PRCTB.yymmdd" xfId="2236"/>
    <cellStyle name="_CCB.QH.Item12..ProfitNAVRecon.031206-HL.ML_CCB.Dec03AuditPack.HL.V2.revised ctl_CCB.xx.4P.PRCTB.yymmdd 2" xfId="5127"/>
    <cellStyle name="_CCB.QH.Item12..ProfitNAVRecon.031206-HL.ML_CCB.HB.Item12.Housing Loan.ProfitNAVRecon.031218.JZ" xfId="2238"/>
    <cellStyle name="_CCB.QH.Item12..ProfitNAVRecon.031206-HL.ML_CCB.HB.Item12.Housing Loan.ProfitNAVRecon.031218.JZ 2" xfId="5129"/>
    <cellStyle name="_CCB.QH.Item12..ProfitNAVRecon.031206-HL.ML_CCB.HB.Item12.Housing Loan.ProfitNAVRecon.031218.JZ_05.CCB.HO.Tool.PRCAccounts.040409" xfId="2240"/>
    <cellStyle name="_CCB.QH.Item12..ProfitNAVRecon.031206-HL.ML_CCB.HB.Item12.Housing Loan.ProfitNAVRecon.031218.JZ_05.CCB.HO.Tool.PRCAccounts.040409 2" xfId="5131"/>
    <cellStyle name="_CCB.QH.Item12..ProfitNAVRecon.031206-HL.ML_CCB.HB.Item12.Housing Loan.ProfitNAVRecon.031218.JZ_CCB.Dec03AuditPack.GL.V2" xfId="2241"/>
    <cellStyle name="_CCB.QH.Item12..ProfitNAVRecon.031206-HL.ML_CCB.HB.Item12.Housing Loan.ProfitNAVRecon.031218.JZ_CCB.Dec03AuditPack.GL.V2 2" xfId="5132"/>
    <cellStyle name="_CCB.QH.Item12..ProfitNAVRecon.031206-HL.ML_CCB.HB.Item12.Housing Loan.ProfitNAVRecon.031218.JZ_CCB.Dec03AuditPack.GL.V2_05.CCB.HO.Tool.PRCAccounts.040409" xfId="1266"/>
    <cellStyle name="_CCB.QH.Item12..ProfitNAVRecon.031206-HL.ML_CCB.HB.Item12.Housing Loan.ProfitNAVRecon.031218.JZ_CCB.Dec03AuditPack.GL.V2_05.CCB.HO.Tool.PRCAccounts.040409 2" xfId="4189"/>
    <cellStyle name="_CCB.QH.Item12..ProfitNAVRecon.031206-HL.ML_CCB.HB.Item12.Housing Loan.ProfitNAVRecon.031218.JZ_CCB.Dec03AuditPack.GL.V2_CCB.Dec03AuditPack.GL.V4(trail run new)" xfId="2242"/>
    <cellStyle name="_CCB.QH.Item12..ProfitNAVRecon.031206-HL.ML_CCB.HB.Item12.Housing Loan.ProfitNAVRecon.031218.JZ_CCB.Dec03AuditPack.GL.V2_CCB.Dec03AuditPack.GL.V4(trail run new) 2" xfId="5133"/>
    <cellStyle name="_CCB.QH.Item12..ProfitNAVRecon.031206-HL.ML_CCB.HB.Item12.Housing Loan.ProfitNAVRecon.031218.JZ_CCB.Dec03AuditPack.GL.V2_CCB.Dec03AuditPack.GL.V4(trial run new)" xfId="2243"/>
    <cellStyle name="_CCB.QH.Item12..ProfitNAVRecon.031206-HL.ML_CCB.HB.Item12.Housing Loan.ProfitNAVRecon.031218.JZ_CCB.Dec03AuditPack.GL.V2_CCB.Dec03AuditPack.GL.V4(trial run new) 2" xfId="5134"/>
    <cellStyle name="_CCB.QH.Item12..ProfitNAVRecon.031206-HL.ML_CCB.HB.Item12.Housing Loan.ProfitNAVRecon.031218.JZ_CCB.Dec03AuditPack.GL.V2_Copy of CCB.Dec03AuditPack.GL.V4" xfId="2244"/>
    <cellStyle name="_CCB.QH.Item12..ProfitNAVRecon.031206-HL.ML_CCB.HB.Item12.Housing Loan.ProfitNAVRecon.031218.JZ_CCB.Dec03AuditPack.GL.V2_Copy of CCB.Dec03AuditPack.GL.V4 2" xfId="5135"/>
    <cellStyle name="_CCB.QH.Item12..ProfitNAVRecon.031206-HL.ML_CCB.HB.Item12.Housing Loan.ProfitNAVRecon.031218.JZ_CCB.Dec03AuditPack.HL.V2.revised ctl" xfId="188"/>
    <cellStyle name="_CCB.QH.Item12..ProfitNAVRecon.031206-HL.ML_CCB.HB.Item12.Housing Loan.ProfitNAVRecon.031218.JZ_CCB.Dec03AuditPack.HL.V2.revised ctl 2" xfId="3150"/>
    <cellStyle name="_CCB.QH.Item12..ProfitNAVRecon.031206-HL.ML_CCB.HB.Item12.Housing Loan.ProfitNAVRecon.031218.JZ_CCB.Dec03AuditPack.HL.V2.revised ctl_05.CCB.HO.Tool.PRCAccounts.040409" xfId="2245"/>
    <cellStyle name="_CCB.QH.Item12..ProfitNAVRecon.031206-HL.ML_CCB.HB.Item12.Housing Loan.ProfitNAVRecon.031218.JZ_CCB.Dec03AuditPack.HL.V2.revised ctl_05.CCB.HO.Tool.PRCAccounts.040409 2" xfId="5136"/>
    <cellStyle name="_CCB.QH.Item12..ProfitNAVRecon.031206-HL.ML_CCB.HB.Item12.Housing Loan.ProfitNAVRecon.031218.JZ_CCB.Dec03AuditPack.HL.V2.revised ctl_CCB.HO.new TB template.for reporting package.040309" xfId="2246"/>
    <cellStyle name="_CCB.QH.Item12..ProfitNAVRecon.031206-HL.ML_CCB.HB.Item12.Housing Loan.ProfitNAVRecon.031218.JZ_CCB.Dec03AuditPack.HL.V2.revised ctl_CCB.HO.new TB template.for reporting package.040309 2" xfId="5137"/>
    <cellStyle name="_CCB.QH.Item12..ProfitNAVRecon.031206-HL.ML_CCB.HB.Item12.Housing Loan.ProfitNAVRecon.031218.JZ_CCB.Dec03AuditPack.HL.V2.revised ctl_CCB.HO.new TB template.for reporting package.040309_05.CCB.HO.Tool.PRCAccounts.040409" xfId="2247"/>
    <cellStyle name="_CCB.QH.Item12..ProfitNAVRecon.031206-HL.ML_CCB.HB.Item12.Housing Loan.ProfitNAVRecon.031218.JZ_CCB.Dec03AuditPack.HL.V2.revised ctl_CCB.HO.new TB template.for reporting package.040309_05.CCB.HO.Tool.PRCAccounts.040409 2" xfId="5138"/>
    <cellStyle name="_CCB.QH.Item12..ProfitNAVRecon.031206-HL.ML_CCB.HB.Item12.Housing Loan.ProfitNAVRecon.031218.JZ_CCB.Dec03AuditPack.HL.V2.revised ctl_CCB.HO.new TB template.for reporting package.1P.040316" xfId="2249"/>
    <cellStyle name="_CCB.QH.Item12..ProfitNAVRecon.031206-HL.ML_CCB.HB.Item12.Housing Loan.ProfitNAVRecon.031218.JZ_CCB.Dec03AuditPack.HL.V2.revised ctl_CCB.HO.new TB template.for reporting package.1P.040316 2" xfId="5139"/>
    <cellStyle name="_CCB.QH.Item12..ProfitNAVRecon.031206-HL.ML_CCB.HB.Item12.Housing Loan.ProfitNAVRecon.031218.JZ_CCB.Dec03AuditPack.HL.V2.revised ctl_CCB.HO.new TB template.for reporting package.1P.040316_05.CCB.HO.Tool.PRCAccounts.040409" xfId="1403"/>
    <cellStyle name="_CCB.QH.Item12..ProfitNAVRecon.031206-HL.ML_CCB.HB.Item12.Housing Loan.ProfitNAVRecon.031218.JZ_CCB.Dec03AuditPack.HL.V2.revised ctl_CCB.HO.new TB template.for reporting package.1P.040316_05.CCB.HO.Tool.PRCAccounts.040409 2" xfId="4319"/>
    <cellStyle name="_CCB.QH.Item12..ProfitNAVRecon.031206-HL.ML_CCB.HB.Item12.Housing Loan.ProfitNAVRecon.031218.JZ_CCB.Dec03AuditPack.HL.V2.revised ctl_CCB.HO.reporting TB-Comb.1P.040316" xfId="2250"/>
    <cellStyle name="_CCB.QH.Item12..ProfitNAVRecon.031206-HL.ML_CCB.HB.Item12.Housing Loan.ProfitNAVRecon.031218.JZ_CCB.Dec03AuditPack.HL.V2.revised ctl_CCB.HO.reporting TB-Comb.1P.040316 2" xfId="5140"/>
    <cellStyle name="_CCB.QH.Item12..ProfitNAVRecon.031206-HL.ML_CCB.HB.Item12.Housing Loan.ProfitNAVRecon.031218.JZ_CCB.Dec03AuditPack.HL.V2.revised ctl_CCB.HO.reporting TB-Comb.4Period.040316" xfId="1867"/>
    <cellStyle name="_CCB.QH.Item12..ProfitNAVRecon.031206-HL.ML_CCB.HB.Item12.Housing Loan.ProfitNAVRecon.031218.JZ_CCB.Dec03AuditPack.HL.V2.revised ctl_CCB.HO.reporting TB-Comb.4Period.040316 2" xfId="4773"/>
    <cellStyle name="_CCB.QH.Item12..ProfitNAVRecon.031206-HL.ML_CCB.HB.Item12.Housing Loan.ProfitNAVRecon.031218.JZ_CCB.Dec03AuditPack.HL.V2.revised ctl_CCB.HO.reporting TB-HL.1P.040316" xfId="851"/>
    <cellStyle name="_CCB.QH.Item12..ProfitNAVRecon.031206-HL.ML_CCB.HB.Item12.Housing Loan.ProfitNAVRecon.031218.JZ_CCB.Dec03AuditPack.HL.V2.revised ctl_CCB.HO.reporting TB-HL.1P.040316 2" xfId="3786"/>
    <cellStyle name="_CCB.QH.Item12..ProfitNAVRecon.031206-HL.ML_CCB.HB.Item12.Housing Loan.ProfitNAVRecon.031218.JZ_CCB.Dec03AuditPack.HL.V2.revised ctl_CCB.HO.reporting TB-HL.1P.040316_05.CCB.HO.Tool.PRCAccounts.040409" xfId="2251"/>
    <cellStyle name="_CCB.QH.Item12..ProfitNAVRecon.031206-HL.ML_CCB.HB.Item12.Housing Loan.ProfitNAVRecon.031218.JZ_CCB.Dec03AuditPack.HL.V2.revised ctl_CCB.HO.reporting TB-HL.1P.040316_05.CCB.HO.Tool.PRCAccounts.040409 2" xfId="5141"/>
    <cellStyle name="_CCB.QH.Item12..ProfitNAVRecon.031206-HL.ML_CCB.HB.Item12.Housing Loan.ProfitNAVRecon.031218.JZ_CCB.Dec03AuditPack.HL.V2.revised ctl_CCB.HO.Tool - convert old 2.5yrs combine TB to new.040315" xfId="1179"/>
    <cellStyle name="_CCB.QH.Item12..ProfitNAVRecon.031206-HL.ML_CCB.HB.Item12.Housing Loan.ProfitNAVRecon.031218.JZ_CCB.Dec03AuditPack.HL.V2.revised ctl_CCB.HO.Tool - convert old 2.5yrs combine TB to new.040315 2" xfId="4105"/>
    <cellStyle name="_CCB.QH.Item12..ProfitNAVRecon.031206-HL.ML_CCB.HB.Item12.Housing Loan.ProfitNAVRecon.031218.JZ_CCB.Dec03AuditPack.HL.V2.revised ctl_CCB.xx.4P.PRCTB.yymmdd" xfId="2252"/>
    <cellStyle name="_CCB.QH.Item12..ProfitNAVRecon.031206-HL.ML_CCB.HB.Item12.Housing Loan.ProfitNAVRecon.031218.JZ_CCB.Dec03AuditPack.HL.V2.revised ctl_CCB.xx.4P.PRCTB.yymmdd 2" xfId="5142"/>
    <cellStyle name="_CCB.QH.Item12..ProfitNAVRecon.031206-HL.ML_CCB.HEN.Item12.F.ProfitNAVRecon.HL.031214.KL" xfId="313"/>
    <cellStyle name="_CCB.QH.Item12..ProfitNAVRecon.031206-HL.ML_CCB.HEN.Item12.F.ProfitNAVRecon.HL.031214.KL 2" xfId="3265"/>
    <cellStyle name="_CCB.QH.Item12..ProfitNAVRecon.031206-HL.ML_CCB.HEN.Item12.F.ProfitNAVRecon.HL.031214.KL_05.CCB.HO.Tool.PRCAccounts.040409" xfId="619"/>
    <cellStyle name="_CCB.QH.Item12..ProfitNAVRecon.031206-HL.ML_CCB.HEN.Item12.F.ProfitNAVRecon.HL.031214.KL_05.CCB.HO.Tool.PRCAccounts.040409 2" xfId="3559"/>
    <cellStyle name="_CCB.QH.Item12..ProfitNAVRecon.031206-HL.ML_CCB.HEN.Item12.F.ProfitNAVRecon.HL.031214.KL_CCB.Dec03AuditPack.GL.V2" xfId="2254"/>
    <cellStyle name="_CCB.QH.Item12..ProfitNAVRecon.031206-HL.ML_CCB.HEN.Item12.F.ProfitNAVRecon.HL.031214.KL_CCB.Dec03AuditPack.GL.V2 2" xfId="5144"/>
    <cellStyle name="_CCB.QH.Item12..ProfitNAVRecon.031206-HL.ML_CCB.HEN.Item12.F.ProfitNAVRecon.HL.031214.KL_CCB.Dec03AuditPack.GL.V2_05.CCB.HO.Tool.PRCAccounts.040409" xfId="239"/>
    <cellStyle name="_CCB.QH.Item12..ProfitNAVRecon.031206-HL.ML_CCB.HEN.Item12.F.ProfitNAVRecon.HL.031214.KL_CCB.Dec03AuditPack.GL.V2_05.CCB.HO.Tool.PRCAccounts.040409 2" xfId="3195"/>
    <cellStyle name="_CCB.QH.Item12..ProfitNAVRecon.031206-HL.ML_CCB.HEN.Item12.F.ProfitNAVRecon.HL.031214.KL_CCB.Dec03AuditPack.GL.V2_CCB.Dec03AuditPack.GL.V4(trail run new)" xfId="2256"/>
    <cellStyle name="_CCB.QH.Item12..ProfitNAVRecon.031206-HL.ML_CCB.HEN.Item12.F.ProfitNAVRecon.HL.031214.KL_CCB.Dec03AuditPack.GL.V2_CCB.Dec03AuditPack.GL.V4(trail run new) 2" xfId="5146"/>
    <cellStyle name="_CCB.QH.Item12..ProfitNAVRecon.031206-HL.ML_CCB.HEN.Item12.F.ProfitNAVRecon.HL.031214.KL_CCB.Dec03AuditPack.GL.V2_CCB.Dec03AuditPack.GL.V4(trial run new)" xfId="2258"/>
    <cellStyle name="_CCB.QH.Item12..ProfitNAVRecon.031206-HL.ML_CCB.HEN.Item12.F.ProfitNAVRecon.HL.031214.KL_CCB.Dec03AuditPack.GL.V2_CCB.Dec03AuditPack.GL.V4(trial run new) 2" xfId="5148"/>
    <cellStyle name="_CCB.QH.Item12..ProfitNAVRecon.031206-HL.ML_CCB.HEN.Item12.F.ProfitNAVRecon.HL.031214.KL_CCB.Dec03AuditPack.GL.V2_Copy of CCB.Dec03AuditPack.GL.V4" xfId="2260"/>
    <cellStyle name="_CCB.QH.Item12..ProfitNAVRecon.031206-HL.ML_CCB.HEN.Item12.F.ProfitNAVRecon.HL.031214.KL_CCB.Dec03AuditPack.GL.V2_Copy of CCB.Dec03AuditPack.GL.V4 2" xfId="5150"/>
    <cellStyle name="_CCB.QH.Item12..ProfitNAVRecon.031206-HL.ML_CCB.HEN.Item12.F.ProfitNAVRecon.HL.031214.KL_CCB.Dec03AuditPack.HL.V2.revised ctl" xfId="2263"/>
    <cellStyle name="_CCB.QH.Item12..ProfitNAVRecon.031206-HL.ML_CCB.HEN.Item12.F.ProfitNAVRecon.HL.031214.KL_CCB.Dec03AuditPack.HL.V2.revised ctl 2" xfId="5153"/>
    <cellStyle name="_CCB.QH.Item12..ProfitNAVRecon.031206-HL.ML_CCB.HEN.Item12.F.ProfitNAVRecon.HL.031214.KL_CCB.Dec03AuditPack.HL.V2.revised ctl_05.CCB.HO.Tool.PRCAccounts.040409" xfId="2265"/>
    <cellStyle name="_CCB.QH.Item12..ProfitNAVRecon.031206-HL.ML_CCB.HEN.Item12.F.ProfitNAVRecon.HL.031214.KL_CCB.Dec03AuditPack.HL.V2.revised ctl_05.CCB.HO.Tool.PRCAccounts.040409 2" xfId="5155"/>
    <cellStyle name="_CCB.QH.Item12..ProfitNAVRecon.031206-HL.ML_CCB.HEN.Item12.F.ProfitNAVRecon.HL.031214.KL_CCB.Dec03AuditPack.HL.V2.revised ctl_CCB.HO.new TB template.for reporting package.040309" xfId="2267"/>
    <cellStyle name="_CCB.QH.Item12..ProfitNAVRecon.031206-HL.ML_CCB.HEN.Item12.F.ProfitNAVRecon.HL.031214.KL_CCB.Dec03AuditPack.HL.V2.revised ctl_CCB.HO.new TB template.for reporting package.040309 2" xfId="5157"/>
    <cellStyle name="_CCB.QH.Item12..ProfitNAVRecon.031206-HL.ML_CCB.HEN.Item12.F.ProfitNAVRecon.HL.031214.KL_CCB.Dec03AuditPack.HL.V2.revised ctl_CCB.HO.new TB template.for reporting package.040309_05.CCB.HO.Tool.PRCAccounts.040409" xfId="2270"/>
    <cellStyle name="_CCB.QH.Item12..ProfitNAVRecon.031206-HL.ML_CCB.HEN.Item12.F.ProfitNAVRecon.HL.031214.KL_CCB.Dec03AuditPack.HL.V2.revised ctl_CCB.HO.new TB template.for reporting package.040309_05.CCB.HO.Tool.PRCAccounts.040409 2" xfId="5160"/>
    <cellStyle name="_CCB.QH.Item12..ProfitNAVRecon.031206-HL.ML_CCB.HEN.Item12.F.ProfitNAVRecon.HL.031214.KL_CCB.Dec03AuditPack.HL.V2.revised ctl_CCB.HO.new TB template.for reporting package.1P.040316" xfId="130"/>
    <cellStyle name="_CCB.QH.Item12..ProfitNAVRecon.031206-HL.ML_CCB.HEN.Item12.F.ProfitNAVRecon.HL.031214.KL_CCB.Dec03AuditPack.HL.V2.revised ctl_CCB.HO.new TB template.for reporting package.1P.040316 2" xfId="3093"/>
    <cellStyle name="_CCB.QH.Item12..ProfitNAVRecon.031206-HL.ML_CCB.HEN.Item12.F.ProfitNAVRecon.HL.031214.KL_CCB.Dec03AuditPack.HL.V2.revised ctl_CCB.HO.new TB template.for reporting package.1P.040316_05.CCB.HO.Tool.PRCAccounts.040409" xfId="2161"/>
    <cellStyle name="_CCB.QH.Item12..ProfitNAVRecon.031206-HL.ML_CCB.HEN.Item12.F.ProfitNAVRecon.HL.031214.KL_CCB.Dec03AuditPack.HL.V2.revised ctl_CCB.HO.new TB template.for reporting package.1P.040316_05.CCB.HO.Tool.PRCAccounts.040409 2" xfId="5056"/>
    <cellStyle name="_CCB.QH.Item12..ProfitNAVRecon.031206-HL.ML_CCB.HEN.Item12.F.ProfitNAVRecon.HL.031214.KL_CCB.Dec03AuditPack.HL.V2.revised ctl_CCB.HO.reporting TB-Comb.1P.040316" xfId="2272"/>
    <cellStyle name="_CCB.QH.Item12..ProfitNAVRecon.031206-HL.ML_CCB.HEN.Item12.F.ProfitNAVRecon.HL.031214.KL_CCB.Dec03AuditPack.HL.V2.revised ctl_CCB.HO.reporting TB-Comb.1P.040316 2" xfId="5162"/>
    <cellStyle name="_CCB.QH.Item12..ProfitNAVRecon.031206-HL.ML_CCB.HEN.Item12.F.ProfitNAVRecon.HL.031214.KL_CCB.Dec03AuditPack.HL.V2.revised ctl_CCB.HO.reporting TB-Comb.4Period.040316" xfId="1305"/>
    <cellStyle name="_CCB.QH.Item12..ProfitNAVRecon.031206-HL.ML_CCB.HEN.Item12.F.ProfitNAVRecon.HL.031214.KL_CCB.Dec03AuditPack.HL.V2.revised ctl_CCB.HO.reporting TB-Comb.4Period.040316 2" xfId="4225"/>
    <cellStyle name="_CCB.QH.Item12..ProfitNAVRecon.031206-HL.ML_CCB.HEN.Item12.F.ProfitNAVRecon.HL.031214.KL_CCB.Dec03AuditPack.HL.V2.revised ctl_CCB.HO.reporting TB-HL.1P.040316" xfId="2274"/>
    <cellStyle name="_CCB.QH.Item12..ProfitNAVRecon.031206-HL.ML_CCB.HEN.Item12.F.ProfitNAVRecon.HL.031214.KL_CCB.Dec03AuditPack.HL.V2.revised ctl_CCB.HO.reporting TB-HL.1P.040316 2" xfId="5164"/>
    <cellStyle name="_CCB.QH.Item12..ProfitNAVRecon.031206-HL.ML_CCB.HEN.Item12.F.ProfitNAVRecon.HL.031214.KL_CCB.Dec03AuditPack.HL.V2.revised ctl_CCB.HO.reporting TB-HL.1P.040316_05.CCB.HO.Tool.PRCAccounts.040409" xfId="2276"/>
    <cellStyle name="_CCB.QH.Item12..ProfitNAVRecon.031206-HL.ML_CCB.HEN.Item12.F.ProfitNAVRecon.HL.031214.KL_CCB.Dec03AuditPack.HL.V2.revised ctl_CCB.HO.reporting TB-HL.1P.040316_05.CCB.HO.Tool.PRCAccounts.040409 2" xfId="5166"/>
    <cellStyle name="_CCB.QH.Item12..ProfitNAVRecon.031206-HL.ML_CCB.HEN.Item12.F.ProfitNAVRecon.HL.031214.KL_CCB.Dec03AuditPack.HL.V2.revised ctl_CCB.HO.Tool - convert old 2.5yrs combine TB to new.040315" xfId="1897"/>
    <cellStyle name="_CCB.QH.Item12..ProfitNAVRecon.031206-HL.ML_CCB.HEN.Item12.F.ProfitNAVRecon.HL.031214.KL_CCB.Dec03AuditPack.HL.V2.revised ctl_CCB.HO.Tool - convert old 2.5yrs combine TB to new.040315 2" xfId="4800"/>
    <cellStyle name="_CCB.QH.Item12..ProfitNAVRecon.031206-HL.ML_CCB.HEN.Item12.F.ProfitNAVRecon.HL.031214.KL_CCB.Dec03AuditPack.HL.V2.revised ctl_CCB.xx.4P.PRCTB.yymmdd" xfId="2278"/>
    <cellStyle name="_CCB.QH.Item12..ProfitNAVRecon.031206-HL.ML_CCB.HEN.Item12.F.ProfitNAVRecon.HL.031214.KL_CCB.Dec03AuditPack.HL.V2.revised ctl_CCB.xx.4P.PRCTB.yymmdd 2" xfId="5168"/>
    <cellStyle name="_CCB.QH.Item12..ProfitNAVRecon.031206-HL.ML_CCB.HO.NAV Recon.HL.031222.AL" xfId="2037"/>
    <cellStyle name="_CCB.QH.Item12..ProfitNAVRecon.031206-HL.ML_CCB.HO.NAV Recon.HL.031222.AL 2" xfId="4936"/>
    <cellStyle name="_CCB.QH.Item12..ProfitNAVRecon.031206-HL.ML_CCB.HO.NAV Recon.HL.031222.AL_05.CCB.HO.Tool.PRCAccounts.040409" xfId="2039"/>
    <cellStyle name="_CCB.QH.Item12..ProfitNAVRecon.031206-HL.ML_CCB.HO.NAV Recon.HL.031222.AL_05.CCB.HO.Tool.PRCAccounts.040409 2" xfId="4938"/>
    <cellStyle name="_CCB.QH.Item12..ProfitNAVRecon.031206-HL.ML_CCB.HO.NAV Recon.HL.031222.AL_CCB.Dec03AuditPack.GL.V2" xfId="2280"/>
    <cellStyle name="_CCB.QH.Item12..ProfitNAVRecon.031206-HL.ML_CCB.HO.NAV Recon.HL.031222.AL_CCB.Dec03AuditPack.GL.V2 2" xfId="5170"/>
    <cellStyle name="_CCB.QH.Item12..ProfitNAVRecon.031206-HL.ML_CCB.HO.NAV Recon.HL.031222.AL_CCB.Dec03AuditPack.GL.V2_05.CCB.HO.Tool.PRCAccounts.040409" xfId="2282"/>
    <cellStyle name="_CCB.QH.Item12..ProfitNAVRecon.031206-HL.ML_CCB.HO.NAV Recon.HL.031222.AL_CCB.Dec03AuditPack.GL.V2_05.CCB.HO.Tool.PRCAccounts.040409 2" xfId="5172"/>
    <cellStyle name="_CCB.QH.Item12..ProfitNAVRecon.031206-HL.ML_CCB.HO.NAV Recon.HL.031222.AL_CCB.Dec03AuditPack.GL.V2_CCB.Dec03AuditPack.GL.V4(trail run new)" xfId="1113"/>
    <cellStyle name="_CCB.QH.Item12..ProfitNAVRecon.031206-HL.ML_CCB.HO.NAV Recon.HL.031222.AL_CCB.Dec03AuditPack.GL.V2_CCB.Dec03AuditPack.GL.V4(trail run new) 2" xfId="4039"/>
    <cellStyle name="_CCB.QH.Item12..ProfitNAVRecon.031206-HL.ML_CCB.HO.NAV Recon.HL.031222.AL_CCB.Dec03AuditPack.GL.V2_CCB.Dec03AuditPack.GL.V4(trial run new)" xfId="2283"/>
    <cellStyle name="_CCB.QH.Item12..ProfitNAVRecon.031206-HL.ML_CCB.HO.NAV Recon.HL.031222.AL_CCB.Dec03AuditPack.GL.V2_CCB.Dec03AuditPack.GL.V4(trial run new) 2" xfId="5173"/>
    <cellStyle name="_CCB.QH.Item12..ProfitNAVRecon.031206-HL.ML_CCB.HO.NAV Recon.HL.031222.AL_CCB.Dec03AuditPack.GL.V2_Copy of CCB.Dec03AuditPack.GL.V4" xfId="2284"/>
    <cellStyle name="_CCB.QH.Item12..ProfitNAVRecon.031206-HL.ML_CCB.HO.NAV Recon.HL.031222.AL_CCB.Dec03AuditPack.GL.V2_Copy of CCB.Dec03AuditPack.GL.V4 2" xfId="5174"/>
    <cellStyle name="_CCB.QH.Item12..ProfitNAVRecon.031206-HL.ML_CCB.HO.NAV Recon.HL.031222.AL_CCB.Dec03AuditPack.HL.V2.revised ctl" xfId="1977"/>
    <cellStyle name="_CCB.QH.Item12..ProfitNAVRecon.031206-HL.ML_CCB.HO.NAV Recon.HL.031222.AL_CCB.Dec03AuditPack.HL.V2.revised ctl 2" xfId="4876"/>
    <cellStyle name="_CCB.QH.Item12..ProfitNAVRecon.031206-HL.ML_CCB.HO.NAV Recon.HL.031222.AL_CCB.Dec03AuditPack.HL.V2.revised ctl_05.CCB.HO.Tool.PRCAccounts.040409" xfId="1694"/>
    <cellStyle name="_CCB.QH.Item12..ProfitNAVRecon.031206-HL.ML_CCB.HO.NAV Recon.HL.031222.AL_CCB.Dec03AuditPack.HL.V2.revised ctl_05.CCB.HO.Tool.PRCAccounts.040409 2" xfId="4601"/>
    <cellStyle name="_CCB.QH.Item12..ProfitNAVRecon.031206-HL.ML_CCB.HO.NAV Recon.HL.031222.AL_CCB.Dec03AuditPack.HL.V2.revised ctl_CCB.HO.new TB template.for reporting package.040309" xfId="764"/>
    <cellStyle name="_CCB.QH.Item12..ProfitNAVRecon.031206-HL.ML_CCB.HO.NAV Recon.HL.031222.AL_CCB.Dec03AuditPack.HL.V2.revised ctl_CCB.HO.new TB template.for reporting package.040309 2" xfId="3700"/>
    <cellStyle name="_CCB.QH.Item12..ProfitNAVRecon.031206-HL.ML_CCB.HO.NAV Recon.HL.031222.AL_CCB.Dec03AuditPack.HL.V2.revised ctl_CCB.HO.new TB template.for reporting package.040309_05.CCB.HO.Tool.PRCAccounts.040409" xfId="2285"/>
    <cellStyle name="_CCB.QH.Item12..ProfitNAVRecon.031206-HL.ML_CCB.HO.NAV Recon.HL.031222.AL_CCB.Dec03AuditPack.HL.V2.revised ctl_CCB.HO.new TB template.for reporting package.040309_05.CCB.HO.Tool.PRCAccounts.040409 2" xfId="5175"/>
    <cellStyle name="_CCB.QH.Item12..ProfitNAVRecon.031206-HL.ML_CCB.HO.NAV Recon.HL.031222.AL_CCB.Dec03AuditPack.HL.V2.revised ctl_CCB.HO.new TB template.for reporting package.1P.040316" xfId="2286"/>
    <cellStyle name="_CCB.QH.Item12..ProfitNAVRecon.031206-HL.ML_CCB.HO.NAV Recon.HL.031222.AL_CCB.Dec03AuditPack.HL.V2.revised ctl_CCB.HO.new TB template.for reporting package.1P.040316 2" xfId="5176"/>
    <cellStyle name="_CCB.QH.Item12..ProfitNAVRecon.031206-HL.ML_CCB.HO.NAV Recon.HL.031222.AL_CCB.Dec03AuditPack.HL.V2.revised ctl_CCB.HO.new TB template.for reporting package.1P.040316_05.CCB.HO.Tool.PRCAccounts.040409" xfId="2287"/>
    <cellStyle name="_CCB.QH.Item12..ProfitNAVRecon.031206-HL.ML_CCB.HO.NAV Recon.HL.031222.AL_CCB.Dec03AuditPack.HL.V2.revised ctl_CCB.HO.new TB template.for reporting package.1P.040316_05.CCB.HO.Tool.PRCAccounts.040409 2" xfId="5177"/>
    <cellStyle name="_CCB.QH.Item12..ProfitNAVRecon.031206-HL.ML_CCB.HO.NAV Recon.HL.031222.AL_CCB.Dec03AuditPack.HL.V2.revised ctl_CCB.HO.reporting TB-Comb.1P.040316" xfId="2288"/>
    <cellStyle name="_CCB.QH.Item12..ProfitNAVRecon.031206-HL.ML_CCB.HO.NAV Recon.HL.031222.AL_CCB.Dec03AuditPack.HL.V2.revised ctl_CCB.HO.reporting TB-Comb.1P.040316 2" xfId="5178"/>
    <cellStyle name="_CCB.QH.Item12..ProfitNAVRecon.031206-HL.ML_CCB.HO.NAV Recon.HL.031222.AL_CCB.Dec03AuditPack.HL.V2.revised ctl_CCB.HO.reporting TB-Comb.4Period.040316" xfId="2289"/>
    <cellStyle name="_CCB.QH.Item12..ProfitNAVRecon.031206-HL.ML_CCB.HO.NAV Recon.HL.031222.AL_CCB.Dec03AuditPack.HL.V2.revised ctl_CCB.HO.reporting TB-Comb.4Period.040316 2" xfId="5179"/>
    <cellStyle name="_CCB.QH.Item12..ProfitNAVRecon.031206-HL.ML_CCB.HO.NAV Recon.HL.031222.AL_CCB.Dec03AuditPack.HL.V2.revised ctl_CCB.HO.reporting TB-HL.1P.040316" xfId="2290"/>
    <cellStyle name="_CCB.QH.Item12..ProfitNAVRecon.031206-HL.ML_CCB.HO.NAV Recon.HL.031222.AL_CCB.Dec03AuditPack.HL.V2.revised ctl_CCB.HO.reporting TB-HL.1P.040316 2" xfId="5180"/>
    <cellStyle name="_CCB.QH.Item12..ProfitNAVRecon.031206-HL.ML_CCB.HO.NAV Recon.HL.031222.AL_CCB.Dec03AuditPack.HL.V2.revised ctl_CCB.HO.reporting TB-HL.1P.040316_05.CCB.HO.Tool.PRCAccounts.040409" xfId="2291"/>
    <cellStyle name="_CCB.QH.Item12..ProfitNAVRecon.031206-HL.ML_CCB.HO.NAV Recon.HL.031222.AL_CCB.Dec03AuditPack.HL.V2.revised ctl_CCB.HO.reporting TB-HL.1P.040316_05.CCB.HO.Tool.PRCAccounts.040409 2" xfId="5181"/>
    <cellStyle name="_CCB.QH.Item12..ProfitNAVRecon.031206-HL.ML_CCB.HO.NAV Recon.HL.031222.AL_CCB.Dec03AuditPack.HL.V2.revised ctl_CCB.HO.Tool - convert old 2.5yrs combine TB to new.040315" xfId="1481"/>
    <cellStyle name="_CCB.QH.Item12..ProfitNAVRecon.031206-HL.ML_CCB.HO.NAV Recon.HL.031222.AL_CCB.Dec03AuditPack.HL.V2.revised ctl_CCB.HO.Tool - convert old 2.5yrs combine TB to new.040315 2" xfId="4394"/>
    <cellStyle name="_CCB.QH.Item12..ProfitNAVRecon.031206-HL.ML_CCB.HO.NAV Recon.HL.031222.AL_CCB.Dec03AuditPack.HL.V2.revised ctl_CCB.xx.4P.PRCTB.yymmdd" xfId="2293"/>
    <cellStyle name="_CCB.QH.Item12..ProfitNAVRecon.031206-HL.ML_CCB.HO.NAV Recon.HL.031222.AL_CCB.Dec03AuditPack.HL.V2.revised ctl_CCB.xx.4P.PRCTB.yymmdd 2" xfId="5183"/>
    <cellStyle name="_CCB.QH.Item12..ProfitNAVRecon.031206-HL.ML_CCB.HO.Profit Recon.HL.031222.AL" xfId="2295"/>
    <cellStyle name="_CCB.QH.Item12..ProfitNAVRecon.031206-HL.ML_CCB.HO.Profit Recon.HL.031222.AL 2" xfId="5185"/>
    <cellStyle name="_CCB.QH.Item12..ProfitNAVRecon.031206-HL.ML_CCB.HO.Profit Recon.HL.031222.AL_05.CCB.HO.Tool.PRCAccounts.040409" xfId="2297"/>
    <cellStyle name="_CCB.QH.Item12..ProfitNAVRecon.031206-HL.ML_CCB.HO.Profit Recon.HL.031222.AL_05.CCB.HO.Tool.PRCAccounts.040409 2" xfId="5187"/>
    <cellStyle name="_CCB.QH.Item12..ProfitNAVRecon.031206-HL.ML_CCB.HO.Profit Recon.HL.031222.AL_CCB.Dec03AuditPack.GL.V2" xfId="175"/>
    <cellStyle name="_CCB.QH.Item12..ProfitNAVRecon.031206-HL.ML_CCB.HO.Profit Recon.HL.031222.AL_CCB.Dec03AuditPack.GL.V2 2" xfId="3138"/>
    <cellStyle name="_CCB.QH.Item12..ProfitNAVRecon.031206-HL.ML_CCB.HO.Profit Recon.HL.031222.AL_CCB.Dec03AuditPack.GL.V2_05.CCB.HO.Tool.PRCAccounts.040409" xfId="2298"/>
    <cellStyle name="_CCB.QH.Item12..ProfitNAVRecon.031206-HL.ML_CCB.HO.Profit Recon.HL.031222.AL_CCB.Dec03AuditPack.GL.V2_05.CCB.HO.Tool.PRCAccounts.040409 2" xfId="5188"/>
    <cellStyle name="_CCB.QH.Item12..ProfitNAVRecon.031206-HL.ML_CCB.HO.Profit Recon.HL.031222.AL_CCB.Dec03AuditPack.GL.V2_CCB.Dec03AuditPack.GL.V4(trail run new)" xfId="2299"/>
    <cellStyle name="_CCB.QH.Item12..ProfitNAVRecon.031206-HL.ML_CCB.HO.Profit Recon.HL.031222.AL_CCB.Dec03AuditPack.GL.V2_CCB.Dec03AuditPack.GL.V4(trail run new) 2" xfId="5189"/>
    <cellStyle name="_CCB.QH.Item12..ProfitNAVRecon.031206-HL.ML_CCB.HO.Profit Recon.HL.031222.AL_CCB.Dec03AuditPack.GL.V2_CCB.Dec03AuditPack.GL.V4(trial run new)" xfId="2300"/>
    <cellStyle name="_CCB.QH.Item12..ProfitNAVRecon.031206-HL.ML_CCB.HO.Profit Recon.HL.031222.AL_CCB.Dec03AuditPack.GL.V2_CCB.Dec03AuditPack.GL.V4(trial run new) 2" xfId="5190"/>
    <cellStyle name="_CCB.QH.Item12..ProfitNAVRecon.031206-HL.ML_CCB.HO.Profit Recon.HL.031222.AL_CCB.Dec03AuditPack.GL.V2_Copy of CCB.Dec03AuditPack.GL.V4" xfId="1955"/>
    <cellStyle name="_CCB.QH.Item12..ProfitNAVRecon.031206-HL.ML_CCB.HO.Profit Recon.HL.031222.AL_CCB.Dec03AuditPack.GL.V2_Copy of CCB.Dec03AuditPack.GL.V4 2" xfId="4854"/>
    <cellStyle name="_CCB.QH.Item12..ProfitNAVRecon.031206-HL.ML_CCB.HO.Profit Recon.HL.031222.AL_CCB.Dec03AuditPack.HL.V2.revised ctl" xfId="736"/>
    <cellStyle name="_CCB.QH.Item12..ProfitNAVRecon.031206-HL.ML_CCB.HO.Profit Recon.HL.031222.AL_CCB.Dec03AuditPack.HL.V2.revised ctl 2" xfId="3672"/>
    <cellStyle name="_CCB.QH.Item12..ProfitNAVRecon.031206-HL.ML_CCB.HO.Profit Recon.HL.031222.AL_CCB.Dec03AuditPack.HL.V2.revised ctl_05.CCB.HO.Tool.PRCAccounts.040409" xfId="2302"/>
    <cellStyle name="_CCB.QH.Item12..ProfitNAVRecon.031206-HL.ML_CCB.HO.Profit Recon.HL.031222.AL_CCB.Dec03AuditPack.HL.V2.revised ctl_05.CCB.HO.Tool.PRCAccounts.040409 2" xfId="5192"/>
    <cellStyle name="_CCB.QH.Item12..ProfitNAVRecon.031206-HL.ML_CCB.HO.Profit Recon.HL.031222.AL_CCB.Dec03AuditPack.HL.V2.revised ctl_CCB.HO.new TB template.for reporting package.040309" xfId="2304"/>
    <cellStyle name="_CCB.QH.Item12..ProfitNAVRecon.031206-HL.ML_CCB.HO.Profit Recon.HL.031222.AL_CCB.Dec03AuditPack.HL.V2.revised ctl_CCB.HO.new TB template.for reporting package.040309 2" xfId="5193"/>
    <cellStyle name="_CCB.QH.Item12..ProfitNAVRecon.031206-HL.ML_CCB.HO.Profit Recon.HL.031222.AL_CCB.Dec03AuditPack.HL.V2.revised ctl_CCB.HO.new TB template.for reporting package.040309_05.CCB.HO.Tool.PRCAccounts.040409" xfId="1512"/>
    <cellStyle name="_CCB.QH.Item12..ProfitNAVRecon.031206-HL.ML_CCB.HO.Profit Recon.HL.031222.AL_CCB.Dec03AuditPack.HL.V2.revised ctl_CCB.HO.new TB template.for reporting package.040309_05.CCB.HO.Tool.PRCAccounts.040409 2" xfId="4424"/>
    <cellStyle name="_CCB.QH.Item12..ProfitNAVRecon.031206-HL.ML_CCB.HO.Profit Recon.HL.031222.AL_CCB.Dec03AuditPack.HL.V2.revised ctl_CCB.HO.new TB template.for reporting package.1P.040316" xfId="735"/>
    <cellStyle name="_CCB.QH.Item12..ProfitNAVRecon.031206-HL.ML_CCB.HO.Profit Recon.HL.031222.AL_CCB.Dec03AuditPack.HL.V2.revised ctl_CCB.HO.new TB template.for reporting package.1P.040316 2" xfId="3671"/>
    <cellStyle name="_CCB.QH.Item12..ProfitNAVRecon.031206-HL.ML_CCB.HO.Profit Recon.HL.031222.AL_CCB.Dec03AuditPack.HL.V2.revised ctl_CCB.HO.new TB template.for reporting package.1P.040316_05.CCB.HO.Tool.PRCAccounts.040409" xfId="2301"/>
    <cellStyle name="_CCB.QH.Item12..ProfitNAVRecon.031206-HL.ML_CCB.HO.Profit Recon.HL.031222.AL_CCB.Dec03AuditPack.HL.V2.revised ctl_CCB.HO.new TB template.for reporting package.1P.040316_05.CCB.HO.Tool.PRCAccounts.040409 2" xfId="5191"/>
    <cellStyle name="_CCB.QH.Item12..ProfitNAVRecon.031206-HL.ML_CCB.HO.Profit Recon.HL.031222.AL_CCB.Dec03AuditPack.HL.V2.revised ctl_CCB.HO.reporting TB-Comb.1P.040316" xfId="2305"/>
    <cellStyle name="_CCB.QH.Item12..ProfitNAVRecon.031206-HL.ML_CCB.HO.Profit Recon.HL.031222.AL_CCB.Dec03AuditPack.HL.V2.revised ctl_CCB.HO.reporting TB-Comb.1P.040316 2" xfId="5194"/>
    <cellStyle name="_CCB.QH.Item12..ProfitNAVRecon.031206-HL.ML_CCB.HO.Profit Recon.HL.031222.AL_CCB.Dec03AuditPack.HL.V2.revised ctl_CCB.HO.reporting TB-Comb.4Period.040316" xfId="2307"/>
    <cellStyle name="_CCB.QH.Item12..ProfitNAVRecon.031206-HL.ML_CCB.HO.Profit Recon.HL.031222.AL_CCB.Dec03AuditPack.HL.V2.revised ctl_CCB.HO.reporting TB-Comb.4Period.040316 2" xfId="5196"/>
    <cellStyle name="_CCB.QH.Item12..ProfitNAVRecon.031206-HL.ML_CCB.HO.Profit Recon.HL.031222.AL_CCB.Dec03AuditPack.HL.V2.revised ctl_CCB.HO.reporting TB-HL.1P.040316" xfId="665"/>
    <cellStyle name="_CCB.QH.Item12..ProfitNAVRecon.031206-HL.ML_CCB.HO.Profit Recon.HL.031222.AL_CCB.Dec03AuditPack.HL.V2.revised ctl_CCB.HO.reporting TB-HL.1P.040316 2" xfId="3605"/>
    <cellStyle name="_CCB.QH.Item12..ProfitNAVRecon.031206-HL.ML_CCB.HO.Profit Recon.HL.031222.AL_CCB.Dec03AuditPack.HL.V2.revised ctl_CCB.HO.reporting TB-HL.1P.040316_05.CCB.HO.Tool.PRCAccounts.040409" xfId="669"/>
    <cellStyle name="_CCB.QH.Item12..ProfitNAVRecon.031206-HL.ML_CCB.HO.Profit Recon.HL.031222.AL_CCB.Dec03AuditPack.HL.V2.revised ctl_CCB.HO.reporting TB-HL.1P.040316_05.CCB.HO.Tool.PRCAccounts.040409 2" xfId="3609"/>
    <cellStyle name="_CCB.QH.Item12..ProfitNAVRecon.031206-HL.ML_CCB.HO.Profit Recon.HL.031222.AL_CCB.Dec03AuditPack.HL.V2.revised ctl_CCB.HO.Tool - convert old 2.5yrs combine TB to new.040315" xfId="2308"/>
    <cellStyle name="_CCB.QH.Item12..ProfitNAVRecon.031206-HL.ML_CCB.HO.Profit Recon.HL.031222.AL_CCB.Dec03AuditPack.HL.V2.revised ctl_CCB.HO.Tool - convert old 2.5yrs combine TB to new.040315 2" xfId="5197"/>
    <cellStyle name="_CCB.QH.Item12..ProfitNAVRecon.031206-HL.ML_CCB.HO.Profit Recon.HL.031222.AL_CCB.Dec03AuditPack.HL.V2.revised ctl_CCB.xx.4P.PRCTB.yymmdd" xfId="2309"/>
    <cellStyle name="_CCB.QH.Item12..ProfitNAVRecon.031206-HL.ML_CCB.HO.Profit Recon.HL.031222.AL_CCB.Dec03AuditPack.HL.V2.revised ctl_CCB.xx.4P.PRCTB.yymmdd 2" xfId="5198"/>
    <cellStyle name="_CCB.QH.Item12..ProfitNAVRecon.031206-HL.ML_CCB.JL.Item12.new NAV.031223" xfId="186"/>
    <cellStyle name="_CCB.QH.Item12..ProfitNAVRecon.031206-HL.ML_CCB.JL.Item12.new NAV.031223 2" xfId="3148"/>
    <cellStyle name="_CCB.QH.Item12..ProfitNAVRecon.031206-HL.ML_CCB.JL.Item12.new NAV.031223_05.CCB.HO.Tool.PRCAccounts.040409" xfId="317"/>
    <cellStyle name="_CCB.QH.Item12..ProfitNAVRecon.031206-HL.ML_CCB.JL.Item12.new NAV.031223_05.CCB.HO.Tool.PRCAccounts.040409 2" xfId="3269"/>
    <cellStyle name="_CCB.QH.Item12..ProfitNAVRecon.031206-HL.ML_CCB.JL.Item12.new NAV.031223_CCB.Dec03AuditPack.GL.V2" xfId="348"/>
    <cellStyle name="_CCB.QH.Item12..ProfitNAVRecon.031206-HL.ML_CCB.JL.Item12.new NAV.031223_CCB.Dec03AuditPack.GL.V2 2" xfId="3299"/>
    <cellStyle name="_CCB.QH.Item12..ProfitNAVRecon.031206-HL.ML_CCB.JL.Item12.new NAV.031223_CCB.Dec03AuditPack.GL.V2_05.CCB.HO.Tool.PRCAccounts.040409" xfId="353"/>
    <cellStyle name="_CCB.QH.Item12..ProfitNAVRecon.031206-HL.ML_CCB.JL.Item12.new NAV.031223_CCB.Dec03AuditPack.GL.V2_05.CCB.HO.Tool.PRCAccounts.040409 2" xfId="3304"/>
    <cellStyle name="_CCB.QH.Item12..ProfitNAVRecon.031206-HL.ML_CCB.JL.Item12.new NAV.031223_CCB.Dec03AuditPack.GL.V2_CCB.Dec03AuditPack.GL.V4(trail run new)" xfId="372"/>
    <cellStyle name="_CCB.QH.Item12..ProfitNAVRecon.031206-HL.ML_CCB.JL.Item12.new NAV.031223_CCB.Dec03AuditPack.GL.V2_CCB.Dec03AuditPack.GL.V4(trail run new) 2" xfId="3323"/>
    <cellStyle name="_CCB.QH.Item12..ProfitNAVRecon.031206-HL.ML_CCB.JL.Item12.new NAV.031223_CCB.Dec03AuditPack.GL.V2_CCB.Dec03AuditPack.GL.V4(trial run new)" xfId="381"/>
    <cellStyle name="_CCB.QH.Item12..ProfitNAVRecon.031206-HL.ML_CCB.JL.Item12.new NAV.031223_CCB.Dec03AuditPack.GL.V2_CCB.Dec03AuditPack.GL.V4(trial run new) 2" xfId="3332"/>
    <cellStyle name="_CCB.QH.Item12..ProfitNAVRecon.031206-HL.ML_CCB.JL.Item12.new NAV.031223_CCB.Dec03AuditPack.GL.V2_Copy of CCB.Dec03AuditPack.GL.V4" xfId="391"/>
    <cellStyle name="_CCB.QH.Item12..ProfitNAVRecon.031206-HL.ML_CCB.JL.Item12.new NAV.031223_CCB.Dec03AuditPack.GL.V2_Copy of CCB.Dec03AuditPack.GL.V4 2" xfId="3341"/>
    <cellStyle name="_CCB.QH.Item12..ProfitNAVRecon.031206-HL.ML_CCB.JL.Item12.new NAV.031223_CCB.Dec03AuditPack.HL.V2.revised ctl" xfId="395"/>
    <cellStyle name="_CCB.QH.Item12..ProfitNAVRecon.031206-HL.ML_CCB.JL.Item12.new NAV.031223_CCB.Dec03AuditPack.HL.V2.revised ctl 2" xfId="3345"/>
    <cellStyle name="_CCB.QH.Item12..ProfitNAVRecon.031206-HL.ML_CCB.JL.Item12.new NAV.031223_CCB.Dec03AuditPack.HL.V2.revised ctl_05.CCB.HO.Tool.PRCAccounts.040409" xfId="397"/>
    <cellStyle name="_CCB.QH.Item12..ProfitNAVRecon.031206-HL.ML_CCB.JL.Item12.new NAV.031223_CCB.Dec03AuditPack.HL.V2.revised ctl_05.CCB.HO.Tool.PRCAccounts.040409 2" xfId="3347"/>
    <cellStyle name="_CCB.QH.Item12..ProfitNAVRecon.031206-HL.ML_CCB.JL.Item12.new NAV.031223_CCB.Dec03AuditPack.HL.V2.revised ctl_CCB.HO.new TB template.for reporting package.040309" xfId="410"/>
    <cellStyle name="_CCB.QH.Item12..ProfitNAVRecon.031206-HL.ML_CCB.JL.Item12.new NAV.031223_CCB.Dec03AuditPack.HL.V2.revised ctl_CCB.HO.new TB template.for reporting package.040309 2" xfId="3360"/>
    <cellStyle name="_CCB.QH.Item12..ProfitNAVRecon.031206-HL.ML_CCB.JL.Item12.new NAV.031223_CCB.Dec03AuditPack.HL.V2.revised ctl_CCB.HO.new TB template.for reporting package.040309_05.CCB.HO.Tool.PRCAccounts.040409" xfId="415"/>
    <cellStyle name="_CCB.QH.Item12..ProfitNAVRecon.031206-HL.ML_CCB.JL.Item12.new NAV.031223_CCB.Dec03AuditPack.HL.V2.revised ctl_CCB.HO.new TB template.for reporting package.040309_05.CCB.HO.Tool.PRCAccounts.040409 2" xfId="3365"/>
    <cellStyle name="_CCB.QH.Item12..ProfitNAVRecon.031206-HL.ML_CCB.JL.Item12.new NAV.031223_CCB.Dec03AuditPack.HL.V2.revised ctl_CCB.HO.new TB template.for reporting package.1P.040316" xfId="434"/>
    <cellStyle name="_CCB.QH.Item12..ProfitNAVRecon.031206-HL.ML_CCB.JL.Item12.new NAV.031223_CCB.Dec03AuditPack.HL.V2.revised ctl_CCB.HO.new TB template.for reporting package.1P.040316 2" xfId="3383"/>
    <cellStyle name="_CCB.QH.Item12..ProfitNAVRecon.031206-HL.ML_CCB.JL.Item12.new NAV.031223_CCB.Dec03AuditPack.HL.V2.revised ctl_CCB.HO.new TB template.for reporting package.1P.040316_05.CCB.HO.Tool.PRCAccounts.040409" xfId="437"/>
    <cellStyle name="_CCB.QH.Item12..ProfitNAVRecon.031206-HL.ML_CCB.JL.Item12.new NAV.031223_CCB.Dec03AuditPack.HL.V2.revised ctl_CCB.HO.new TB template.for reporting package.1P.040316_05.CCB.HO.Tool.PRCAccounts.040409 2" xfId="3386"/>
    <cellStyle name="_CCB.QH.Item12..ProfitNAVRecon.031206-HL.ML_CCB.JL.Item12.new NAV.031223_CCB.Dec03AuditPack.HL.V2.revised ctl_CCB.HO.reporting TB-Comb.1P.040316" xfId="463"/>
    <cellStyle name="_CCB.QH.Item12..ProfitNAVRecon.031206-HL.ML_CCB.JL.Item12.new NAV.031223_CCB.Dec03AuditPack.HL.V2.revised ctl_CCB.HO.reporting TB-Comb.1P.040316 2" xfId="3410"/>
    <cellStyle name="_CCB.QH.Item12..ProfitNAVRecon.031206-HL.ML_CCB.JL.Item12.new NAV.031223_CCB.Dec03AuditPack.HL.V2.revised ctl_CCB.HO.reporting TB-Comb.4Period.040316" xfId="447"/>
    <cellStyle name="_CCB.QH.Item12..ProfitNAVRecon.031206-HL.ML_CCB.JL.Item12.new NAV.031223_CCB.Dec03AuditPack.HL.V2.revised ctl_CCB.HO.reporting TB-Comb.4Period.040316 2" xfId="3396"/>
    <cellStyle name="_CCB.QH.Item12..ProfitNAVRecon.031206-HL.ML_CCB.JL.Item12.new NAV.031223_CCB.Dec03AuditPack.HL.V2.revised ctl_CCB.HO.reporting TB-HL.1P.040316" xfId="488"/>
    <cellStyle name="_CCB.QH.Item12..ProfitNAVRecon.031206-HL.ML_CCB.JL.Item12.new NAV.031223_CCB.Dec03AuditPack.HL.V2.revised ctl_CCB.HO.reporting TB-HL.1P.040316 2" xfId="3435"/>
    <cellStyle name="_CCB.QH.Item12..ProfitNAVRecon.031206-HL.ML_CCB.JL.Item12.new NAV.031223_CCB.Dec03AuditPack.HL.V2.revised ctl_CCB.HO.reporting TB-HL.1P.040316_05.CCB.HO.Tool.PRCAccounts.040409" xfId="331"/>
    <cellStyle name="_CCB.QH.Item12..ProfitNAVRecon.031206-HL.ML_CCB.JL.Item12.new NAV.031223_CCB.Dec03AuditPack.HL.V2.revised ctl_CCB.HO.reporting TB-HL.1P.040316_05.CCB.HO.Tool.PRCAccounts.040409 2" xfId="3283"/>
    <cellStyle name="_CCB.QH.Item12..ProfitNAVRecon.031206-HL.ML_CCB.JL.Item12.new NAV.031223_CCB.Dec03AuditPack.HL.V2.revised ctl_CCB.HO.Tool - convert old 2.5yrs combine TB to new.040315" xfId="506"/>
    <cellStyle name="_CCB.QH.Item12..ProfitNAVRecon.031206-HL.ML_CCB.JL.Item12.new NAV.031223_CCB.Dec03AuditPack.HL.V2.revised ctl_CCB.HO.Tool - convert old 2.5yrs combine TB to new.040315 2" xfId="3452"/>
    <cellStyle name="_CCB.QH.Item12..ProfitNAVRecon.031206-HL.ML_CCB.JL.Item12.new NAV.031223_CCB.Dec03AuditPack.HL.V2.revised ctl_CCB.xx.4P.PRCTB.yymmdd" xfId="520"/>
    <cellStyle name="_CCB.QH.Item12..ProfitNAVRecon.031206-HL.ML_CCB.JL.Item12.new NAV.031223_CCB.Dec03AuditPack.HL.V2.revised ctl_CCB.xx.4P.PRCTB.yymmdd 2" xfId="3465"/>
    <cellStyle name="_CCB.SX.Item12.F.ProfitNAVRecon.031212.MS" xfId="2311"/>
    <cellStyle name="_CCB.SX.Item12.F.ProfitNAVRecon.031212.MS 2" xfId="5200"/>
    <cellStyle name="_CCB.SX.Item12.F.ProfitNAVRecon.031212.MS_05.CCB.HO.Tool.PRCAccounts.040409" xfId="2312"/>
    <cellStyle name="_CCB.SX.Item12.F.ProfitNAVRecon.031212.MS_05.CCB.HO.Tool.PRCAccounts.040409 2" xfId="5201"/>
    <cellStyle name="_CCB.SX.Item12.F.ProfitNAVRecon.031212.MS_CCB.Dec03AuditPack.GL.V2" xfId="2011"/>
    <cellStyle name="_CCB.SX.Item12.F.ProfitNAVRecon.031212.MS_CCB.Dec03AuditPack.GL.V2 2" xfId="4910"/>
    <cellStyle name="_CCB.SX.Item12.F.ProfitNAVRecon.031212.MS_CCB.Dec03AuditPack.GL.V2_05.CCB.HO.Tool.PRCAccounts.040409" xfId="1974"/>
    <cellStyle name="_CCB.SX.Item12.F.ProfitNAVRecon.031212.MS_CCB.Dec03AuditPack.GL.V2_05.CCB.HO.Tool.PRCAccounts.040409 2" xfId="4873"/>
    <cellStyle name="_CCB.SX.Item12.F.ProfitNAVRecon.031212.MS_CCB.Dec03AuditPack.GL.V2_CCB.Dec03AuditPack.GL.V4(trail run new)" xfId="2314"/>
    <cellStyle name="_CCB.SX.Item12.F.ProfitNAVRecon.031212.MS_CCB.Dec03AuditPack.GL.V2_CCB.Dec03AuditPack.GL.V4(trail run new) 2" xfId="5202"/>
    <cellStyle name="_CCB.SX.Item12.F.ProfitNAVRecon.031212.MS_CCB.Dec03AuditPack.GL.V2_CCB.Dec03AuditPack.GL.V4(trial run new)" xfId="2315"/>
    <cellStyle name="_CCB.SX.Item12.F.ProfitNAVRecon.031212.MS_CCB.Dec03AuditPack.GL.V2_CCB.Dec03AuditPack.GL.V4(trial run new) 2" xfId="5203"/>
    <cellStyle name="_CCB.SX.Item12.F.ProfitNAVRecon.031212.MS_CCB.Dec03AuditPack.GL.V2_Copy of CCB.Dec03AuditPack.GL.V4" xfId="2316"/>
    <cellStyle name="_CCB.SX.Item12.F.ProfitNAVRecon.031212.MS_CCB.Dec03AuditPack.GL.V2_Copy of CCB.Dec03AuditPack.GL.V4 2" xfId="5204"/>
    <cellStyle name="_CCB.SX.Item12.F.ProfitNAVRecon.031212.MS_CCB.Dec03AuditPack.HL.V2.revised ctl" xfId="2317"/>
    <cellStyle name="_CCB.SX.Item12.F.ProfitNAVRecon.031212.MS_CCB.Dec03AuditPack.HL.V2.revised ctl 2" xfId="5205"/>
    <cellStyle name="_CCB.SX.Item12.F.ProfitNAVRecon.031212.MS_CCB.Dec03AuditPack.HL.V2.revised ctl_05.CCB.HO.Tool.PRCAccounts.040409" xfId="2318"/>
    <cellStyle name="_CCB.SX.Item12.F.ProfitNAVRecon.031212.MS_CCB.Dec03AuditPack.HL.V2.revised ctl_05.CCB.HO.Tool.PRCAccounts.040409 2" xfId="5206"/>
    <cellStyle name="_CCB.SX.Item12.F.ProfitNAVRecon.031212.MS_CCB.Dec03AuditPack.HL.V2.revised ctl_CCB.HO.new TB template.for reporting package.040309" xfId="2319"/>
    <cellStyle name="_CCB.SX.Item12.F.ProfitNAVRecon.031212.MS_CCB.Dec03AuditPack.HL.V2.revised ctl_CCB.HO.new TB template.for reporting package.040309 2" xfId="5207"/>
    <cellStyle name="_CCB.SX.Item12.F.ProfitNAVRecon.031212.MS_CCB.Dec03AuditPack.HL.V2.revised ctl_CCB.HO.new TB template.for reporting package.040309_05.CCB.HO.Tool.PRCAccounts.040409" xfId="2321"/>
    <cellStyle name="_CCB.SX.Item12.F.ProfitNAVRecon.031212.MS_CCB.Dec03AuditPack.HL.V2.revised ctl_CCB.HO.new TB template.for reporting package.040309_05.CCB.HO.Tool.PRCAccounts.040409 2" xfId="5209"/>
    <cellStyle name="_CCB.SX.Item12.F.ProfitNAVRecon.031212.MS_CCB.Dec03AuditPack.HL.V2.revised ctl_CCB.HO.new TB template.for reporting package.1P.040316" xfId="2320"/>
    <cellStyle name="_CCB.SX.Item12.F.ProfitNAVRecon.031212.MS_CCB.Dec03AuditPack.HL.V2.revised ctl_CCB.HO.new TB template.for reporting package.1P.040316 2" xfId="5208"/>
    <cellStyle name="_CCB.SX.Item12.F.ProfitNAVRecon.031212.MS_CCB.Dec03AuditPack.HL.V2.revised ctl_CCB.HO.new TB template.for reporting package.1P.040316_05.CCB.HO.Tool.PRCAccounts.040409" xfId="2322"/>
    <cellStyle name="_CCB.SX.Item12.F.ProfitNAVRecon.031212.MS_CCB.Dec03AuditPack.HL.V2.revised ctl_CCB.HO.new TB template.for reporting package.1P.040316_05.CCB.HO.Tool.PRCAccounts.040409 2" xfId="5210"/>
    <cellStyle name="_CCB.SX.Item12.F.ProfitNAVRecon.031212.MS_CCB.Dec03AuditPack.HL.V2.revised ctl_CCB.HO.reporting TB-Comb.1P.040316" xfId="2324"/>
    <cellStyle name="_CCB.SX.Item12.F.ProfitNAVRecon.031212.MS_CCB.Dec03AuditPack.HL.V2.revised ctl_CCB.HO.reporting TB-Comb.1P.040316 2" xfId="5212"/>
    <cellStyle name="_CCB.SX.Item12.F.ProfitNAVRecon.031212.MS_CCB.Dec03AuditPack.HL.V2.revised ctl_CCB.HO.reporting TB-Comb.4Period.040316" xfId="2325"/>
    <cellStyle name="_CCB.SX.Item12.F.ProfitNAVRecon.031212.MS_CCB.Dec03AuditPack.HL.V2.revised ctl_CCB.HO.reporting TB-Comb.4Period.040316 2" xfId="5213"/>
    <cellStyle name="_CCB.SX.Item12.F.ProfitNAVRecon.031212.MS_CCB.Dec03AuditPack.HL.V2.revised ctl_CCB.HO.reporting TB-HL.1P.040316" xfId="470"/>
    <cellStyle name="_CCB.SX.Item12.F.ProfitNAVRecon.031212.MS_CCB.Dec03AuditPack.HL.V2.revised ctl_CCB.HO.reporting TB-HL.1P.040316 2" xfId="3417"/>
    <cellStyle name="_CCB.SX.Item12.F.ProfitNAVRecon.031212.MS_CCB.Dec03AuditPack.HL.V2.revised ctl_CCB.HO.reporting TB-HL.1P.040316_05.CCB.HO.Tool.PRCAccounts.040409" xfId="2326"/>
    <cellStyle name="_CCB.SX.Item12.F.ProfitNAVRecon.031212.MS_CCB.Dec03AuditPack.HL.V2.revised ctl_CCB.HO.reporting TB-HL.1P.040316_05.CCB.HO.Tool.PRCAccounts.040409 2" xfId="5214"/>
    <cellStyle name="_CCB.SX.Item12.F.ProfitNAVRecon.031212.MS_CCB.Dec03AuditPack.HL.V2.revised ctl_CCB.HO.Tool - convert old 2.5yrs combine TB to new.040315" xfId="1423"/>
    <cellStyle name="_CCB.SX.Item12.F.ProfitNAVRecon.031212.MS_CCB.Dec03AuditPack.HL.V2.revised ctl_CCB.HO.Tool - convert old 2.5yrs combine TB to new.040315 2" xfId="4339"/>
    <cellStyle name="_CCB.SX.Item12.F.ProfitNAVRecon.031212.MS_CCB.Dec03AuditPack.HL.V2.revised ctl_CCB.xx.4P.PRCTB.yymmdd" xfId="1985"/>
    <cellStyle name="_CCB.SX.Item12.F.ProfitNAVRecon.031212.MS_CCB.Dec03AuditPack.HL.V2.revised ctl_CCB.xx.4P.PRCTB.yymmdd 2" xfId="4884"/>
    <cellStyle name="_CCB.SZ.item1.journal list.031110.DY" xfId="2328"/>
    <cellStyle name="_CCB.SZ.item1.journal list.031110.DY 2" xfId="5216"/>
    <cellStyle name="_CCB.SZ.item1.journal list.031110.DY_05.CCB.HO.Tool.PRCAccounts.040409" xfId="2330"/>
    <cellStyle name="_CCB.SZ.item1.journal list.031110.DY_05.CCB.HO.Tool.PRCAccounts.040409 2" xfId="5218"/>
    <cellStyle name="_CCB.SZ.item1.journal list.031110.DY_CCB.Dec03AuditPack.GL.V2" xfId="476"/>
    <cellStyle name="_CCB.SZ.item1.journal list.031110.DY_CCB.Dec03AuditPack.GL.V2 2" xfId="3423"/>
    <cellStyle name="_CCB.SZ.item1.journal list.031110.DY_CCB.Dec03AuditPack.GL.V2_05.CCB.HO.Tool.PRCAccounts.040409" xfId="1190"/>
    <cellStyle name="_CCB.SZ.item1.journal list.031110.DY_CCB.Dec03AuditPack.GL.V2_05.CCB.HO.Tool.PRCAccounts.040409 2" xfId="4115"/>
    <cellStyle name="_CCB.SZ.item1.journal list.031110.DY_CCB.Dec03AuditPack.GL.V2_CCB.Dec03AuditPack.GL.V4(trail run new)" xfId="1881"/>
    <cellStyle name="_CCB.SZ.item1.journal list.031110.DY_CCB.Dec03AuditPack.GL.V2_CCB.Dec03AuditPack.GL.V4(trail run new) 2" xfId="4785"/>
    <cellStyle name="_CCB.SZ.item1.journal list.031110.DY_CCB.Dec03AuditPack.GL.V2_CCB.Dec03AuditPack.GL.V4(trial run new)" xfId="1398"/>
    <cellStyle name="_CCB.SZ.item1.journal list.031110.DY_CCB.Dec03AuditPack.GL.V2_CCB.Dec03AuditPack.GL.V4(trial run new) 2" xfId="4314"/>
    <cellStyle name="_CCB.SZ.item1.journal list.031110.DY_CCB.Dec03AuditPack.GL.V2_Copy of CCB.Dec03AuditPack.GL.V4" xfId="2331"/>
    <cellStyle name="_CCB.SZ.item1.journal list.031110.DY_CCB.Dec03AuditPack.GL.V2_Copy of CCB.Dec03AuditPack.GL.V4 2" xfId="5220"/>
    <cellStyle name="_CCB.SZ.item1.journal list.031110.DY_CCB.Dec03AuditPack.HL.V2.revised ctl" xfId="1724"/>
    <cellStyle name="_CCB.SZ.item1.journal list.031110.DY_CCB.Dec03AuditPack.HL.V2.revised ctl 2" xfId="4630"/>
    <cellStyle name="_CCB.SZ.item1.journal list.031110.DY_CCB.Dec03AuditPack.HL.V2.revised ctl_05.CCB.HO.Tool.PRCAccounts.040409" xfId="1727"/>
    <cellStyle name="_CCB.SZ.item1.journal list.031110.DY_CCB.Dec03AuditPack.HL.V2.revised ctl_05.CCB.HO.Tool.PRCAccounts.040409 2" xfId="4633"/>
    <cellStyle name="_CCB.SZ.item1.journal list.031110.DY_CCB.Dec03AuditPack.HL.V2.revised ctl_CCB.HO.new TB template.for reporting package.040309" xfId="2332"/>
    <cellStyle name="_CCB.SZ.item1.journal list.031110.DY_CCB.Dec03AuditPack.HL.V2.revised ctl_CCB.HO.new TB template.for reporting package.040309 2" xfId="5221"/>
    <cellStyle name="_CCB.SZ.item1.journal list.031110.DY_CCB.Dec03AuditPack.HL.V2.revised ctl_CCB.HO.new TB template.for reporting package.040309_05.CCB.HO.Tool.PRCAccounts.040409" xfId="2333"/>
    <cellStyle name="_CCB.SZ.item1.journal list.031110.DY_CCB.Dec03AuditPack.HL.V2.revised ctl_CCB.HO.new TB template.for reporting package.040309_05.CCB.HO.Tool.PRCAccounts.040409 2" xfId="5222"/>
    <cellStyle name="_CCB.SZ.item1.journal list.031110.DY_CCB.Dec03AuditPack.HL.V2.revised ctl_CCB.HO.new TB template.for reporting package.1P.040316" xfId="2334"/>
    <cellStyle name="_CCB.SZ.item1.journal list.031110.DY_CCB.Dec03AuditPack.HL.V2.revised ctl_CCB.HO.new TB template.for reporting package.1P.040316 2" xfId="5223"/>
    <cellStyle name="_CCB.SZ.item1.journal list.031110.DY_CCB.Dec03AuditPack.HL.V2.revised ctl_CCB.HO.new TB template.for reporting package.1P.040316_05.CCB.HO.Tool.PRCAccounts.040409" xfId="2336"/>
    <cellStyle name="_CCB.SZ.item1.journal list.031110.DY_CCB.Dec03AuditPack.HL.V2.revised ctl_CCB.HO.new TB template.for reporting package.1P.040316_05.CCB.HO.Tool.PRCAccounts.040409 2" xfId="5225"/>
    <cellStyle name="_CCB.SZ.item1.journal list.031110.DY_CCB.Dec03AuditPack.HL.V2.revised ctl_CCB.HO.reporting TB-Comb.1P.040316" xfId="2337"/>
    <cellStyle name="_CCB.SZ.item1.journal list.031110.DY_CCB.Dec03AuditPack.HL.V2.revised ctl_CCB.HO.reporting TB-Comb.1P.040316 2" xfId="5226"/>
    <cellStyle name="_CCB.SZ.item1.journal list.031110.DY_CCB.Dec03AuditPack.HL.V2.revised ctl_CCB.HO.reporting TB-Comb.4Period.040316" xfId="803"/>
    <cellStyle name="_CCB.SZ.item1.journal list.031110.DY_CCB.Dec03AuditPack.HL.V2.revised ctl_CCB.HO.reporting TB-Comb.4Period.040316 2" xfId="3739"/>
    <cellStyle name="_CCB.SZ.item1.journal list.031110.DY_CCB.Dec03AuditPack.HL.V2.revised ctl_CCB.HO.reporting TB-HL.1P.040316" xfId="268"/>
    <cellStyle name="_CCB.SZ.item1.journal list.031110.DY_CCB.Dec03AuditPack.HL.V2.revised ctl_CCB.HO.reporting TB-HL.1P.040316 2" xfId="3221"/>
    <cellStyle name="_CCB.SZ.item1.journal list.031110.DY_CCB.Dec03AuditPack.HL.V2.revised ctl_CCB.HO.reporting TB-HL.1P.040316_05.CCB.HO.Tool.PRCAccounts.040409" xfId="2339"/>
    <cellStyle name="_CCB.SZ.item1.journal list.031110.DY_CCB.Dec03AuditPack.HL.V2.revised ctl_CCB.HO.reporting TB-HL.1P.040316_05.CCB.HO.Tool.PRCAccounts.040409 2" xfId="5228"/>
    <cellStyle name="_CCB.SZ.item1.journal list.031110.DY_CCB.Dec03AuditPack.HL.V2.revised ctl_CCB.HO.Tool - convert old 2.5yrs combine TB to new.040315" xfId="2340"/>
    <cellStyle name="_CCB.SZ.item1.journal list.031110.DY_CCB.Dec03AuditPack.HL.V2.revised ctl_CCB.HO.Tool - convert old 2.5yrs combine TB to new.040315 2" xfId="5229"/>
    <cellStyle name="_CCB.SZ.item1.journal list.031110.DY_CCB.Dec03AuditPack.HL.V2.revised ctl_CCB.xx.4P.PRCTB.yymmdd" xfId="2341"/>
    <cellStyle name="_CCB.SZ.item1.journal list.031110.DY_CCB.Dec03AuditPack.HL.V2.revised ctl_CCB.xx.4P.PRCTB.yymmdd 2" xfId="5230"/>
    <cellStyle name="_CCB.SZ.reporting Pack.031110.DY" xfId="2342"/>
    <cellStyle name="_CCB.SZ.reporting Pack.031110.DY 2" xfId="5231"/>
    <cellStyle name="_CCB.SZ.reporting Pack.031110.DY_05.CCB.HO.Tool.PRCAccounts.040409" xfId="2174"/>
    <cellStyle name="_CCB.SZ.reporting Pack.031110.DY_05.CCB.HO.Tool.PRCAccounts.040409 2" xfId="5069"/>
    <cellStyle name="_CCB.SZ.reporting Pack.031110.DY_CCB.Dec03AuditPack.GL.V2" xfId="857"/>
    <cellStyle name="_CCB.SZ.reporting Pack.031110.DY_CCB.Dec03AuditPack.GL.V2 2" xfId="3792"/>
    <cellStyle name="_CCB.SZ.reporting Pack.031110.DY_CCB.Dec03AuditPack.GL.V2_05.CCB.HO.Tool.PRCAccounts.040409" xfId="2343"/>
    <cellStyle name="_CCB.SZ.reporting Pack.031110.DY_CCB.Dec03AuditPack.GL.V2_05.CCB.HO.Tool.PRCAccounts.040409 2" xfId="5232"/>
    <cellStyle name="_CCB.SZ.reporting Pack.031110.DY_CCB.Dec03AuditPack.GL.V2_CCB.Dec03AuditPack.GL.V4(trail run new)" xfId="2344"/>
    <cellStyle name="_CCB.SZ.reporting Pack.031110.DY_CCB.Dec03AuditPack.GL.V2_CCB.Dec03AuditPack.GL.V4(trail run new) 2" xfId="5233"/>
    <cellStyle name="_CCB.SZ.reporting Pack.031110.DY_CCB.Dec03AuditPack.GL.V2_CCB.Dec03AuditPack.GL.V4(trial run new)" xfId="2345"/>
    <cellStyle name="_CCB.SZ.reporting Pack.031110.DY_CCB.Dec03AuditPack.GL.V2_CCB.Dec03AuditPack.GL.V4(trial run new) 2" xfId="5234"/>
    <cellStyle name="_CCB.SZ.reporting Pack.031110.DY_CCB.Dec03AuditPack.GL.V2_Copy of CCB.Dec03AuditPack.GL.V4" xfId="2338"/>
    <cellStyle name="_CCB.SZ.reporting Pack.031110.DY_CCB.Dec03AuditPack.GL.V2_Copy of CCB.Dec03AuditPack.GL.V4 2" xfId="5227"/>
    <cellStyle name="_CCB.SZ.reporting Pack.031110.DY_CCB.Dec03AuditPack.HL.V2.revised ctl" xfId="2346"/>
    <cellStyle name="_CCB.SZ.reporting Pack.031110.DY_CCB.Dec03AuditPack.HL.V2.revised ctl 2" xfId="5235"/>
    <cellStyle name="_CCB.SZ.reporting Pack.031110.DY_CCB.Dec03AuditPack.HL.V2.revised ctl_05.CCB.HO.Tool.PRCAccounts.040409" xfId="2347"/>
    <cellStyle name="_CCB.SZ.reporting Pack.031110.DY_CCB.Dec03AuditPack.HL.V2.revised ctl_05.CCB.HO.Tool.PRCAccounts.040409 2" xfId="5236"/>
    <cellStyle name="_CCB.SZ.reporting Pack.031110.DY_CCB.Dec03AuditPack.HL.V2.revised ctl_CCB.HO.new TB template.for reporting package.040309" xfId="2348"/>
    <cellStyle name="_CCB.SZ.reporting Pack.031110.DY_CCB.Dec03AuditPack.HL.V2.revised ctl_CCB.HO.new TB template.for reporting package.040309 2" xfId="5237"/>
    <cellStyle name="_CCB.SZ.reporting Pack.031110.DY_CCB.Dec03AuditPack.HL.V2.revised ctl_CCB.HO.new TB template.for reporting package.040309_05.CCB.HO.Tool.PRCAccounts.040409" xfId="2349"/>
    <cellStyle name="_CCB.SZ.reporting Pack.031110.DY_CCB.Dec03AuditPack.HL.V2.revised ctl_CCB.HO.new TB template.for reporting package.040309_05.CCB.HO.Tool.PRCAccounts.040409 2" xfId="5238"/>
    <cellStyle name="_CCB.SZ.reporting Pack.031110.DY_CCB.Dec03AuditPack.HL.V2.revised ctl_CCB.HO.new TB template.for reporting package.1P.040316" xfId="2350"/>
    <cellStyle name="_CCB.SZ.reporting Pack.031110.DY_CCB.Dec03AuditPack.HL.V2.revised ctl_CCB.HO.new TB template.for reporting package.1P.040316 2" xfId="5239"/>
    <cellStyle name="_CCB.SZ.reporting Pack.031110.DY_CCB.Dec03AuditPack.HL.V2.revised ctl_CCB.HO.new TB template.for reporting package.1P.040316_05.CCB.HO.Tool.PRCAccounts.040409" xfId="2352"/>
    <cellStyle name="_CCB.SZ.reporting Pack.031110.DY_CCB.Dec03AuditPack.HL.V2.revised ctl_CCB.HO.new TB template.for reporting package.1P.040316_05.CCB.HO.Tool.PRCAccounts.040409 2" xfId="5241"/>
    <cellStyle name="_CCB.SZ.reporting Pack.031110.DY_CCB.Dec03AuditPack.HL.V2.revised ctl_CCB.HO.reporting TB-Comb.1P.040316" xfId="2353"/>
    <cellStyle name="_CCB.SZ.reporting Pack.031110.DY_CCB.Dec03AuditPack.HL.V2.revised ctl_CCB.HO.reporting TB-Comb.1P.040316 2" xfId="5242"/>
    <cellStyle name="_CCB.SZ.reporting Pack.031110.DY_CCB.Dec03AuditPack.HL.V2.revised ctl_CCB.HO.reporting TB-Comb.4Period.040316" xfId="652"/>
    <cellStyle name="_CCB.SZ.reporting Pack.031110.DY_CCB.Dec03AuditPack.HL.V2.revised ctl_CCB.HO.reporting TB-Comb.4Period.040316 2" xfId="3592"/>
    <cellStyle name="_CCB.SZ.reporting Pack.031110.DY_CCB.Dec03AuditPack.HL.V2.revised ctl_CCB.HO.reporting TB-HL.1P.040316" xfId="2004"/>
    <cellStyle name="_CCB.SZ.reporting Pack.031110.DY_CCB.Dec03AuditPack.HL.V2.revised ctl_CCB.HO.reporting TB-HL.1P.040316 2" xfId="4903"/>
    <cellStyle name="_CCB.SZ.reporting Pack.031110.DY_CCB.Dec03AuditPack.HL.V2.revised ctl_CCB.HO.reporting TB-HL.1P.040316_05.CCB.HO.Tool.PRCAccounts.040409" xfId="2354"/>
    <cellStyle name="_CCB.SZ.reporting Pack.031110.DY_CCB.Dec03AuditPack.HL.V2.revised ctl_CCB.HO.reporting TB-HL.1P.040316_05.CCB.HO.Tool.PRCAccounts.040409 2" xfId="5243"/>
    <cellStyle name="_CCB.SZ.reporting Pack.031110.DY_CCB.Dec03AuditPack.HL.V2.revised ctl_CCB.HO.Tool - convert old 2.5yrs combine TB to new.040315" xfId="2355"/>
    <cellStyle name="_CCB.SZ.reporting Pack.031110.DY_CCB.Dec03AuditPack.HL.V2.revised ctl_CCB.HO.Tool - convert old 2.5yrs combine TB to new.040315 2" xfId="5244"/>
    <cellStyle name="_CCB.SZ.reporting Pack.031110.DY_CCB.Dec03AuditPack.HL.V2.revised ctl_CCB.xx.4P.PRCTB.yymmdd" xfId="2356"/>
    <cellStyle name="_CCB.SZ.reporting Pack.031110.DY_CCB.Dec03AuditPack.HL.V2.revised ctl_CCB.xx.4P.PRCTB.yymmdd 2" xfId="5245"/>
    <cellStyle name="_CCB.TJ.Item10b.F.TB.031222.WW" xfId="2357"/>
    <cellStyle name="_CCB.TJ.Item10b.F.TB.031222.WW 2" xfId="5246"/>
    <cellStyle name="_CCB.Tool.0312_PRCAccount(OldCCB-SH).v2" xfId="2358"/>
    <cellStyle name="_CCB.Tool.0312_PRCAccount(OldCCB-SH).v2 2" xfId="5247"/>
    <cellStyle name="_CCB.xx.0406YieldAnalysis.yymmdd.xx" xfId="2360"/>
    <cellStyle name="_CCB.xx.0406YieldAnalysis.yymmdd.xx 2" xfId="5249"/>
    <cellStyle name="_CCBC.Consol.0506.PRCAccount" xfId="2361"/>
    <cellStyle name="_CCBC.Consol.0506.PRCAccount 2" xfId="5250"/>
    <cellStyle name="_CITIC cashflow - for branches" xfId="2362"/>
    <cellStyle name="_CITIC cashflow - for branches 2" xfId="5251"/>
    <cellStyle name="_CMEC.ST Loan detail-group include ic.v5" xfId="2363"/>
    <cellStyle name="_CMEC.ST Loan detail-group include ic.v5 2" xfId="5252"/>
    <cellStyle name="_consolidation TB" xfId="2364"/>
    <cellStyle name="_consolidation TB 2" xfId="5253"/>
    <cellStyle name="_consolidation TB_Book1" xfId="832"/>
    <cellStyle name="_consolidation TB_Book1 2" xfId="3768"/>
    <cellStyle name="_ET_STYLE_NoName_00_" xfId="1"/>
    <cellStyle name="_Fair value" xfId="1605"/>
    <cellStyle name="_Fair value 2" xfId="4514"/>
    <cellStyle name="_Foreign currency exposures of loan Jun 06 " xfId="1705"/>
    <cellStyle name="_Foreign currency exposures of loan Jun 06  2" xfId="4611"/>
    <cellStyle name="_Foreign currency exposures of loan Jun 06 (1)." xfId="2365"/>
    <cellStyle name="_Foreign currency exposures of loan Jun 06 (1). 2" xfId="5254"/>
    <cellStyle name="_GE1 Fixed Assets----------------------------------------" xfId="2022"/>
    <cellStyle name="_GE1 Fixed Assets---------------------------------------- 2" xfId="4921"/>
    <cellStyle name="_GE1 Fixed Assets-Sanhe04final_revised on Jan 20" xfId="2366"/>
    <cellStyle name="_GE1 Fixed Assets-Sanhe04final_revised on Jan 20 2" xfId="5255"/>
    <cellStyle name="_Group level ST loan Dec 06 v5 " xfId="2368"/>
    <cellStyle name="_Group level ST loan Dec 06 v5  2" xfId="5257"/>
    <cellStyle name="_IAS Adjustments011231" xfId="2369"/>
    <cellStyle name="_IAS Adjustments011231 2" xfId="5258"/>
    <cellStyle name="_IAS Adjustments011231_05.CCB.HO.Tool.PRCAccounts.040409" xfId="2370"/>
    <cellStyle name="_IAS Adjustments011231_05.CCB.HO.Tool.PRCAccounts.040409 2" xfId="5259"/>
    <cellStyle name="_IAS Adjustments011231_CCB.Dec03AuditPack.GL.V2" xfId="2371"/>
    <cellStyle name="_IAS Adjustments011231_CCB.Dec03AuditPack.GL.V2 2" xfId="5260"/>
    <cellStyle name="_IAS Adjustments011231_CCB.Dec03AuditPack.GL.V2_05.CCB.HO.Tool.PRCAccounts.040409" xfId="705"/>
    <cellStyle name="_IAS Adjustments011231_CCB.Dec03AuditPack.GL.V2_05.CCB.HO.Tool.PRCAccounts.040409 2" xfId="3643"/>
    <cellStyle name="_IAS Adjustments011231_CCB.Dec03AuditPack.GL.V2_CCB.Dec03AuditPack.GL.V4(trail run new)" xfId="2373"/>
    <cellStyle name="_IAS Adjustments011231_CCB.Dec03AuditPack.GL.V2_CCB.Dec03AuditPack.GL.V4(trail run new) 2" xfId="5262"/>
    <cellStyle name="_IAS Adjustments011231_CCB.Dec03AuditPack.GL.V2_CCB.Dec03AuditPack.GL.V4(trial run new)" xfId="2374"/>
    <cellStyle name="_IAS Adjustments011231_CCB.Dec03AuditPack.GL.V2_CCB.Dec03AuditPack.GL.V4(trial run new) 2" xfId="5263"/>
    <cellStyle name="_IAS Adjustments011231_CCB.Dec03AuditPack.GL.V2_Copy of CCB.Dec03AuditPack.GL.V4" xfId="2375"/>
    <cellStyle name="_IAS Adjustments011231_CCB.Dec03AuditPack.GL.V2_Copy of CCB.Dec03AuditPack.GL.V4 2" xfId="5264"/>
    <cellStyle name="_IAS Adjustments011231_CCB.Dec03AuditPack.HL.V2.revised ctl" xfId="1170"/>
    <cellStyle name="_IAS Adjustments011231_CCB.Dec03AuditPack.HL.V2.revised ctl 2" xfId="4096"/>
    <cellStyle name="_IAS Adjustments011231_CCB.Dec03AuditPack.HL.V2.revised ctl_05.CCB.HO.Tool.PRCAccounts.040409" xfId="978"/>
    <cellStyle name="_IAS Adjustments011231_CCB.Dec03AuditPack.HL.V2.revised ctl_05.CCB.HO.Tool.PRCAccounts.040409 2" xfId="3909"/>
    <cellStyle name="_IAS Adjustments011231_CCB.Dec03AuditPack.HL.V2.revised ctl_CCB.HO.new TB template.for reporting package.040309" xfId="2377"/>
    <cellStyle name="_IAS Adjustments011231_CCB.Dec03AuditPack.HL.V2.revised ctl_CCB.HO.new TB template.for reporting package.040309 2" xfId="5266"/>
    <cellStyle name="_IAS Adjustments011231_CCB.Dec03AuditPack.HL.V2.revised ctl_CCB.HO.new TB template.for reporting package.040309_05.CCB.HO.Tool.PRCAccounts.040409" xfId="1703"/>
    <cellStyle name="_IAS Adjustments011231_CCB.Dec03AuditPack.HL.V2.revised ctl_CCB.HO.new TB template.for reporting package.040309_05.CCB.HO.Tool.PRCAccounts.040409 2" xfId="4609"/>
    <cellStyle name="_IAS Adjustments011231_CCB.Dec03AuditPack.HL.V2.revised ctl_CCB.HO.new TB template.for reporting package.1P.040316" xfId="2378"/>
    <cellStyle name="_IAS Adjustments011231_CCB.Dec03AuditPack.HL.V2.revised ctl_CCB.HO.new TB template.for reporting package.1P.040316 2" xfId="5267"/>
    <cellStyle name="_IAS Adjustments011231_CCB.Dec03AuditPack.HL.V2.revised ctl_CCB.HO.new TB template.for reporting package.1P.040316_05.CCB.HO.Tool.PRCAccounts.040409" xfId="901"/>
    <cellStyle name="_IAS Adjustments011231_CCB.Dec03AuditPack.HL.V2.revised ctl_CCB.HO.new TB template.for reporting package.1P.040316_05.CCB.HO.Tool.PRCAccounts.040409 2" xfId="3834"/>
    <cellStyle name="_IAS Adjustments011231_CCB.Dec03AuditPack.HL.V2.revised ctl_CCB.HO.reporting TB-Comb.1P.040316" xfId="2379"/>
    <cellStyle name="_IAS Adjustments011231_CCB.Dec03AuditPack.HL.V2.revised ctl_CCB.HO.reporting TB-Comb.1P.040316 2" xfId="5268"/>
    <cellStyle name="_IAS Adjustments011231_CCB.Dec03AuditPack.HL.V2.revised ctl_CCB.HO.reporting TB-Comb.4Period.040316" xfId="1608"/>
    <cellStyle name="_IAS Adjustments011231_CCB.Dec03AuditPack.HL.V2.revised ctl_CCB.HO.reporting TB-Comb.4Period.040316 2" xfId="4517"/>
    <cellStyle name="_IAS Adjustments011231_CCB.Dec03AuditPack.HL.V2.revised ctl_CCB.HO.reporting TB-HL.1P.040316" xfId="2381"/>
    <cellStyle name="_IAS Adjustments011231_CCB.Dec03AuditPack.HL.V2.revised ctl_CCB.HO.reporting TB-HL.1P.040316 2" xfId="5270"/>
    <cellStyle name="_IAS Adjustments011231_CCB.Dec03AuditPack.HL.V2.revised ctl_CCB.HO.reporting TB-HL.1P.040316_05.CCB.HO.Tool.PRCAccounts.040409" xfId="2382"/>
    <cellStyle name="_IAS Adjustments011231_CCB.Dec03AuditPack.HL.V2.revised ctl_CCB.HO.reporting TB-HL.1P.040316_05.CCB.HO.Tool.PRCAccounts.040409 2" xfId="5271"/>
    <cellStyle name="_IAS Adjustments011231_CCB.Dec03AuditPack.HL.V2.revised ctl_CCB.HO.Tool - convert old 2.5yrs combine TB to new.040315" xfId="1060"/>
    <cellStyle name="_IAS Adjustments011231_CCB.Dec03AuditPack.HL.V2.revised ctl_CCB.HO.Tool - convert old 2.5yrs combine TB to new.040315 2" xfId="3987"/>
    <cellStyle name="_IAS Adjustments011231_CCB.Dec03AuditPack.HL.V2.revised ctl_CCB.xx.4P.PRCTB.yymmdd" xfId="247"/>
    <cellStyle name="_IAS Adjustments011231_CCB.Dec03AuditPack.HL.V2.revised ctl_CCB.xx.4P.PRCTB.yymmdd 2" xfId="3201"/>
    <cellStyle name="_IAS Adjustments011231_CCB.GLAudit Package.040114" xfId="2384"/>
    <cellStyle name="_IAS Adjustments011231_CCB.GLAudit Package.040114 2" xfId="5273"/>
    <cellStyle name="_IAS Adjustments011231_CCB.GLAudit Package.040114_05.CCB.HO.Tool.PRCAccounts.040409" xfId="2385"/>
    <cellStyle name="_IAS Adjustments011231_CCB.GLAudit Package.040114_05.CCB.HO.Tool.PRCAccounts.040409 2" xfId="5274"/>
    <cellStyle name="_IAS Adjustments011231_CCB.GLAudit Package.040114_CCB.Dec03AuditPack.GL.V2" xfId="2386"/>
    <cellStyle name="_IAS Adjustments011231_CCB.GLAudit Package.040114_CCB.Dec03AuditPack.GL.V2 2" xfId="5275"/>
    <cellStyle name="_IAS Adjustments011231_CCB.GLAudit Package.040114_CCB.Dec03AuditPack.GL.V2_05.CCB.HO.Tool.PRCAccounts.040409" xfId="2387"/>
    <cellStyle name="_IAS Adjustments011231_CCB.GLAudit Package.040114_CCB.Dec03AuditPack.GL.V2_05.CCB.HO.Tool.PRCAccounts.040409 2" xfId="5276"/>
    <cellStyle name="_IAS Adjustments011231_CCB.GLAudit Package.040114_CCB.Dec03AuditPack.GL.V2_CCB.Dec03AuditPack.GL.V4(trail run new)" xfId="2389"/>
    <cellStyle name="_IAS Adjustments011231_CCB.GLAudit Package.040114_CCB.Dec03AuditPack.GL.V2_CCB.Dec03AuditPack.GL.V4(trail run new) 2" xfId="5278"/>
    <cellStyle name="_IAS Adjustments011231_CCB.GLAudit Package.040114_CCB.Dec03AuditPack.GL.V2_CCB.Dec03AuditPack.GL.V4(trial run new)" xfId="2390"/>
    <cellStyle name="_IAS Adjustments011231_CCB.GLAudit Package.040114_CCB.Dec03AuditPack.GL.V2_CCB.Dec03AuditPack.GL.V4(trial run new) 2" xfId="5279"/>
    <cellStyle name="_IAS Adjustments011231_CCB.GLAudit Package.040114_CCB.Dec03AuditPack.GL.V2_Copy of CCB.Dec03AuditPack.GL.V4" xfId="2391"/>
    <cellStyle name="_IAS Adjustments011231_CCB.GLAudit Package.040114_CCB.Dec03AuditPack.GL.V2_Copy of CCB.Dec03AuditPack.GL.V4 2" xfId="5280"/>
    <cellStyle name="_IAS Adjustments011231_CCB.GLAudit Package.040114_CCB.Dec03AuditPack.HL.V2.revised ctl" xfId="2392"/>
    <cellStyle name="_IAS Adjustments011231_CCB.GLAudit Package.040114_CCB.Dec03AuditPack.HL.V2.revised ctl 2" xfId="5281"/>
    <cellStyle name="_IAS Adjustments011231_CCB.GLAudit Package.040114_CCB.Dec03AuditPack.HL.V2.revised ctl_05.CCB.HO.Tool.PRCAccounts.040409" xfId="2394"/>
    <cellStyle name="_IAS Adjustments011231_CCB.GLAudit Package.040114_CCB.Dec03AuditPack.HL.V2.revised ctl_05.CCB.HO.Tool.PRCAccounts.040409 2" xfId="5282"/>
    <cellStyle name="_IAS Adjustments011231_CCB.GLAudit Package.040114_CCB.Dec03AuditPack.HL.V2.revised ctl_CCB.HO.new TB template.for reporting package.040309" xfId="2396"/>
    <cellStyle name="_IAS Adjustments011231_CCB.GLAudit Package.040114_CCB.Dec03AuditPack.HL.V2.revised ctl_CCB.HO.new TB template.for reporting package.040309 2" xfId="5283"/>
    <cellStyle name="_IAS Adjustments011231_CCB.GLAudit Package.040114_CCB.Dec03AuditPack.HL.V2.revised ctl_CCB.HO.new TB template.for reporting package.040309_05.CCB.HO.Tool.PRCAccounts.040409" xfId="1110"/>
    <cellStyle name="_IAS Adjustments011231_CCB.GLAudit Package.040114_CCB.Dec03AuditPack.HL.V2.revised ctl_CCB.HO.new TB template.for reporting package.040309_05.CCB.HO.Tool.PRCAccounts.040409 2" xfId="4036"/>
    <cellStyle name="_IAS Adjustments011231_CCB.GLAudit Package.040114_CCB.Dec03AuditPack.HL.V2.revised ctl_CCB.HO.new TB template.for reporting package.1P.040316" xfId="1166"/>
    <cellStyle name="_IAS Adjustments011231_CCB.GLAudit Package.040114_CCB.Dec03AuditPack.HL.V2.revised ctl_CCB.HO.new TB template.for reporting package.1P.040316 2" xfId="4092"/>
    <cellStyle name="_IAS Adjustments011231_CCB.GLAudit Package.040114_CCB.Dec03AuditPack.HL.V2.revised ctl_CCB.HO.new TB template.for reporting package.1P.040316_05.CCB.HO.Tool.PRCAccounts.040409" xfId="2397"/>
    <cellStyle name="_IAS Adjustments011231_CCB.GLAudit Package.040114_CCB.Dec03AuditPack.HL.V2.revised ctl_CCB.HO.new TB template.for reporting package.1P.040316_05.CCB.HO.Tool.PRCAccounts.040409 2" xfId="5284"/>
    <cellStyle name="_IAS Adjustments011231_CCB.GLAudit Package.040114_CCB.Dec03AuditPack.HL.V2.revised ctl_CCB.HO.reporting TB-Comb.1P.040316" xfId="1543"/>
    <cellStyle name="_IAS Adjustments011231_CCB.GLAudit Package.040114_CCB.Dec03AuditPack.HL.V2.revised ctl_CCB.HO.reporting TB-Comb.1P.040316 2" xfId="4455"/>
    <cellStyle name="_IAS Adjustments011231_CCB.GLAudit Package.040114_CCB.Dec03AuditPack.HL.V2.revised ctl_CCB.HO.reporting TB-Comb.4Period.040316" xfId="2323"/>
    <cellStyle name="_IAS Adjustments011231_CCB.GLAudit Package.040114_CCB.Dec03AuditPack.HL.V2.revised ctl_CCB.HO.reporting TB-Comb.4Period.040316 2" xfId="5211"/>
    <cellStyle name="_IAS Adjustments011231_CCB.GLAudit Package.040114_CCB.Dec03AuditPack.HL.V2.revised ctl_CCB.HO.reporting TB-HL.1P.040316" xfId="883"/>
    <cellStyle name="_IAS Adjustments011231_CCB.GLAudit Package.040114_CCB.Dec03AuditPack.HL.V2.revised ctl_CCB.HO.reporting TB-HL.1P.040316 2" xfId="3816"/>
    <cellStyle name="_IAS Adjustments011231_CCB.GLAudit Package.040114_CCB.Dec03AuditPack.HL.V2.revised ctl_CCB.HO.reporting TB-HL.1P.040316_05.CCB.HO.Tool.PRCAccounts.040409" xfId="2398"/>
    <cellStyle name="_IAS Adjustments011231_CCB.GLAudit Package.040114_CCB.Dec03AuditPack.HL.V2.revised ctl_CCB.HO.reporting TB-HL.1P.040316_05.CCB.HO.Tool.PRCAccounts.040409 2" xfId="5285"/>
    <cellStyle name="_IAS Adjustments011231_CCB.GLAudit Package.040114_CCB.Dec03AuditPack.HL.V2.revised ctl_CCB.HO.Tool - convert old 2.5yrs combine TB to new.040315" xfId="2399"/>
    <cellStyle name="_IAS Adjustments011231_CCB.GLAudit Package.040114_CCB.Dec03AuditPack.HL.V2.revised ctl_CCB.HO.Tool - convert old 2.5yrs combine TB to new.040315 2" xfId="5286"/>
    <cellStyle name="_IAS Adjustments011231_CCB.GLAudit Package.040114_CCB.Dec03AuditPack.HL.V2.revised ctl_CCB.xx.4P.PRCTB.yymmdd" xfId="2400"/>
    <cellStyle name="_IAS Adjustments011231_CCB.GLAudit Package.040114_CCB.Dec03AuditPack.HL.V2.revised ctl_CCB.xx.4P.PRCTB.yymmdd 2" xfId="5287"/>
    <cellStyle name="_IAS Adjustments011231_CCB.HO.New TB template.CCB PRC IAS Sorting.040223 trial run" xfId="2401"/>
    <cellStyle name="_IAS Adjustments011231_CCB.HO.New TB template.CCB PRC IAS Sorting.040223 trial run 2" xfId="5288"/>
    <cellStyle name="_IAS Adjustments011231_CCB.HO.New TB template.CCB PRC IAS Sorting.040223 trial run_05.CCB.HO.Tool.PRCAccounts.040409" xfId="2402"/>
    <cellStyle name="_IAS Adjustments011231_CCB.HO.New TB template.CCB PRC IAS Sorting.040223 trial run_05.CCB.HO.Tool.PRCAccounts.040409 2" xfId="5289"/>
    <cellStyle name="_IAS Adjustments011231_CCB.HO.New TB template.CCB PRC IAS Sorting.040223 trial run_CCB.Dec03AuditPack.GL.V2" xfId="2403"/>
    <cellStyle name="_IAS Adjustments011231_CCB.HO.New TB template.CCB PRC IAS Sorting.040223 trial run_CCB.Dec03AuditPack.GL.V2 2" xfId="5290"/>
    <cellStyle name="_IAS Adjustments011231_CCB.HO.New TB template.CCB PRC IAS Sorting.040223 trial run_CCB.Dec03AuditPack.GL.V2_05.CCB.HO.Tool.PRCAccounts.040409" xfId="2405"/>
    <cellStyle name="_IAS Adjustments011231_CCB.HO.New TB template.CCB PRC IAS Sorting.040223 trial run_CCB.Dec03AuditPack.GL.V2_05.CCB.HO.Tool.PRCAccounts.040409 2" xfId="5292"/>
    <cellStyle name="_IAS Adjustments011231_CCB.HO.New TB template.CCB PRC IAS Sorting.040223 trial run_CCB.Dec03AuditPack.GL.V2_CCB.Dec03AuditPack.GL.V4(trail run new)" xfId="818"/>
    <cellStyle name="_IAS Adjustments011231_CCB.HO.New TB template.CCB PRC IAS Sorting.040223 trial run_CCB.Dec03AuditPack.GL.V2_CCB.Dec03AuditPack.GL.V4(trail run new) 2" xfId="3754"/>
    <cellStyle name="_IAS Adjustments011231_CCB.HO.New TB template.CCB PRC IAS Sorting.040223 trial run_CCB.Dec03AuditPack.GL.V2_CCB.Dec03AuditPack.GL.V4(trial run new)" xfId="2306"/>
    <cellStyle name="_IAS Adjustments011231_CCB.HO.New TB template.CCB PRC IAS Sorting.040223 trial run_CCB.Dec03AuditPack.GL.V2_CCB.Dec03AuditPack.GL.V4(trial run new) 2" xfId="5195"/>
    <cellStyle name="_IAS Adjustments011231_CCB.HO.New TB template.CCB PRC IAS Sorting.040223 trial run_CCB.Dec03AuditPack.GL.V2_Copy of CCB.Dec03AuditPack.GL.V4" xfId="1035"/>
    <cellStyle name="_IAS Adjustments011231_CCB.HO.New TB template.CCB PRC IAS Sorting.040223 trial run_CCB.Dec03AuditPack.GL.V2_Copy of CCB.Dec03AuditPack.GL.V4 2" xfId="3963"/>
    <cellStyle name="_IAS Adjustments011231_CCB.HO.New TB template.CCB PRC IAS Sorting.040223 trial run_CCB.Dec03AuditPack.HL.V2.revised ctl" xfId="2406"/>
    <cellStyle name="_IAS Adjustments011231_CCB.HO.New TB template.CCB PRC IAS Sorting.040223 trial run_CCB.Dec03AuditPack.HL.V2.revised ctl 2" xfId="5293"/>
    <cellStyle name="_IAS Adjustments011231_CCB.HO.New TB template.CCB PRC IAS Sorting.040223 trial run_CCB.Dec03AuditPack.HL.V2.revised ctl_05.CCB.HO.Tool.PRCAccounts.040409" xfId="2407"/>
    <cellStyle name="_IAS Adjustments011231_CCB.HO.New TB template.CCB PRC IAS Sorting.040223 trial run_CCB.Dec03AuditPack.HL.V2.revised ctl_05.CCB.HO.Tool.PRCAccounts.040409 2" xfId="5294"/>
    <cellStyle name="_IAS Adjustments011231_CCB.HO.New TB template.CCB PRC IAS Sorting.040223 trial run_CCB.Dec03AuditPack.HL.V2.revised ctl_CCB.HO.new TB template.for reporting package.040309" xfId="517"/>
    <cellStyle name="_IAS Adjustments011231_CCB.HO.New TB template.CCB PRC IAS Sorting.040223 trial run_CCB.Dec03AuditPack.HL.V2.revised ctl_CCB.HO.new TB template.for reporting package.040309 2" xfId="3463"/>
    <cellStyle name="_IAS Adjustments011231_CCB.HO.New TB template.CCB PRC IAS Sorting.040223 trial run_CCB.Dec03AuditPack.HL.V2.revised ctl_CCB.HO.new TB template.for reporting package.040309_05.CCB.HO.Tool.PRCAccounts.040409" xfId="2408"/>
    <cellStyle name="_IAS Adjustments011231_CCB.HO.New TB template.CCB PRC IAS Sorting.040223 trial run_CCB.Dec03AuditPack.HL.V2.revised ctl_CCB.HO.new TB template.for reporting package.040309_05.CCB.HO.Tool.PRCAccounts.040409 2" xfId="5295"/>
    <cellStyle name="_IAS Adjustments011231_CCB.HO.New TB template.CCB PRC IAS Sorting.040223 trial run_CCB.Dec03AuditPack.HL.V2.revised ctl_CCB.HO.new TB template.for reporting package.1P.040316" xfId="2409"/>
    <cellStyle name="_IAS Adjustments011231_CCB.HO.New TB template.CCB PRC IAS Sorting.040223 trial run_CCB.Dec03AuditPack.HL.V2.revised ctl_CCB.HO.new TB template.for reporting package.1P.040316 2" xfId="5296"/>
    <cellStyle name="_IAS Adjustments011231_CCB.HO.New TB template.CCB PRC IAS Sorting.040223 trial run_CCB.Dec03AuditPack.HL.V2.revised ctl_CCB.HO.new TB template.for reporting package.1P.040316_05.CCB.HO.Tool.PRCAccounts.040409" xfId="2410"/>
    <cellStyle name="_IAS Adjustments011231_CCB.HO.New TB template.CCB PRC IAS Sorting.040223 trial run_CCB.Dec03AuditPack.HL.V2.revised ctl_CCB.HO.new TB template.for reporting package.1P.040316_05.CCB.HO.Tool.PRCAccounts.040409 2" xfId="5297"/>
    <cellStyle name="_IAS Adjustments011231_CCB.HO.New TB template.CCB PRC IAS Sorting.040223 trial run_CCB.Dec03AuditPack.HL.V2.revised ctl_CCB.HO.reporting TB-Comb.1P.040316" xfId="1643"/>
    <cellStyle name="_IAS Adjustments011231_CCB.HO.New TB template.CCB PRC IAS Sorting.040223 trial run_CCB.Dec03AuditPack.HL.V2.revised ctl_CCB.HO.reporting TB-Comb.1P.040316 2" xfId="4551"/>
    <cellStyle name="_IAS Adjustments011231_CCB.HO.New TB template.CCB PRC IAS Sorting.040223 trial run_CCB.Dec03AuditPack.HL.V2.revised ctl_CCB.HO.reporting TB-Comb.4Period.040316" xfId="2413"/>
    <cellStyle name="_IAS Adjustments011231_CCB.HO.New TB template.CCB PRC IAS Sorting.040223 trial run_CCB.Dec03AuditPack.HL.V2.revised ctl_CCB.HO.reporting TB-Comb.4Period.040316 2" xfId="5300"/>
    <cellStyle name="_IAS Adjustments011231_CCB.HO.New TB template.CCB PRC IAS Sorting.040223 trial run_CCB.Dec03AuditPack.HL.V2.revised ctl_CCB.HO.reporting TB-HL.1P.040316" xfId="2415"/>
    <cellStyle name="_IAS Adjustments011231_CCB.HO.New TB template.CCB PRC IAS Sorting.040223 trial run_CCB.Dec03AuditPack.HL.V2.revised ctl_CCB.HO.reporting TB-HL.1P.040316 2" xfId="5302"/>
    <cellStyle name="_IAS Adjustments011231_CCB.HO.New TB template.CCB PRC IAS Sorting.040223 trial run_CCB.Dec03AuditPack.HL.V2.revised ctl_CCB.HO.reporting TB-HL.1P.040316_05.CCB.HO.Tool.PRCAccounts.040409" xfId="2416"/>
    <cellStyle name="_IAS Adjustments011231_CCB.HO.New TB template.CCB PRC IAS Sorting.040223 trial run_CCB.Dec03AuditPack.HL.V2.revised ctl_CCB.HO.reporting TB-HL.1P.040316_05.CCB.HO.Tool.PRCAccounts.040409 2" xfId="5303"/>
    <cellStyle name="_IAS Adjustments011231_CCB.HO.New TB template.CCB PRC IAS Sorting.040223 trial run_CCB.Dec03AuditPack.HL.V2.revised ctl_CCB.HO.Tool - convert old 2.5yrs combine TB to new.040315" xfId="2417"/>
    <cellStyle name="_IAS Adjustments011231_CCB.HO.New TB template.CCB PRC IAS Sorting.040223 trial run_CCB.Dec03AuditPack.HL.V2.revised ctl_CCB.HO.Tool - convert old 2.5yrs combine TB to new.040315 2" xfId="5304"/>
    <cellStyle name="_IAS Adjustments011231_CCB.HO.New TB template.CCB PRC IAS Sorting.040223 trial run_CCB.Dec03AuditPack.HL.V2.revised ctl_CCB.xx.4P.PRCTB.yymmdd" xfId="2418"/>
    <cellStyle name="_IAS Adjustments011231_CCB.HO.New TB template.CCB PRC IAS Sorting.040223 trial run_CCB.Dec03AuditPack.HL.V2.revised ctl_CCB.xx.4P.PRCTB.yymmdd 2" xfId="5305"/>
    <cellStyle name="_IAS Adjustments011231_CCB.HO.New TB template.IAS Sorting.040210" xfId="2098"/>
    <cellStyle name="_IAS Adjustments011231_CCB.HO.New TB template.IAS Sorting.040210 2" xfId="4995"/>
    <cellStyle name="_IAS Adjustments011231_CCB.HO.New TB template.IAS Sorting.040210_05.CCB.HO.Tool.PRCAccounts.040409" xfId="2420"/>
    <cellStyle name="_IAS Adjustments011231_CCB.HO.New TB template.IAS Sorting.040210_05.CCB.HO.Tool.PRCAccounts.040409 2" xfId="5306"/>
    <cellStyle name="_IAS Adjustments011231_CCB.HO.New TB template.IAS Sorting.040210_CCB.Dec03AuditPack.GL.V2" xfId="2421"/>
    <cellStyle name="_IAS Adjustments011231_CCB.HO.New TB template.IAS Sorting.040210_CCB.Dec03AuditPack.GL.V2 2" xfId="5307"/>
    <cellStyle name="_IAS Adjustments011231_CCB.HO.New TB template.IAS Sorting.040210_CCB.Dec03AuditPack.GL.V2_05.CCB.HO.Tool.PRCAccounts.040409" xfId="2422"/>
    <cellStyle name="_IAS Adjustments011231_CCB.HO.New TB template.IAS Sorting.040210_CCB.Dec03AuditPack.GL.V2_05.CCB.HO.Tool.PRCAccounts.040409 2" xfId="5308"/>
    <cellStyle name="_IAS Adjustments011231_CCB.HO.New TB template.IAS Sorting.040210_CCB.Dec03AuditPack.GL.V2_CCB.Dec03AuditPack.GL.V4(trail run new)" xfId="1417"/>
    <cellStyle name="_IAS Adjustments011231_CCB.HO.New TB template.IAS Sorting.040210_CCB.Dec03AuditPack.GL.V2_CCB.Dec03AuditPack.GL.V4(trail run new) 2" xfId="4333"/>
    <cellStyle name="_IAS Adjustments011231_CCB.HO.New TB template.IAS Sorting.040210_CCB.Dec03AuditPack.GL.V2_CCB.Dec03AuditPack.GL.V4(trial run new)" xfId="2423"/>
    <cellStyle name="_IAS Adjustments011231_CCB.HO.New TB template.IAS Sorting.040210_CCB.Dec03AuditPack.GL.V2_CCB.Dec03AuditPack.GL.V4(trial run new) 2" xfId="5309"/>
    <cellStyle name="_IAS Adjustments011231_CCB.HO.New TB template.IAS Sorting.040210_CCB.Dec03AuditPack.GL.V2_Copy of CCB.Dec03AuditPack.GL.V4" xfId="2425"/>
    <cellStyle name="_IAS Adjustments011231_CCB.HO.New TB template.IAS Sorting.040210_CCB.Dec03AuditPack.GL.V2_Copy of CCB.Dec03AuditPack.GL.V4 2" xfId="5311"/>
    <cellStyle name="_IAS Adjustments011231_CCB.HO.New TB template.IAS Sorting.040210_CCB.Dec03AuditPack.HL.V2.revised ctl" xfId="2094"/>
    <cellStyle name="_IAS Adjustments011231_CCB.HO.New TB template.IAS Sorting.040210_CCB.Dec03AuditPack.HL.V2.revised ctl 2" xfId="4991"/>
    <cellStyle name="_IAS Adjustments011231_CCB.HO.New TB template.IAS Sorting.040210_CCB.Dec03AuditPack.HL.V2.revised ctl_05.CCB.HO.Tool.PRCAccounts.040409" xfId="2426"/>
    <cellStyle name="_IAS Adjustments011231_CCB.HO.New TB template.IAS Sorting.040210_CCB.Dec03AuditPack.HL.V2.revised ctl_05.CCB.HO.Tool.PRCAccounts.040409 2" xfId="5312"/>
    <cellStyle name="_IAS Adjustments011231_CCB.HO.New TB template.IAS Sorting.040210_CCB.Dec03AuditPack.HL.V2.revised ctl_CCB.HO.new TB template.for reporting package.040309" xfId="1118"/>
    <cellStyle name="_IAS Adjustments011231_CCB.HO.New TB template.IAS Sorting.040210_CCB.Dec03AuditPack.HL.V2.revised ctl_CCB.HO.new TB template.for reporting package.040309 2" xfId="4044"/>
    <cellStyle name="_IAS Adjustments011231_CCB.HO.New TB template.IAS Sorting.040210_CCB.Dec03AuditPack.HL.V2.revised ctl_CCB.HO.new TB template.for reporting package.040309_05.CCB.HO.Tool.PRCAccounts.040409" xfId="2427"/>
    <cellStyle name="_IAS Adjustments011231_CCB.HO.New TB template.IAS Sorting.040210_CCB.Dec03AuditPack.HL.V2.revised ctl_CCB.HO.new TB template.for reporting package.040309_05.CCB.HO.Tool.PRCAccounts.040409 2" xfId="5313"/>
    <cellStyle name="_IAS Adjustments011231_CCB.HO.New TB template.IAS Sorting.040210_CCB.Dec03AuditPack.HL.V2.revised ctl_CCB.HO.new TB template.for reporting package.1P.040316" xfId="444"/>
    <cellStyle name="_IAS Adjustments011231_CCB.HO.New TB template.IAS Sorting.040210_CCB.Dec03AuditPack.HL.V2.revised ctl_CCB.HO.new TB template.for reporting package.1P.040316 2" xfId="3393"/>
    <cellStyle name="_IAS Adjustments011231_CCB.HO.New TB template.IAS Sorting.040210_CCB.Dec03AuditPack.HL.V2.revised ctl_CCB.HO.new TB template.for reporting package.1P.040316_05.CCB.HO.Tool.PRCAccounts.040409" xfId="2428"/>
    <cellStyle name="_IAS Adjustments011231_CCB.HO.New TB template.IAS Sorting.040210_CCB.Dec03AuditPack.HL.V2.revised ctl_CCB.HO.new TB template.for reporting package.1P.040316_05.CCB.HO.Tool.PRCAccounts.040409 2" xfId="5314"/>
    <cellStyle name="_IAS Adjustments011231_CCB.HO.New TB template.IAS Sorting.040210_CCB.Dec03AuditPack.HL.V2.revised ctl_CCB.HO.reporting TB-Comb.1P.040316" xfId="2429"/>
    <cellStyle name="_IAS Adjustments011231_CCB.HO.New TB template.IAS Sorting.040210_CCB.Dec03AuditPack.HL.V2.revised ctl_CCB.HO.reporting TB-Comb.1P.040316 2" xfId="5315"/>
    <cellStyle name="_IAS Adjustments011231_CCB.HO.New TB template.IAS Sorting.040210_CCB.Dec03AuditPack.HL.V2.revised ctl_CCB.HO.reporting TB-Comb.4Period.040316" xfId="1573"/>
    <cellStyle name="_IAS Adjustments011231_CCB.HO.New TB template.IAS Sorting.040210_CCB.Dec03AuditPack.HL.V2.revised ctl_CCB.HO.reporting TB-Comb.4Period.040316 2" xfId="4484"/>
    <cellStyle name="_IAS Adjustments011231_CCB.HO.New TB template.IAS Sorting.040210_CCB.Dec03AuditPack.HL.V2.revised ctl_CCB.HO.reporting TB-HL.1P.040316" xfId="2430"/>
    <cellStyle name="_IAS Adjustments011231_CCB.HO.New TB template.IAS Sorting.040210_CCB.Dec03AuditPack.HL.V2.revised ctl_CCB.HO.reporting TB-HL.1P.040316 2" xfId="5316"/>
    <cellStyle name="_IAS Adjustments011231_CCB.HO.New TB template.IAS Sorting.040210_CCB.Dec03AuditPack.HL.V2.revised ctl_CCB.HO.reporting TB-HL.1P.040316_05.CCB.HO.Tool.PRCAccounts.040409" xfId="2431"/>
    <cellStyle name="_IAS Adjustments011231_CCB.HO.New TB template.IAS Sorting.040210_CCB.Dec03AuditPack.HL.V2.revised ctl_CCB.HO.reporting TB-HL.1P.040316_05.CCB.HO.Tool.PRCAccounts.040409 2" xfId="5317"/>
    <cellStyle name="_IAS Adjustments011231_CCB.HO.New TB template.IAS Sorting.040210_CCB.Dec03AuditPack.HL.V2.revised ctl_CCB.HO.Tool - convert old 2.5yrs combine TB to new.040315" xfId="2432"/>
    <cellStyle name="_IAS Adjustments011231_CCB.HO.New TB template.IAS Sorting.040210_CCB.Dec03AuditPack.HL.V2.revised ctl_CCB.HO.Tool - convert old 2.5yrs combine TB to new.040315 2" xfId="5318"/>
    <cellStyle name="_IAS Adjustments011231_CCB.HO.New TB template.IAS Sorting.040210_CCB.Dec03AuditPack.HL.V2.revised ctl_CCB.xx.4P.PRCTB.yymmdd" xfId="368"/>
    <cellStyle name="_IAS Adjustments011231_CCB.HO.New TB template.IAS Sorting.040210_CCB.Dec03AuditPack.HL.V2.revised ctl_CCB.xx.4P.PRCTB.yymmdd 2" xfId="3319"/>
    <cellStyle name="_IAS Adjustments011231_CCB.HO.New TB template.PRC Sorting.040210" xfId="2433"/>
    <cellStyle name="_IAS Adjustments011231_CCB.HO.New TB template.PRC Sorting.040210 2" xfId="5319"/>
    <cellStyle name="_IAS Adjustments011231_CCB.HO.New TB template.PRC Sorting.040210_05.CCB.HO.Tool.PRCAccounts.040409" xfId="864"/>
    <cellStyle name="_IAS Adjustments011231_CCB.HO.New TB template.PRC Sorting.040210_05.CCB.HO.Tool.PRCAccounts.040409 2" xfId="3799"/>
    <cellStyle name="_IAS Adjustments011231_CCB.HO.New TB template.PRC Sorting.040210_CCB.Dec03AuditPack.GL.V2" xfId="2434"/>
    <cellStyle name="_IAS Adjustments011231_CCB.HO.New TB template.PRC Sorting.040210_CCB.Dec03AuditPack.GL.V2 2" xfId="5320"/>
    <cellStyle name="_IAS Adjustments011231_CCB.HO.New TB template.PRC Sorting.040210_CCB.Dec03AuditPack.GL.V2_05.CCB.HO.Tool.PRCAccounts.040409" xfId="698"/>
    <cellStyle name="_IAS Adjustments011231_CCB.HO.New TB template.PRC Sorting.040210_CCB.Dec03AuditPack.GL.V2_05.CCB.HO.Tool.PRCAccounts.040409 2" xfId="3637"/>
    <cellStyle name="_IAS Adjustments011231_CCB.HO.New TB template.PRC Sorting.040210_CCB.Dec03AuditPack.GL.V2_CCB.Dec03AuditPack.GL.V4(trail run new)" xfId="2435"/>
    <cellStyle name="_IAS Adjustments011231_CCB.HO.New TB template.PRC Sorting.040210_CCB.Dec03AuditPack.GL.V2_CCB.Dec03AuditPack.GL.V4(trail run new) 2" xfId="5321"/>
    <cellStyle name="_IAS Adjustments011231_CCB.HO.New TB template.PRC Sorting.040210_CCB.Dec03AuditPack.GL.V2_CCB.Dec03AuditPack.GL.V4(trial run new)" xfId="2412"/>
    <cellStyle name="_IAS Adjustments011231_CCB.HO.New TB template.PRC Sorting.040210_CCB.Dec03AuditPack.GL.V2_CCB.Dec03AuditPack.GL.V4(trial run new) 2" xfId="5299"/>
    <cellStyle name="_IAS Adjustments011231_CCB.HO.New TB template.PRC Sorting.040210_CCB.Dec03AuditPack.GL.V2_Copy of CCB.Dec03AuditPack.GL.V4" xfId="1563"/>
    <cellStyle name="_IAS Adjustments011231_CCB.HO.New TB template.PRC Sorting.040210_CCB.Dec03AuditPack.GL.V2_Copy of CCB.Dec03AuditPack.GL.V4 2" xfId="4475"/>
    <cellStyle name="_IAS Adjustments011231_CCB.HO.New TB template.PRC Sorting.040210_CCB.Dec03AuditPack.HL.V2.revised ctl" xfId="403"/>
    <cellStyle name="_IAS Adjustments011231_CCB.HO.New TB template.PRC Sorting.040210_CCB.Dec03AuditPack.HL.V2.revised ctl 2" xfId="3353"/>
    <cellStyle name="_IAS Adjustments011231_CCB.HO.New TB template.PRC Sorting.040210_CCB.Dec03AuditPack.HL.V2.revised ctl_05.CCB.HO.Tool.PRCAccounts.040409" xfId="1742"/>
    <cellStyle name="_IAS Adjustments011231_CCB.HO.New TB template.PRC Sorting.040210_CCB.Dec03AuditPack.HL.V2.revised ctl_05.CCB.HO.Tool.PRCAccounts.040409 2" xfId="4648"/>
    <cellStyle name="_IAS Adjustments011231_CCB.HO.New TB template.PRC Sorting.040210_CCB.Dec03AuditPack.HL.V2.revised ctl_CCB.HO.new TB template.for reporting package.040309" xfId="2147"/>
    <cellStyle name="_IAS Adjustments011231_CCB.HO.New TB template.PRC Sorting.040210_CCB.Dec03AuditPack.HL.V2.revised ctl_CCB.HO.new TB template.for reporting package.040309 2" xfId="5042"/>
    <cellStyle name="_IAS Adjustments011231_CCB.HO.New TB template.PRC Sorting.040210_CCB.Dec03AuditPack.HL.V2.revised ctl_CCB.HO.new TB template.for reporting package.040309_05.CCB.HO.Tool.PRCAccounts.040409" xfId="174"/>
    <cellStyle name="_IAS Adjustments011231_CCB.HO.New TB template.PRC Sorting.040210_CCB.Dec03AuditPack.HL.V2.revised ctl_CCB.HO.new TB template.for reporting package.040309_05.CCB.HO.Tool.PRCAccounts.040409 2" xfId="3137"/>
    <cellStyle name="_IAS Adjustments011231_CCB.HO.New TB template.PRC Sorting.040210_CCB.Dec03AuditPack.HL.V2.revised ctl_CCB.HO.new TB template.for reporting package.1P.040316" xfId="1770"/>
    <cellStyle name="_IAS Adjustments011231_CCB.HO.New TB template.PRC Sorting.040210_CCB.Dec03AuditPack.HL.V2.revised ctl_CCB.HO.new TB template.for reporting package.1P.040316 2" xfId="4676"/>
    <cellStyle name="_IAS Adjustments011231_CCB.HO.New TB template.PRC Sorting.040210_CCB.Dec03AuditPack.HL.V2.revised ctl_CCB.HO.new TB template.for reporting package.1P.040316_05.CCB.HO.Tool.PRCAccounts.040409" xfId="1214"/>
    <cellStyle name="_IAS Adjustments011231_CCB.HO.New TB template.PRC Sorting.040210_CCB.Dec03AuditPack.HL.V2.revised ctl_CCB.HO.new TB template.for reporting package.1P.040316_05.CCB.HO.Tool.PRCAccounts.040409 2" xfId="4138"/>
    <cellStyle name="_IAS Adjustments011231_CCB.HO.New TB template.PRC Sorting.040210_CCB.Dec03AuditPack.HL.V2.revised ctl_CCB.HO.reporting TB-Comb.1P.040316" xfId="1560"/>
    <cellStyle name="_IAS Adjustments011231_CCB.HO.New TB template.PRC Sorting.040210_CCB.Dec03AuditPack.HL.V2.revised ctl_CCB.HO.reporting TB-Comb.1P.040316 2" xfId="4472"/>
    <cellStyle name="_IAS Adjustments011231_CCB.HO.New TB template.PRC Sorting.040210_CCB.Dec03AuditPack.HL.V2.revised ctl_CCB.HO.reporting TB-Comb.4Period.040316" xfId="2436"/>
    <cellStyle name="_IAS Adjustments011231_CCB.HO.New TB template.PRC Sorting.040210_CCB.Dec03AuditPack.HL.V2.revised ctl_CCB.HO.reporting TB-Comb.4Period.040316 2" xfId="5322"/>
    <cellStyle name="_IAS Adjustments011231_CCB.HO.New TB template.PRC Sorting.040210_CCB.Dec03AuditPack.HL.V2.revised ctl_CCB.HO.reporting TB-HL.1P.040316" xfId="2437"/>
    <cellStyle name="_IAS Adjustments011231_CCB.HO.New TB template.PRC Sorting.040210_CCB.Dec03AuditPack.HL.V2.revised ctl_CCB.HO.reporting TB-HL.1P.040316 2" xfId="5323"/>
    <cellStyle name="_IAS Adjustments011231_CCB.HO.New TB template.PRC Sorting.040210_CCB.Dec03AuditPack.HL.V2.revised ctl_CCB.HO.reporting TB-HL.1P.040316_05.CCB.HO.Tool.PRCAccounts.040409" xfId="2438"/>
    <cellStyle name="_IAS Adjustments011231_CCB.HO.New TB template.PRC Sorting.040210_CCB.Dec03AuditPack.HL.V2.revised ctl_CCB.HO.reporting TB-HL.1P.040316_05.CCB.HO.Tool.PRCAccounts.040409 2" xfId="5324"/>
    <cellStyle name="_IAS Adjustments011231_CCB.HO.New TB template.PRC Sorting.040210_CCB.Dec03AuditPack.HL.V2.revised ctl_CCB.HO.Tool - convert old 2.5yrs combine TB to new.040315" xfId="182"/>
    <cellStyle name="_IAS Adjustments011231_CCB.HO.New TB template.PRC Sorting.040210_CCB.Dec03AuditPack.HL.V2.revised ctl_CCB.HO.Tool - convert old 2.5yrs combine TB to new.040315 2" xfId="3145"/>
    <cellStyle name="_IAS Adjustments011231_CCB.HO.New TB template.PRC Sorting.040210_CCB.Dec03AuditPack.HL.V2.revised ctl_CCB.xx.4P.PRCTB.yymmdd" xfId="2439"/>
    <cellStyle name="_IAS Adjustments011231_CCB.HO.New TB template.PRC Sorting.040210_CCB.Dec03AuditPack.HL.V2.revised ctl_CCB.xx.4P.PRCTB.yymmdd 2" xfId="5325"/>
    <cellStyle name="_IAS Adjustments021231" xfId="2440"/>
    <cellStyle name="_IAS Adjustments021231 2" xfId="5326"/>
    <cellStyle name="_IAS Adjustments021231_05.CCB.HO.Tool.PRCAccounts.040409" xfId="2441"/>
    <cellStyle name="_IAS Adjustments021231_05.CCB.HO.Tool.PRCAccounts.040409 2" xfId="5327"/>
    <cellStyle name="_IAS Adjustments021231_CCB.Dec03AuditPack.GL.V2" xfId="2442"/>
    <cellStyle name="_IAS Adjustments021231_CCB.Dec03AuditPack.GL.V2 2" xfId="5328"/>
    <cellStyle name="_IAS Adjustments021231_CCB.Dec03AuditPack.GL.V2_05.CCB.HO.Tool.PRCAccounts.040409" xfId="2443"/>
    <cellStyle name="_IAS Adjustments021231_CCB.Dec03AuditPack.GL.V2_05.CCB.HO.Tool.PRCAccounts.040409 2" xfId="5329"/>
    <cellStyle name="_IAS Adjustments021231_CCB.Dec03AuditPack.GL.V2_CCB.Dec03AuditPack.GL.V4(trail run new)" xfId="2444"/>
    <cellStyle name="_IAS Adjustments021231_CCB.Dec03AuditPack.GL.V2_CCB.Dec03AuditPack.GL.V4(trail run new) 2" xfId="5330"/>
    <cellStyle name="_IAS Adjustments021231_CCB.Dec03AuditPack.GL.V2_CCB.Dec03AuditPack.GL.V4(trial run new)" xfId="1011"/>
    <cellStyle name="_IAS Adjustments021231_CCB.Dec03AuditPack.GL.V2_CCB.Dec03AuditPack.GL.V4(trial run new) 2" xfId="3941"/>
    <cellStyle name="_IAS Adjustments021231_CCB.Dec03AuditPack.GL.V2_Copy of CCB.Dec03AuditPack.GL.V4" xfId="2445"/>
    <cellStyle name="_IAS Adjustments021231_CCB.Dec03AuditPack.GL.V2_Copy of CCB.Dec03AuditPack.GL.V4 2" xfId="5331"/>
    <cellStyle name="_IAS Adjustments021231_CCB.Dec03AuditPack.HL.V2.revised ctl" xfId="1015"/>
    <cellStyle name="_IAS Adjustments021231_CCB.Dec03AuditPack.HL.V2.revised ctl 2" xfId="3944"/>
    <cellStyle name="_IAS Adjustments021231_CCB.Dec03AuditPack.HL.V2.revised ctl_05.CCB.HO.Tool.PRCAccounts.040409" xfId="2009"/>
    <cellStyle name="_IAS Adjustments021231_CCB.Dec03AuditPack.HL.V2.revised ctl_05.CCB.HO.Tool.PRCAccounts.040409 2" xfId="4908"/>
    <cellStyle name="_IAS Adjustments021231_CCB.Dec03AuditPack.HL.V2.revised ctl_CCB.HO.new TB template.for reporting package.040309" xfId="209"/>
    <cellStyle name="_IAS Adjustments021231_CCB.Dec03AuditPack.HL.V2.revised ctl_CCB.HO.new TB template.for reporting package.040309 2" xfId="3169"/>
    <cellStyle name="_IAS Adjustments021231_CCB.Dec03AuditPack.HL.V2.revised ctl_CCB.HO.new TB template.for reporting package.040309_05.CCB.HO.Tool.PRCAccounts.040409" xfId="752"/>
    <cellStyle name="_IAS Adjustments021231_CCB.Dec03AuditPack.HL.V2.revised ctl_CCB.HO.new TB template.for reporting package.040309_05.CCB.HO.Tool.PRCAccounts.040409 2" xfId="3688"/>
    <cellStyle name="_IAS Adjustments021231_CCB.Dec03AuditPack.HL.V2.revised ctl_CCB.HO.new TB template.for reporting package.1P.040316" xfId="2446"/>
    <cellStyle name="_IAS Adjustments021231_CCB.Dec03AuditPack.HL.V2.revised ctl_CCB.HO.new TB template.for reporting package.1P.040316 2" xfId="5332"/>
    <cellStyle name="_IAS Adjustments021231_CCB.Dec03AuditPack.HL.V2.revised ctl_CCB.HO.new TB template.for reporting package.1P.040316_05.CCB.HO.Tool.PRCAccounts.040409" xfId="2447"/>
    <cellStyle name="_IAS Adjustments021231_CCB.Dec03AuditPack.HL.V2.revised ctl_CCB.HO.new TB template.for reporting package.1P.040316_05.CCB.HO.Tool.PRCAccounts.040409 2" xfId="5333"/>
    <cellStyle name="_IAS Adjustments021231_CCB.Dec03AuditPack.HL.V2.revised ctl_CCB.HO.reporting TB-Comb.1P.040316" xfId="2448"/>
    <cellStyle name="_IAS Adjustments021231_CCB.Dec03AuditPack.HL.V2.revised ctl_CCB.HO.reporting TB-Comb.1P.040316 2" xfId="5334"/>
    <cellStyle name="_IAS Adjustments021231_CCB.Dec03AuditPack.HL.V2.revised ctl_CCB.HO.reporting TB-Comb.4Period.040316" xfId="378"/>
    <cellStyle name="_IAS Adjustments021231_CCB.Dec03AuditPack.HL.V2.revised ctl_CCB.HO.reporting TB-Comb.4Period.040316 2" xfId="3329"/>
    <cellStyle name="_IAS Adjustments021231_CCB.Dec03AuditPack.HL.V2.revised ctl_CCB.HO.reporting TB-HL.1P.040316" xfId="1623"/>
    <cellStyle name="_IAS Adjustments021231_CCB.Dec03AuditPack.HL.V2.revised ctl_CCB.HO.reporting TB-HL.1P.040316 2" xfId="4531"/>
    <cellStyle name="_IAS Adjustments021231_CCB.Dec03AuditPack.HL.V2.revised ctl_CCB.HO.reporting TB-HL.1P.040316_05.CCB.HO.Tool.PRCAccounts.040409" xfId="556"/>
    <cellStyle name="_IAS Adjustments021231_CCB.Dec03AuditPack.HL.V2.revised ctl_CCB.HO.reporting TB-HL.1P.040316_05.CCB.HO.Tool.PRCAccounts.040409 2" xfId="3500"/>
    <cellStyle name="_IAS Adjustments021231_CCB.Dec03AuditPack.HL.V2.revised ctl_CCB.HO.Tool - convert old 2.5yrs combine TB to new.040315" xfId="781"/>
    <cellStyle name="_IAS Adjustments021231_CCB.Dec03AuditPack.HL.V2.revised ctl_CCB.HO.Tool - convert old 2.5yrs combine TB to new.040315 2" xfId="3717"/>
    <cellStyle name="_IAS Adjustments021231_CCB.Dec03AuditPack.HL.V2.revised ctl_CCB.xx.4P.PRCTB.yymmdd" xfId="2450"/>
    <cellStyle name="_IAS Adjustments021231_CCB.Dec03AuditPack.HL.V2.revised ctl_CCB.xx.4P.PRCTB.yymmdd 2" xfId="5336"/>
    <cellStyle name="_IAS Adjustments021231_CCB.GLAudit Package.040114" xfId="806"/>
    <cellStyle name="_IAS Adjustments021231_CCB.GLAudit Package.040114 2" xfId="3742"/>
    <cellStyle name="_IAS Adjustments021231_CCB.GLAudit Package.040114_05.CCB.HO.Tool.PRCAccounts.040409" xfId="203"/>
    <cellStyle name="_IAS Adjustments021231_CCB.GLAudit Package.040114_05.CCB.HO.Tool.PRCAccounts.040409 2" xfId="3163"/>
    <cellStyle name="_IAS Adjustments021231_CCB.GLAudit Package.040114_CCB.Dec03AuditPack.GL.V2" xfId="2451"/>
    <cellStyle name="_IAS Adjustments021231_CCB.GLAudit Package.040114_CCB.Dec03AuditPack.GL.V2 2" xfId="5337"/>
    <cellStyle name="_IAS Adjustments021231_CCB.GLAudit Package.040114_CCB.Dec03AuditPack.GL.V2_05.CCB.HO.Tool.PRCAccounts.040409" xfId="961"/>
    <cellStyle name="_IAS Adjustments021231_CCB.GLAudit Package.040114_CCB.Dec03AuditPack.GL.V2_05.CCB.HO.Tool.PRCAccounts.040409 2" xfId="3893"/>
    <cellStyle name="_IAS Adjustments021231_CCB.GLAudit Package.040114_CCB.Dec03AuditPack.GL.V2_CCB.Dec03AuditPack.GL.V4(trail run new)" xfId="2449"/>
    <cellStyle name="_IAS Adjustments021231_CCB.GLAudit Package.040114_CCB.Dec03AuditPack.GL.V2_CCB.Dec03AuditPack.GL.V4(trail run new) 2" xfId="5335"/>
    <cellStyle name="_IAS Adjustments021231_CCB.GLAudit Package.040114_CCB.Dec03AuditPack.GL.V2_CCB.Dec03AuditPack.GL.V4(trial run new)" xfId="1199"/>
    <cellStyle name="_IAS Adjustments021231_CCB.GLAudit Package.040114_CCB.Dec03AuditPack.GL.V2_CCB.Dec03AuditPack.GL.V4(trial run new) 2" xfId="4123"/>
    <cellStyle name="_IAS Adjustments021231_CCB.GLAudit Package.040114_CCB.Dec03AuditPack.GL.V2_Copy of CCB.Dec03AuditPack.GL.V4" xfId="153"/>
    <cellStyle name="_IAS Adjustments021231_CCB.GLAudit Package.040114_CCB.Dec03AuditPack.GL.V2_Copy of CCB.Dec03AuditPack.GL.V4 2" xfId="3118"/>
    <cellStyle name="_IAS Adjustments021231_CCB.GLAudit Package.040114_CCB.Dec03AuditPack.HL.V2.revised ctl" xfId="2453"/>
    <cellStyle name="_IAS Adjustments021231_CCB.GLAudit Package.040114_CCB.Dec03AuditPack.HL.V2.revised ctl 2" xfId="5339"/>
    <cellStyle name="_IAS Adjustments021231_CCB.GLAudit Package.040114_CCB.Dec03AuditPack.HL.V2.revised ctl_05.CCB.HO.Tool.PRCAccounts.040409" xfId="2455"/>
    <cellStyle name="_IAS Adjustments021231_CCB.GLAudit Package.040114_CCB.Dec03AuditPack.HL.V2.revised ctl_05.CCB.HO.Tool.PRCAccounts.040409 2" xfId="5341"/>
    <cellStyle name="_IAS Adjustments021231_CCB.GLAudit Package.040114_CCB.Dec03AuditPack.HL.V2.revised ctl_CCB.HO.new TB template.for reporting package.040309" xfId="759"/>
    <cellStyle name="_IAS Adjustments021231_CCB.GLAudit Package.040114_CCB.Dec03AuditPack.HL.V2.revised ctl_CCB.HO.new TB template.for reporting package.040309 2" xfId="3695"/>
    <cellStyle name="_IAS Adjustments021231_CCB.GLAudit Package.040114_CCB.Dec03AuditPack.HL.V2.revised ctl_CCB.HO.new TB template.for reporting package.040309_05.CCB.HO.Tool.PRCAccounts.040409" xfId="761"/>
    <cellStyle name="_IAS Adjustments021231_CCB.GLAudit Package.040114_CCB.Dec03AuditPack.HL.V2.revised ctl_CCB.HO.new TB template.for reporting package.040309_05.CCB.HO.Tool.PRCAccounts.040409 2" xfId="3697"/>
    <cellStyle name="_IAS Adjustments021231_CCB.GLAudit Package.040114_CCB.Dec03AuditPack.HL.V2.revised ctl_CCB.HO.new TB template.for reporting package.1P.040316" xfId="1861"/>
    <cellStyle name="_IAS Adjustments021231_CCB.GLAudit Package.040114_CCB.Dec03AuditPack.HL.V2.revised ctl_CCB.HO.new TB template.for reporting package.1P.040316 2" xfId="4767"/>
    <cellStyle name="_IAS Adjustments021231_CCB.GLAudit Package.040114_CCB.Dec03AuditPack.HL.V2.revised ctl_CCB.HO.new TB template.for reporting package.1P.040316_05.CCB.HO.Tool.PRCAccounts.040409" xfId="1863"/>
    <cellStyle name="_IAS Adjustments021231_CCB.GLAudit Package.040114_CCB.Dec03AuditPack.HL.V2.revised ctl_CCB.HO.new TB template.for reporting package.1P.040316_05.CCB.HO.Tool.PRCAccounts.040409 2" xfId="4769"/>
    <cellStyle name="_IAS Adjustments021231_CCB.GLAudit Package.040114_CCB.Dec03AuditPack.HL.V2.revised ctl_CCB.HO.reporting TB-Comb.1P.040316" xfId="2456"/>
    <cellStyle name="_IAS Adjustments021231_CCB.GLAudit Package.040114_CCB.Dec03AuditPack.HL.V2.revised ctl_CCB.HO.reporting TB-Comb.1P.040316 2" xfId="5342"/>
    <cellStyle name="_IAS Adjustments021231_CCB.GLAudit Package.040114_CCB.Dec03AuditPack.HL.V2.revised ctl_CCB.HO.reporting TB-Comb.4Period.040316" xfId="2457"/>
    <cellStyle name="_IAS Adjustments021231_CCB.GLAudit Package.040114_CCB.Dec03AuditPack.HL.V2.revised ctl_CCB.HO.reporting TB-Comb.4Period.040316 2" xfId="5343"/>
    <cellStyle name="_IAS Adjustments021231_CCB.GLAudit Package.040114_CCB.Dec03AuditPack.HL.V2.revised ctl_CCB.HO.reporting TB-HL.1P.040316" xfId="2458"/>
    <cellStyle name="_IAS Adjustments021231_CCB.GLAudit Package.040114_CCB.Dec03AuditPack.HL.V2.revised ctl_CCB.HO.reporting TB-HL.1P.040316 2" xfId="5344"/>
    <cellStyle name="_IAS Adjustments021231_CCB.GLAudit Package.040114_CCB.Dec03AuditPack.HL.V2.revised ctl_CCB.HO.reporting TB-HL.1P.040316_05.CCB.HO.Tool.PRCAccounts.040409" xfId="1290"/>
    <cellStyle name="_IAS Adjustments021231_CCB.GLAudit Package.040114_CCB.Dec03AuditPack.HL.V2.revised ctl_CCB.HO.reporting TB-HL.1P.040316_05.CCB.HO.Tool.PRCAccounts.040409 2" xfId="4211"/>
    <cellStyle name="_IAS Adjustments021231_CCB.GLAudit Package.040114_CCB.Dec03AuditPack.HL.V2.revised ctl_CCB.HO.Tool - convert old 2.5yrs combine TB to new.040315" xfId="2459"/>
    <cellStyle name="_IAS Adjustments021231_CCB.GLAudit Package.040114_CCB.Dec03AuditPack.HL.V2.revised ctl_CCB.HO.Tool - convert old 2.5yrs combine TB to new.040315 2" xfId="5345"/>
    <cellStyle name="_IAS Adjustments021231_CCB.GLAudit Package.040114_CCB.Dec03AuditPack.HL.V2.revised ctl_CCB.xx.4P.PRCTB.yymmdd" xfId="2460"/>
    <cellStyle name="_IAS Adjustments021231_CCB.GLAudit Package.040114_CCB.Dec03AuditPack.HL.V2.revised ctl_CCB.xx.4P.PRCTB.yymmdd 2" xfId="5346"/>
    <cellStyle name="_IAS Adjustments021231_CCB.HO.New TB template.CCB PRC IAS Sorting.040223 trial run" xfId="639"/>
    <cellStyle name="_IAS Adjustments021231_CCB.HO.New TB template.CCB PRC IAS Sorting.040223 trial run 2" xfId="3579"/>
    <cellStyle name="_IAS Adjustments021231_CCB.HO.New TB template.CCB PRC IAS Sorting.040223 trial run_05.CCB.HO.Tool.PRCAccounts.040409" xfId="2462"/>
    <cellStyle name="_IAS Adjustments021231_CCB.HO.New TB template.CCB PRC IAS Sorting.040223 trial run_05.CCB.HO.Tool.PRCAccounts.040409 2" xfId="5347"/>
    <cellStyle name="_IAS Adjustments021231_CCB.HO.New TB template.CCB PRC IAS Sorting.040223 trial run_CCB.Dec03AuditPack.GL.V2" xfId="2463"/>
    <cellStyle name="_IAS Adjustments021231_CCB.HO.New TB template.CCB PRC IAS Sorting.040223 trial run_CCB.Dec03AuditPack.GL.V2 2" xfId="5348"/>
    <cellStyle name="_IAS Adjustments021231_CCB.HO.New TB template.CCB PRC IAS Sorting.040223 trial run_CCB.Dec03AuditPack.GL.V2_05.CCB.HO.Tool.PRCAccounts.040409" xfId="2464"/>
    <cellStyle name="_IAS Adjustments021231_CCB.HO.New TB template.CCB PRC IAS Sorting.040223 trial run_CCB.Dec03AuditPack.GL.V2_05.CCB.HO.Tool.PRCAccounts.040409 2" xfId="5349"/>
    <cellStyle name="_IAS Adjustments021231_CCB.HO.New TB template.CCB PRC IAS Sorting.040223 trial run_CCB.Dec03AuditPack.GL.V2_CCB.Dec03AuditPack.GL.V4(trail run new)" xfId="2465"/>
    <cellStyle name="_IAS Adjustments021231_CCB.HO.New TB template.CCB PRC IAS Sorting.040223 trial run_CCB.Dec03AuditPack.GL.V2_CCB.Dec03AuditPack.GL.V4(trail run new) 2" xfId="5350"/>
    <cellStyle name="_IAS Adjustments021231_CCB.HO.New TB template.CCB PRC IAS Sorting.040223 trial run_CCB.Dec03AuditPack.GL.V2_CCB.Dec03AuditPack.GL.V4(trial run new)" xfId="2466"/>
    <cellStyle name="_IAS Adjustments021231_CCB.HO.New TB template.CCB PRC IAS Sorting.040223 trial run_CCB.Dec03AuditPack.GL.V2_CCB.Dec03AuditPack.GL.V4(trial run new) 2" xfId="5351"/>
    <cellStyle name="_IAS Adjustments021231_CCB.HO.New TB template.CCB PRC IAS Sorting.040223 trial run_CCB.Dec03AuditPack.GL.V2_Copy of CCB.Dec03AuditPack.GL.V4" xfId="2468"/>
    <cellStyle name="_IAS Adjustments021231_CCB.HO.New TB template.CCB PRC IAS Sorting.040223 trial run_CCB.Dec03AuditPack.GL.V2_Copy of CCB.Dec03AuditPack.GL.V4 2" xfId="5353"/>
    <cellStyle name="_IAS Adjustments021231_CCB.HO.New TB template.CCB PRC IAS Sorting.040223 trial run_CCB.Dec03AuditPack.HL.V2.revised ctl" xfId="1059"/>
    <cellStyle name="_IAS Adjustments021231_CCB.HO.New TB template.CCB PRC IAS Sorting.040223 trial run_CCB.Dec03AuditPack.HL.V2.revised ctl 2" xfId="3986"/>
    <cellStyle name="_IAS Adjustments021231_CCB.HO.New TB template.CCB PRC IAS Sorting.040223 trial run_CCB.Dec03AuditPack.HL.V2.revised ctl_05.CCB.HO.Tool.PRCAccounts.040409" xfId="2469"/>
    <cellStyle name="_IAS Adjustments021231_CCB.HO.New TB template.CCB PRC IAS Sorting.040223 trial run_CCB.Dec03AuditPack.HL.V2.revised ctl_05.CCB.HO.Tool.PRCAccounts.040409 2" xfId="5354"/>
    <cellStyle name="_IAS Adjustments021231_CCB.HO.New TB template.CCB PRC IAS Sorting.040223 trial run_CCB.Dec03AuditPack.HL.V2.revised ctl_CCB.HO.new TB template.for reporting package.040309" xfId="2470"/>
    <cellStyle name="_IAS Adjustments021231_CCB.HO.New TB template.CCB PRC IAS Sorting.040223 trial run_CCB.Dec03AuditPack.HL.V2.revised ctl_CCB.HO.new TB template.for reporting package.040309 2" xfId="5355"/>
    <cellStyle name="_IAS Adjustments021231_CCB.HO.New TB template.CCB PRC IAS Sorting.040223 trial run_CCB.Dec03AuditPack.HL.V2.revised ctl_CCB.HO.new TB template.for reporting package.040309_05.CCB.HO.Tool.PRCAccounts.040409" xfId="2376"/>
    <cellStyle name="_IAS Adjustments021231_CCB.HO.New TB template.CCB PRC IAS Sorting.040223 trial run_CCB.Dec03AuditPack.HL.V2.revised ctl_CCB.HO.new TB template.for reporting package.040309_05.CCB.HO.Tool.PRCAccounts.040409 2" xfId="5265"/>
    <cellStyle name="_IAS Adjustments021231_CCB.HO.New TB template.CCB PRC IAS Sorting.040223 trial run_CCB.Dec03AuditPack.HL.V2.revised ctl_CCB.HO.new TB template.for reporting package.1P.040316" xfId="2471"/>
    <cellStyle name="_IAS Adjustments021231_CCB.HO.New TB template.CCB PRC IAS Sorting.040223 trial run_CCB.Dec03AuditPack.HL.V2.revised ctl_CCB.HO.new TB template.for reporting package.1P.040316 2" xfId="5356"/>
    <cellStyle name="_IAS Adjustments021231_CCB.HO.New TB template.CCB PRC IAS Sorting.040223 trial run_CCB.Dec03AuditPack.HL.V2.revised ctl_CCB.HO.new TB template.for reporting package.1P.040316_05.CCB.HO.Tool.PRCAccounts.040409" xfId="2472"/>
    <cellStyle name="_IAS Adjustments021231_CCB.HO.New TB template.CCB PRC IAS Sorting.040223 trial run_CCB.Dec03AuditPack.HL.V2.revised ctl_CCB.HO.new TB template.for reporting package.1P.040316_05.CCB.HO.Tool.PRCAccounts.040409 2" xfId="5357"/>
    <cellStyle name="_IAS Adjustments021231_CCB.HO.New TB template.CCB PRC IAS Sorting.040223 trial run_CCB.Dec03AuditPack.HL.V2.revised ctl_CCB.HO.reporting TB-Comb.1P.040316" xfId="2473"/>
    <cellStyle name="_IAS Adjustments021231_CCB.HO.New TB template.CCB PRC IAS Sorting.040223 trial run_CCB.Dec03AuditPack.HL.V2.revised ctl_CCB.HO.reporting TB-Comb.1P.040316 2" xfId="5358"/>
    <cellStyle name="_IAS Adjustments021231_CCB.HO.New TB template.CCB PRC IAS Sorting.040223 trial run_CCB.Dec03AuditPack.HL.V2.revised ctl_CCB.HO.reporting TB-Comb.4Period.040316" xfId="2475"/>
    <cellStyle name="_IAS Adjustments021231_CCB.HO.New TB template.CCB PRC IAS Sorting.040223 trial run_CCB.Dec03AuditPack.HL.V2.revised ctl_CCB.HO.reporting TB-Comb.4Period.040316 2" xfId="5360"/>
    <cellStyle name="_IAS Adjustments021231_CCB.HO.New TB template.CCB PRC IAS Sorting.040223 trial run_CCB.Dec03AuditPack.HL.V2.revised ctl_CCB.HO.reporting TB-HL.1P.040316" xfId="2476"/>
    <cellStyle name="_IAS Adjustments021231_CCB.HO.New TB template.CCB PRC IAS Sorting.040223 trial run_CCB.Dec03AuditPack.HL.V2.revised ctl_CCB.HO.reporting TB-HL.1P.040316 2" xfId="5361"/>
    <cellStyle name="_IAS Adjustments021231_CCB.HO.New TB template.CCB PRC IAS Sorting.040223 trial run_CCB.Dec03AuditPack.HL.V2.revised ctl_CCB.HO.reporting TB-HL.1P.040316_05.CCB.HO.Tool.PRCAccounts.040409" xfId="2477"/>
    <cellStyle name="_IAS Adjustments021231_CCB.HO.New TB template.CCB PRC IAS Sorting.040223 trial run_CCB.Dec03AuditPack.HL.V2.revised ctl_CCB.HO.reporting TB-HL.1P.040316_05.CCB.HO.Tool.PRCAccounts.040409 2" xfId="5362"/>
    <cellStyle name="_IAS Adjustments021231_CCB.HO.New TB template.CCB PRC IAS Sorting.040223 trial run_CCB.Dec03AuditPack.HL.V2.revised ctl_CCB.HO.Tool - convert old 2.5yrs combine TB to new.040315" xfId="2478"/>
    <cellStyle name="_IAS Adjustments021231_CCB.HO.New TB template.CCB PRC IAS Sorting.040223 trial run_CCB.Dec03AuditPack.HL.V2.revised ctl_CCB.HO.Tool - convert old 2.5yrs combine TB to new.040315 2" xfId="5363"/>
    <cellStyle name="_IAS Adjustments021231_CCB.HO.New TB template.CCB PRC IAS Sorting.040223 trial run_CCB.Dec03AuditPack.HL.V2.revised ctl_CCB.xx.4P.PRCTB.yymmdd" xfId="2480"/>
    <cellStyle name="_IAS Adjustments021231_CCB.HO.New TB template.CCB PRC IAS Sorting.040223 trial run_CCB.Dec03AuditPack.HL.V2.revised ctl_CCB.xx.4P.PRCTB.yymmdd 2" xfId="5365"/>
    <cellStyle name="_IAS Adjustments021231_CCB.HO.New TB template.IAS Sorting.040210" xfId="2481"/>
    <cellStyle name="_IAS Adjustments021231_CCB.HO.New TB template.IAS Sorting.040210 2" xfId="5366"/>
    <cellStyle name="_IAS Adjustments021231_CCB.HO.New TB template.IAS Sorting.040210_05.CCB.HO.Tool.PRCAccounts.040409" xfId="2482"/>
    <cellStyle name="_IAS Adjustments021231_CCB.HO.New TB template.IAS Sorting.040210_05.CCB.HO.Tool.PRCAccounts.040409 2" xfId="5367"/>
    <cellStyle name="_IAS Adjustments021231_CCB.HO.New TB template.IAS Sorting.040210_CCB.Dec03AuditPack.GL.V2" xfId="2484"/>
    <cellStyle name="_IAS Adjustments021231_CCB.HO.New TB template.IAS Sorting.040210_CCB.Dec03AuditPack.GL.V2 2" xfId="5368"/>
    <cellStyle name="_IAS Adjustments021231_CCB.HO.New TB template.IAS Sorting.040210_CCB.Dec03AuditPack.GL.V2_05.CCB.HO.Tool.PRCAccounts.040409" xfId="2485"/>
    <cellStyle name="_IAS Adjustments021231_CCB.HO.New TB template.IAS Sorting.040210_CCB.Dec03AuditPack.GL.V2_05.CCB.HO.Tool.PRCAccounts.040409 2" xfId="5369"/>
    <cellStyle name="_IAS Adjustments021231_CCB.HO.New TB template.IAS Sorting.040210_CCB.Dec03AuditPack.GL.V2_CCB.Dec03AuditPack.GL.V4(trail run new)" xfId="2486"/>
    <cellStyle name="_IAS Adjustments021231_CCB.HO.New TB template.IAS Sorting.040210_CCB.Dec03AuditPack.GL.V2_CCB.Dec03AuditPack.GL.V4(trail run new) 2" xfId="5370"/>
    <cellStyle name="_IAS Adjustments021231_CCB.HO.New TB template.IAS Sorting.040210_CCB.Dec03AuditPack.GL.V2_CCB.Dec03AuditPack.GL.V4(trial run new)" xfId="2414"/>
    <cellStyle name="_IAS Adjustments021231_CCB.HO.New TB template.IAS Sorting.040210_CCB.Dec03AuditPack.GL.V2_CCB.Dec03AuditPack.GL.V4(trial run new) 2" xfId="5301"/>
    <cellStyle name="_IAS Adjustments021231_CCB.HO.New TB template.IAS Sorting.040210_CCB.Dec03AuditPack.GL.V2_Copy of CCB.Dec03AuditPack.GL.V4" xfId="1632"/>
    <cellStyle name="_IAS Adjustments021231_CCB.HO.New TB template.IAS Sorting.040210_CCB.Dec03AuditPack.GL.V2_Copy of CCB.Dec03AuditPack.GL.V4 2" xfId="4540"/>
    <cellStyle name="_IAS Adjustments021231_CCB.HO.New TB template.IAS Sorting.040210_CCB.Dec03AuditPack.HL.V2.revised ctl" xfId="2487"/>
    <cellStyle name="_IAS Adjustments021231_CCB.HO.New TB template.IAS Sorting.040210_CCB.Dec03AuditPack.HL.V2.revised ctl 2" xfId="5371"/>
    <cellStyle name="_IAS Adjustments021231_CCB.HO.New TB template.IAS Sorting.040210_CCB.Dec03AuditPack.HL.V2.revised ctl_05.CCB.HO.Tool.PRCAccounts.040409" xfId="2488"/>
    <cellStyle name="_IAS Adjustments021231_CCB.HO.New TB template.IAS Sorting.040210_CCB.Dec03AuditPack.HL.V2.revised ctl_05.CCB.HO.Tool.PRCAccounts.040409 2" xfId="5372"/>
    <cellStyle name="_IAS Adjustments021231_CCB.HO.New TB template.IAS Sorting.040210_CCB.Dec03AuditPack.HL.V2.revised ctl_CCB.HO.new TB template.for reporting package.040309" xfId="1435"/>
    <cellStyle name="_IAS Adjustments021231_CCB.HO.New TB template.IAS Sorting.040210_CCB.Dec03AuditPack.HL.V2.revised ctl_CCB.HO.new TB template.for reporting package.040309 2" xfId="4351"/>
    <cellStyle name="_IAS Adjustments021231_CCB.HO.New TB template.IAS Sorting.040210_CCB.Dec03AuditPack.HL.V2.revised ctl_CCB.HO.new TB template.for reporting package.040309_05.CCB.HO.Tool.PRCAccounts.040409" xfId="2489"/>
    <cellStyle name="_IAS Adjustments021231_CCB.HO.New TB template.IAS Sorting.040210_CCB.Dec03AuditPack.HL.V2.revised ctl_CCB.HO.new TB template.for reporting package.040309_05.CCB.HO.Tool.PRCAccounts.040409 2" xfId="5373"/>
    <cellStyle name="_IAS Adjustments021231_CCB.HO.New TB template.IAS Sorting.040210_CCB.Dec03AuditPack.HL.V2.revised ctl_CCB.HO.new TB template.for reporting package.1P.040316" xfId="1908"/>
    <cellStyle name="_IAS Adjustments021231_CCB.HO.New TB template.IAS Sorting.040210_CCB.Dec03AuditPack.HL.V2.revised ctl_CCB.HO.new TB template.for reporting package.1P.040316 2" xfId="4811"/>
    <cellStyle name="_IAS Adjustments021231_CCB.HO.New TB template.IAS Sorting.040210_CCB.Dec03AuditPack.HL.V2.revised ctl_CCB.HO.new TB template.for reporting package.1P.040316_05.CCB.HO.Tool.PRCAccounts.040409" xfId="1910"/>
    <cellStyle name="_IAS Adjustments021231_CCB.HO.New TB template.IAS Sorting.040210_CCB.Dec03AuditPack.HL.V2.revised ctl_CCB.HO.new TB template.for reporting package.1P.040316_05.CCB.HO.Tool.PRCAccounts.040409 2" xfId="4813"/>
    <cellStyle name="_IAS Adjustments021231_CCB.HO.New TB template.IAS Sorting.040210_CCB.Dec03AuditPack.HL.V2.revised ctl_CCB.HO.reporting TB-Comb.1P.040316" xfId="2490"/>
    <cellStyle name="_IAS Adjustments021231_CCB.HO.New TB template.IAS Sorting.040210_CCB.Dec03AuditPack.HL.V2.revised ctl_CCB.HO.reporting TB-Comb.1P.040316 2" xfId="5374"/>
    <cellStyle name="_IAS Adjustments021231_CCB.HO.New TB template.IAS Sorting.040210_CCB.Dec03AuditPack.HL.V2.revised ctl_CCB.HO.reporting TB-Comb.4Period.040316" xfId="2491"/>
    <cellStyle name="_IAS Adjustments021231_CCB.HO.New TB template.IAS Sorting.040210_CCB.Dec03AuditPack.HL.V2.revised ctl_CCB.HO.reporting TB-Comb.4Period.040316 2" xfId="5375"/>
    <cellStyle name="_IAS Adjustments021231_CCB.HO.New TB template.IAS Sorting.040210_CCB.Dec03AuditPack.HL.V2.revised ctl_CCB.HO.reporting TB-HL.1P.040316" xfId="2494"/>
    <cellStyle name="_IAS Adjustments021231_CCB.HO.New TB template.IAS Sorting.040210_CCB.Dec03AuditPack.HL.V2.revised ctl_CCB.HO.reporting TB-HL.1P.040316 2" xfId="5378"/>
    <cellStyle name="_IAS Adjustments021231_CCB.HO.New TB template.IAS Sorting.040210_CCB.Dec03AuditPack.HL.V2.revised ctl_CCB.HO.reporting TB-HL.1P.040316_05.CCB.HO.Tool.PRCAccounts.040409" xfId="915"/>
    <cellStyle name="_IAS Adjustments021231_CCB.HO.New TB template.IAS Sorting.040210_CCB.Dec03AuditPack.HL.V2.revised ctl_CCB.HO.reporting TB-HL.1P.040316_05.CCB.HO.Tool.PRCAccounts.040409 2" xfId="3848"/>
    <cellStyle name="_IAS Adjustments021231_CCB.HO.New TB template.IAS Sorting.040210_CCB.Dec03AuditPack.HL.V2.revised ctl_CCB.HO.Tool - convert old 2.5yrs combine TB to new.040315" xfId="2496"/>
    <cellStyle name="_IAS Adjustments021231_CCB.HO.New TB template.IAS Sorting.040210_CCB.Dec03AuditPack.HL.V2.revised ctl_CCB.HO.Tool - convert old 2.5yrs combine TB to new.040315 2" xfId="5380"/>
    <cellStyle name="_IAS Adjustments021231_CCB.HO.New TB template.IAS Sorting.040210_CCB.Dec03AuditPack.HL.V2.revised ctl_CCB.xx.4P.PRCTB.yymmdd" xfId="2498"/>
    <cellStyle name="_IAS Adjustments021231_CCB.HO.New TB template.IAS Sorting.040210_CCB.Dec03AuditPack.HL.V2.revised ctl_CCB.xx.4P.PRCTB.yymmdd 2" xfId="5382"/>
    <cellStyle name="_IAS Adjustments021231_CCB.HO.New TB template.PRC Sorting.040210" xfId="2499"/>
    <cellStyle name="_IAS Adjustments021231_CCB.HO.New TB template.PRC Sorting.040210 2" xfId="5383"/>
    <cellStyle name="_IAS Adjustments021231_CCB.HO.New TB template.PRC Sorting.040210_05.CCB.HO.Tool.PRCAccounts.040409" xfId="2501"/>
    <cellStyle name="_IAS Adjustments021231_CCB.HO.New TB template.PRC Sorting.040210_05.CCB.HO.Tool.PRCAccounts.040409 2" xfId="5384"/>
    <cellStyle name="_IAS Adjustments021231_CCB.HO.New TB template.PRC Sorting.040210_CCB.Dec03AuditPack.GL.V2" xfId="2502"/>
    <cellStyle name="_IAS Adjustments021231_CCB.HO.New TB template.PRC Sorting.040210_CCB.Dec03AuditPack.GL.V2 2" xfId="5385"/>
    <cellStyle name="_IAS Adjustments021231_CCB.HO.New TB template.PRC Sorting.040210_CCB.Dec03AuditPack.GL.V2_05.CCB.HO.Tool.PRCAccounts.040409" xfId="2503"/>
    <cellStyle name="_IAS Adjustments021231_CCB.HO.New TB template.PRC Sorting.040210_CCB.Dec03AuditPack.GL.V2_05.CCB.HO.Tool.PRCAccounts.040409 2" xfId="5386"/>
    <cellStyle name="_IAS Adjustments021231_CCB.HO.New TB template.PRC Sorting.040210_CCB.Dec03AuditPack.GL.V2_CCB.Dec03AuditPack.GL.V4(trail run new)" xfId="213"/>
    <cellStyle name="_IAS Adjustments021231_CCB.HO.New TB template.PRC Sorting.040210_CCB.Dec03AuditPack.GL.V2_CCB.Dec03AuditPack.GL.V4(trail run new) 2" xfId="3173"/>
    <cellStyle name="_IAS Adjustments021231_CCB.HO.New TB template.PRC Sorting.040210_CCB.Dec03AuditPack.GL.V2_CCB.Dec03AuditPack.GL.V4(trial run new)" xfId="2505"/>
    <cellStyle name="_IAS Adjustments021231_CCB.HO.New TB template.PRC Sorting.040210_CCB.Dec03AuditPack.GL.V2_CCB.Dec03AuditPack.GL.V4(trial run new) 2" xfId="5387"/>
    <cellStyle name="_IAS Adjustments021231_CCB.HO.New TB template.PRC Sorting.040210_CCB.Dec03AuditPack.GL.V2_Copy of CCB.Dec03AuditPack.GL.V4" xfId="2506"/>
    <cellStyle name="_IAS Adjustments021231_CCB.HO.New TB template.PRC Sorting.040210_CCB.Dec03AuditPack.GL.V2_Copy of CCB.Dec03AuditPack.GL.V4 2" xfId="5388"/>
    <cellStyle name="_IAS Adjustments021231_CCB.HO.New TB template.PRC Sorting.040210_CCB.Dec03AuditPack.HL.V2.revised ctl" xfId="2507"/>
    <cellStyle name="_IAS Adjustments021231_CCB.HO.New TB template.PRC Sorting.040210_CCB.Dec03AuditPack.HL.V2.revised ctl 2" xfId="5389"/>
    <cellStyle name="_IAS Adjustments021231_CCB.HO.New TB template.PRC Sorting.040210_CCB.Dec03AuditPack.HL.V2.revised ctl_05.CCB.HO.Tool.PRCAccounts.040409" xfId="1641"/>
    <cellStyle name="_IAS Adjustments021231_CCB.HO.New TB template.PRC Sorting.040210_CCB.Dec03AuditPack.HL.V2.revised ctl_05.CCB.HO.Tool.PRCAccounts.040409 2" xfId="4549"/>
    <cellStyle name="_IAS Adjustments021231_CCB.HO.New TB template.PRC Sorting.040210_CCB.Dec03AuditPack.HL.V2.revised ctl_CCB.HO.new TB template.for reporting package.040309" xfId="2508"/>
    <cellStyle name="_IAS Adjustments021231_CCB.HO.New TB template.PRC Sorting.040210_CCB.Dec03AuditPack.HL.V2.revised ctl_CCB.HO.new TB template.for reporting package.040309 2" xfId="5390"/>
    <cellStyle name="_IAS Adjustments021231_CCB.HO.New TB template.PRC Sorting.040210_CCB.Dec03AuditPack.HL.V2.revised ctl_CCB.HO.new TB template.for reporting package.040309_05.CCB.HO.Tool.PRCAccounts.040409" xfId="1308"/>
    <cellStyle name="_IAS Adjustments021231_CCB.HO.New TB template.PRC Sorting.040210_CCB.Dec03AuditPack.HL.V2.revised ctl_CCB.HO.new TB template.for reporting package.040309_05.CCB.HO.Tool.PRCAccounts.040409 2" xfId="4228"/>
    <cellStyle name="_IAS Adjustments021231_CCB.HO.New TB template.PRC Sorting.040210_CCB.Dec03AuditPack.HL.V2.revised ctl_CCB.HO.new TB template.for reporting package.1P.040316" xfId="2509"/>
    <cellStyle name="_IAS Adjustments021231_CCB.HO.New TB template.PRC Sorting.040210_CCB.Dec03AuditPack.HL.V2.revised ctl_CCB.HO.new TB template.for reporting package.1P.040316 2" xfId="5391"/>
    <cellStyle name="_IAS Adjustments021231_CCB.HO.New TB template.PRC Sorting.040210_CCB.Dec03AuditPack.HL.V2.revised ctl_CCB.HO.new TB template.for reporting package.1P.040316_05.CCB.HO.Tool.PRCAccounts.040409" xfId="875"/>
    <cellStyle name="_IAS Adjustments021231_CCB.HO.New TB template.PRC Sorting.040210_CCB.Dec03AuditPack.HL.V2.revised ctl_CCB.HO.new TB template.for reporting package.1P.040316_05.CCB.HO.Tool.PRCAccounts.040409 2" xfId="3810"/>
    <cellStyle name="_IAS Adjustments021231_CCB.HO.New TB template.PRC Sorting.040210_CCB.Dec03AuditPack.HL.V2.revised ctl_CCB.HO.reporting TB-Comb.1P.040316" xfId="2510"/>
    <cellStyle name="_IAS Adjustments021231_CCB.HO.New TB template.PRC Sorting.040210_CCB.Dec03AuditPack.HL.V2.revised ctl_CCB.HO.reporting TB-Comb.1P.040316 2" xfId="5392"/>
    <cellStyle name="_IAS Adjustments021231_CCB.HO.New TB template.PRC Sorting.040210_CCB.Dec03AuditPack.HL.V2.revised ctl_CCB.HO.reporting TB-Comb.4Period.040316" xfId="938"/>
    <cellStyle name="_IAS Adjustments021231_CCB.HO.New TB template.PRC Sorting.040210_CCB.Dec03AuditPack.HL.V2.revised ctl_CCB.HO.reporting TB-Comb.4Period.040316 2" xfId="3870"/>
    <cellStyle name="_IAS Adjustments021231_CCB.HO.New TB template.PRC Sorting.040210_CCB.Dec03AuditPack.HL.V2.revised ctl_CCB.HO.reporting TB-HL.1P.040316" xfId="2511"/>
    <cellStyle name="_IAS Adjustments021231_CCB.HO.New TB template.PRC Sorting.040210_CCB.Dec03AuditPack.HL.V2.revised ctl_CCB.HO.reporting TB-HL.1P.040316 2" xfId="5393"/>
    <cellStyle name="_IAS Adjustments021231_CCB.HO.New TB template.PRC Sorting.040210_CCB.Dec03AuditPack.HL.V2.revised ctl_CCB.HO.reporting TB-HL.1P.040316_05.CCB.HO.Tool.PRCAccounts.040409" xfId="2512"/>
    <cellStyle name="_IAS Adjustments021231_CCB.HO.New TB template.PRC Sorting.040210_CCB.Dec03AuditPack.HL.V2.revised ctl_CCB.HO.reporting TB-HL.1P.040316_05.CCB.HO.Tool.PRCAccounts.040409 2" xfId="5394"/>
    <cellStyle name="_IAS Adjustments021231_CCB.HO.New TB template.PRC Sorting.040210_CCB.Dec03AuditPack.HL.V2.revised ctl_CCB.HO.Tool - convert old 2.5yrs combine TB to new.040315" xfId="1599"/>
    <cellStyle name="_IAS Adjustments021231_CCB.HO.New TB template.PRC Sorting.040210_CCB.Dec03AuditPack.HL.V2.revised ctl_CCB.HO.Tool - convert old 2.5yrs combine TB to new.040315 2" xfId="4510"/>
    <cellStyle name="_IAS Adjustments021231_CCB.HO.New TB template.PRC Sorting.040210_CCB.Dec03AuditPack.HL.V2.revised ctl_CCB.xx.4P.PRCTB.yymmdd" xfId="2513"/>
    <cellStyle name="_IAS Adjustments021231_CCB.HO.New TB template.PRC Sorting.040210_CCB.Dec03AuditPack.HL.V2.revised ctl_CCB.xx.4P.PRCTB.yymmdd 2" xfId="5395"/>
    <cellStyle name="_IAS Adjustments030630" xfId="312"/>
    <cellStyle name="_IAS Adjustments030630 2" xfId="3264"/>
    <cellStyle name="_IAS Adjustments030630_05.CCB.HO.Tool.PRCAccounts.040409" xfId="618"/>
    <cellStyle name="_IAS Adjustments030630_05.CCB.HO.Tool.PRCAccounts.040409 2" xfId="3558"/>
    <cellStyle name="_IAS Adjustments030630_CCB.Dec03AuditPack.GL.V2" xfId="2253"/>
    <cellStyle name="_IAS Adjustments030630_CCB.Dec03AuditPack.GL.V2 2" xfId="5143"/>
    <cellStyle name="_IAS Adjustments030630_CCB.Dec03AuditPack.GL.V2_05.CCB.HO.Tool.PRCAccounts.040409" xfId="238"/>
    <cellStyle name="_IAS Adjustments030630_CCB.Dec03AuditPack.GL.V2_05.CCB.HO.Tool.PRCAccounts.040409 2" xfId="3194"/>
    <cellStyle name="_IAS Adjustments030630_CCB.Dec03AuditPack.GL.V2_CCB.Dec03AuditPack.GL.V4(trail run new)" xfId="2255"/>
    <cellStyle name="_IAS Adjustments030630_CCB.Dec03AuditPack.GL.V2_CCB.Dec03AuditPack.GL.V4(trail run new) 2" xfId="5145"/>
    <cellStyle name="_IAS Adjustments030630_CCB.Dec03AuditPack.GL.V2_CCB.Dec03AuditPack.GL.V4(trial run new)" xfId="2257"/>
    <cellStyle name="_IAS Adjustments030630_CCB.Dec03AuditPack.GL.V2_CCB.Dec03AuditPack.GL.V4(trial run new) 2" xfId="5147"/>
    <cellStyle name="_IAS Adjustments030630_CCB.Dec03AuditPack.GL.V2_Copy of CCB.Dec03AuditPack.GL.V4" xfId="2259"/>
    <cellStyle name="_IAS Adjustments030630_CCB.Dec03AuditPack.GL.V2_Copy of CCB.Dec03AuditPack.GL.V4 2" xfId="5149"/>
    <cellStyle name="_IAS Adjustments030630_CCB.Dec03AuditPack.HL.V2.revised ctl" xfId="2262"/>
    <cellStyle name="_IAS Adjustments030630_CCB.Dec03AuditPack.HL.V2.revised ctl 2" xfId="5152"/>
    <cellStyle name="_IAS Adjustments030630_CCB.Dec03AuditPack.HL.V2.revised ctl_05.CCB.HO.Tool.PRCAccounts.040409" xfId="2264"/>
    <cellStyle name="_IAS Adjustments030630_CCB.Dec03AuditPack.HL.V2.revised ctl_05.CCB.HO.Tool.PRCAccounts.040409 2" xfId="5154"/>
    <cellStyle name="_IAS Adjustments030630_CCB.Dec03AuditPack.HL.V2.revised ctl_CCB.HO.new TB template.for reporting package.040309" xfId="2266"/>
    <cellStyle name="_IAS Adjustments030630_CCB.Dec03AuditPack.HL.V2.revised ctl_CCB.HO.new TB template.for reporting package.040309 2" xfId="5156"/>
    <cellStyle name="_IAS Adjustments030630_CCB.Dec03AuditPack.HL.V2.revised ctl_CCB.HO.new TB template.for reporting package.040309_05.CCB.HO.Tool.PRCAccounts.040409" xfId="2269"/>
    <cellStyle name="_IAS Adjustments030630_CCB.Dec03AuditPack.HL.V2.revised ctl_CCB.HO.new TB template.for reporting package.040309_05.CCB.HO.Tool.PRCAccounts.040409 2" xfId="5159"/>
    <cellStyle name="_IAS Adjustments030630_CCB.Dec03AuditPack.HL.V2.revised ctl_CCB.HO.new TB template.for reporting package.1P.040316" xfId="106"/>
    <cellStyle name="_IAS Adjustments030630_CCB.Dec03AuditPack.HL.V2.revised ctl_CCB.HO.new TB template.for reporting package.1P.040316 2" xfId="3092"/>
    <cellStyle name="_IAS Adjustments030630_CCB.Dec03AuditPack.HL.V2.revised ctl_CCB.HO.new TB template.for reporting package.1P.040316_05.CCB.HO.Tool.PRCAccounts.040409" xfId="2160"/>
    <cellStyle name="_IAS Adjustments030630_CCB.Dec03AuditPack.HL.V2.revised ctl_CCB.HO.new TB template.for reporting package.1P.040316_05.CCB.HO.Tool.PRCAccounts.040409 2" xfId="5055"/>
    <cellStyle name="_IAS Adjustments030630_CCB.Dec03AuditPack.HL.V2.revised ctl_CCB.HO.reporting TB-Comb.1P.040316" xfId="2271"/>
    <cellStyle name="_IAS Adjustments030630_CCB.Dec03AuditPack.HL.V2.revised ctl_CCB.HO.reporting TB-Comb.1P.040316 2" xfId="5161"/>
    <cellStyle name="_IAS Adjustments030630_CCB.Dec03AuditPack.HL.V2.revised ctl_CCB.HO.reporting TB-Comb.4Period.040316" xfId="1304"/>
    <cellStyle name="_IAS Adjustments030630_CCB.Dec03AuditPack.HL.V2.revised ctl_CCB.HO.reporting TB-Comb.4Period.040316 2" xfId="4224"/>
    <cellStyle name="_IAS Adjustments030630_CCB.Dec03AuditPack.HL.V2.revised ctl_CCB.HO.reporting TB-HL.1P.040316" xfId="2273"/>
    <cellStyle name="_IAS Adjustments030630_CCB.Dec03AuditPack.HL.V2.revised ctl_CCB.HO.reporting TB-HL.1P.040316 2" xfId="5163"/>
    <cellStyle name="_IAS Adjustments030630_CCB.Dec03AuditPack.HL.V2.revised ctl_CCB.HO.reporting TB-HL.1P.040316_05.CCB.HO.Tool.PRCAccounts.040409" xfId="2275"/>
    <cellStyle name="_IAS Adjustments030630_CCB.Dec03AuditPack.HL.V2.revised ctl_CCB.HO.reporting TB-HL.1P.040316_05.CCB.HO.Tool.PRCAccounts.040409 2" xfId="5165"/>
    <cellStyle name="_IAS Adjustments030630_CCB.Dec03AuditPack.HL.V2.revised ctl_CCB.HO.Tool - convert old 2.5yrs combine TB to new.040315" xfId="1896"/>
    <cellStyle name="_IAS Adjustments030630_CCB.Dec03AuditPack.HL.V2.revised ctl_CCB.HO.Tool - convert old 2.5yrs combine TB to new.040315 2" xfId="4799"/>
    <cellStyle name="_IAS Adjustments030630_CCB.Dec03AuditPack.HL.V2.revised ctl_CCB.xx.4P.PRCTB.yymmdd" xfId="2277"/>
    <cellStyle name="_IAS Adjustments030630_CCB.Dec03AuditPack.HL.V2.revised ctl_CCB.xx.4P.PRCTB.yymmdd 2" xfId="5167"/>
    <cellStyle name="_IAS Adjustments030630_CCB.GLAudit Package.040114" xfId="474"/>
    <cellStyle name="_IAS Adjustments030630_CCB.GLAudit Package.040114 2" xfId="3421"/>
    <cellStyle name="_IAS Adjustments030630_CCB.GLAudit Package.040114_05.CCB.HO.Tool.PRCAccounts.040409" xfId="2514"/>
    <cellStyle name="_IAS Adjustments030630_CCB.GLAudit Package.040114_05.CCB.HO.Tool.PRCAccounts.040409 2" xfId="5396"/>
    <cellStyle name="_IAS Adjustments030630_CCB.GLAudit Package.040114_CCB.Dec03AuditPack.GL.V2" xfId="2516"/>
    <cellStyle name="_IAS Adjustments030630_CCB.GLAudit Package.040114_CCB.Dec03AuditPack.GL.V2 2" xfId="5398"/>
    <cellStyle name="_IAS Adjustments030630_CCB.GLAudit Package.040114_CCB.Dec03AuditPack.GL.V2_05.CCB.HO.Tool.PRCAccounts.040409" xfId="2518"/>
    <cellStyle name="_IAS Adjustments030630_CCB.GLAudit Package.040114_CCB.Dec03AuditPack.GL.V2_05.CCB.HO.Tool.PRCAccounts.040409 2" xfId="5400"/>
    <cellStyle name="_IAS Adjustments030630_CCB.GLAudit Package.040114_CCB.Dec03AuditPack.GL.V2_CCB.Dec03AuditPack.GL.V4(trail run new)" xfId="2520"/>
    <cellStyle name="_IAS Adjustments030630_CCB.GLAudit Package.040114_CCB.Dec03AuditPack.GL.V2_CCB.Dec03AuditPack.GL.V4(trail run new) 2" xfId="5402"/>
    <cellStyle name="_IAS Adjustments030630_CCB.GLAudit Package.040114_CCB.Dec03AuditPack.GL.V2_CCB.Dec03AuditPack.GL.V4(trial run new)" xfId="432"/>
    <cellStyle name="_IAS Adjustments030630_CCB.GLAudit Package.040114_CCB.Dec03AuditPack.GL.V2_CCB.Dec03AuditPack.GL.V4(trial run new) 2" xfId="3381"/>
    <cellStyle name="_IAS Adjustments030630_CCB.GLAudit Package.040114_CCB.Dec03AuditPack.GL.V2_Copy of CCB.Dec03AuditPack.GL.V4" xfId="2521"/>
    <cellStyle name="_IAS Adjustments030630_CCB.GLAudit Package.040114_CCB.Dec03AuditPack.GL.V2_Copy of CCB.Dec03AuditPack.GL.V4 2" xfId="5403"/>
    <cellStyle name="_IAS Adjustments030630_CCB.GLAudit Package.040114_CCB.Dec03AuditPack.HL.V2.revised ctl" xfId="2522"/>
    <cellStyle name="_IAS Adjustments030630_CCB.GLAudit Package.040114_CCB.Dec03AuditPack.HL.V2.revised ctl 2" xfId="5404"/>
    <cellStyle name="_IAS Adjustments030630_CCB.GLAudit Package.040114_CCB.Dec03AuditPack.HL.V2.revised ctl_05.CCB.HO.Tool.PRCAccounts.040409" xfId="2523"/>
    <cellStyle name="_IAS Adjustments030630_CCB.GLAudit Package.040114_CCB.Dec03AuditPack.HL.V2.revised ctl_05.CCB.HO.Tool.PRCAccounts.040409 2" xfId="5405"/>
    <cellStyle name="_IAS Adjustments030630_CCB.GLAudit Package.040114_CCB.Dec03AuditPack.HL.V2.revised ctl_CCB.HO.new TB template.for reporting package.040309" xfId="2524"/>
    <cellStyle name="_IAS Adjustments030630_CCB.GLAudit Package.040114_CCB.Dec03AuditPack.HL.V2.revised ctl_CCB.HO.new TB template.for reporting package.040309 2" xfId="5406"/>
    <cellStyle name="_IAS Adjustments030630_CCB.GLAudit Package.040114_CCB.Dec03AuditPack.HL.V2.revised ctl_CCB.HO.new TB template.for reporting package.040309_05.CCB.HO.Tool.PRCAccounts.040409" xfId="2497"/>
    <cellStyle name="_IAS Adjustments030630_CCB.GLAudit Package.040114_CCB.Dec03AuditPack.HL.V2.revised ctl_CCB.HO.new TB template.for reporting package.040309_05.CCB.HO.Tool.PRCAccounts.040409 2" xfId="5381"/>
    <cellStyle name="_IAS Adjustments030630_CCB.GLAudit Package.040114_CCB.Dec03AuditPack.HL.V2.revised ctl_CCB.HO.new TB template.for reporting package.1P.040316" xfId="2526"/>
    <cellStyle name="_IAS Adjustments030630_CCB.GLAudit Package.040114_CCB.Dec03AuditPack.HL.V2.revised ctl_CCB.HO.new TB template.for reporting package.1P.040316 2" xfId="5407"/>
    <cellStyle name="_IAS Adjustments030630_CCB.GLAudit Package.040114_CCB.Dec03AuditPack.HL.V2.revised ctl_CCB.HO.new TB template.for reporting package.1P.040316_05.CCB.HO.Tool.PRCAccounts.040409" xfId="2527"/>
    <cellStyle name="_IAS Adjustments030630_CCB.GLAudit Package.040114_CCB.Dec03AuditPack.HL.V2.revised ctl_CCB.HO.new TB template.for reporting package.1P.040316_05.CCB.HO.Tool.PRCAccounts.040409 2" xfId="5408"/>
    <cellStyle name="_IAS Adjustments030630_CCB.GLAudit Package.040114_CCB.Dec03AuditPack.HL.V2.revised ctl_CCB.HO.reporting TB-Comb.1P.040316" xfId="2528"/>
    <cellStyle name="_IAS Adjustments030630_CCB.GLAudit Package.040114_CCB.Dec03AuditPack.HL.V2.revised ctl_CCB.HO.reporting TB-Comb.1P.040316 2" xfId="5409"/>
    <cellStyle name="_IAS Adjustments030630_CCB.GLAudit Package.040114_CCB.Dec03AuditPack.HL.V2.revised ctl_CCB.HO.reporting TB-Comb.4Period.040316" xfId="1029"/>
    <cellStyle name="_IAS Adjustments030630_CCB.GLAudit Package.040114_CCB.Dec03AuditPack.HL.V2.revised ctl_CCB.HO.reporting TB-Comb.4Period.040316 2" xfId="3957"/>
    <cellStyle name="_IAS Adjustments030630_CCB.GLAudit Package.040114_CCB.Dec03AuditPack.HL.V2.revised ctl_CCB.HO.reporting TB-HL.1P.040316" xfId="199"/>
    <cellStyle name="_IAS Adjustments030630_CCB.GLAudit Package.040114_CCB.Dec03AuditPack.HL.V2.revised ctl_CCB.HO.reporting TB-HL.1P.040316 2" xfId="3159"/>
    <cellStyle name="_IAS Adjustments030630_CCB.GLAudit Package.040114_CCB.Dec03AuditPack.HL.V2.revised ctl_CCB.HO.reporting TB-HL.1P.040316_05.CCB.HO.Tool.PRCAccounts.040409" xfId="228"/>
    <cellStyle name="_IAS Adjustments030630_CCB.GLAudit Package.040114_CCB.Dec03AuditPack.HL.V2.revised ctl_CCB.HO.reporting TB-HL.1P.040316_05.CCB.HO.Tool.PRCAccounts.040409 2" xfId="3186"/>
    <cellStyle name="_IAS Adjustments030630_CCB.GLAudit Package.040114_CCB.Dec03AuditPack.HL.V2.revised ctl_CCB.HO.Tool - convert old 2.5yrs combine TB to new.040315" xfId="2529"/>
    <cellStyle name="_IAS Adjustments030630_CCB.GLAudit Package.040114_CCB.Dec03AuditPack.HL.V2.revised ctl_CCB.HO.Tool - convert old 2.5yrs combine TB to new.040315 2" xfId="5410"/>
    <cellStyle name="_IAS Adjustments030630_CCB.GLAudit Package.040114_CCB.Dec03AuditPack.HL.V2.revised ctl_CCB.xx.4P.PRCTB.yymmdd" xfId="2530"/>
    <cellStyle name="_IAS Adjustments030630_CCB.GLAudit Package.040114_CCB.Dec03AuditPack.HL.V2.revised ctl_CCB.xx.4P.PRCTB.yymmdd 2" xfId="5411"/>
    <cellStyle name="_IAS Adjustments030630_CCB.HO.New TB template.CCB PRC IAS Sorting.040223 trial run" xfId="2279"/>
    <cellStyle name="_IAS Adjustments030630_CCB.HO.New TB template.CCB PRC IAS Sorting.040223 trial run 2" xfId="5169"/>
    <cellStyle name="_IAS Adjustments030630_CCB.HO.New TB template.CCB PRC IAS Sorting.040223 trial run_05.CCB.HO.Tool.PRCAccounts.040409" xfId="2281"/>
    <cellStyle name="_IAS Adjustments030630_CCB.HO.New TB template.CCB PRC IAS Sorting.040223 trial run_05.CCB.HO.Tool.PRCAccounts.040409 2" xfId="5171"/>
    <cellStyle name="_IAS Adjustments030630_CCB.HO.New TB template.CCB PRC IAS Sorting.040223 trial run_CCB.Dec03AuditPack.GL.V2" xfId="2531"/>
    <cellStyle name="_IAS Adjustments030630_CCB.HO.New TB template.CCB PRC IAS Sorting.040223 trial run_CCB.Dec03AuditPack.GL.V2 2" xfId="5412"/>
    <cellStyle name="_IAS Adjustments030630_CCB.HO.New TB template.CCB PRC IAS Sorting.040223 trial run_CCB.Dec03AuditPack.GL.V2_05.CCB.HO.Tool.PRCAccounts.040409" xfId="304"/>
    <cellStyle name="_IAS Adjustments030630_CCB.HO.New TB template.CCB PRC IAS Sorting.040223 trial run_CCB.Dec03AuditPack.GL.V2_05.CCB.HO.Tool.PRCAccounts.040409 2" xfId="3256"/>
    <cellStyle name="_IAS Adjustments030630_CCB.HO.New TB template.CCB PRC IAS Sorting.040223 trial run_CCB.Dec03AuditPack.GL.V2_CCB.Dec03AuditPack.GL.V4(trail run new)" xfId="2532"/>
    <cellStyle name="_IAS Adjustments030630_CCB.HO.New TB template.CCB PRC IAS Sorting.040223 trial run_CCB.Dec03AuditPack.GL.V2_CCB.Dec03AuditPack.GL.V4(trail run new) 2" xfId="5413"/>
    <cellStyle name="_IAS Adjustments030630_CCB.HO.New TB template.CCB PRC IAS Sorting.040223 trial run_CCB.Dec03AuditPack.GL.V2_CCB.Dec03AuditPack.GL.V4(trial run new)" xfId="872"/>
    <cellStyle name="_IAS Adjustments030630_CCB.HO.New TB template.CCB PRC IAS Sorting.040223 trial run_CCB.Dec03AuditPack.GL.V2_CCB.Dec03AuditPack.GL.V4(trial run new) 2" xfId="3807"/>
    <cellStyle name="_IAS Adjustments030630_CCB.HO.New TB template.CCB PRC IAS Sorting.040223 trial run_CCB.Dec03AuditPack.GL.V2_Copy of CCB.Dec03AuditPack.GL.V4" xfId="2533"/>
    <cellStyle name="_IAS Adjustments030630_CCB.HO.New TB template.CCB PRC IAS Sorting.040223 trial run_CCB.Dec03AuditPack.GL.V2_Copy of CCB.Dec03AuditPack.GL.V4 2" xfId="5414"/>
    <cellStyle name="_IAS Adjustments030630_CCB.HO.New TB template.CCB PRC IAS Sorting.040223 trial run_CCB.Dec03AuditPack.HL.V2.revised ctl" xfId="1325"/>
    <cellStyle name="_IAS Adjustments030630_CCB.HO.New TB template.CCB PRC IAS Sorting.040223 trial run_CCB.Dec03AuditPack.HL.V2.revised ctl 2" xfId="4245"/>
    <cellStyle name="_IAS Adjustments030630_CCB.HO.New TB template.CCB PRC IAS Sorting.040223 trial run_CCB.Dec03AuditPack.HL.V2.revised ctl_05.CCB.HO.Tool.PRCAccounts.040409" xfId="2534"/>
    <cellStyle name="_IAS Adjustments030630_CCB.HO.New TB template.CCB PRC IAS Sorting.040223 trial run_CCB.Dec03AuditPack.HL.V2.revised ctl_05.CCB.HO.Tool.PRCAccounts.040409 2" xfId="5415"/>
    <cellStyle name="_IAS Adjustments030630_CCB.HO.New TB template.CCB PRC IAS Sorting.040223 trial run_CCB.Dec03AuditPack.HL.V2.revised ctl_CCB.HO.new TB template.for reporting package.040309" xfId="2535"/>
    <cellStyle name="_IAS Adjustments030630_CCB.HO.New TB template.CCB PRC IAS Sorting.040223 trial run_CCB.Dec03AuditPack.HL.V2.revised ctl_CCB.HO.new TB template.for reporting package.040309 2" xfId="5416"/>
    <cellStyle name="_IAS Adjustments030630_CCB.HO.New TB template.CCB PRC IAS Sorting.040223 trial run_CCB.Dec03AuditPack.HL.V2.revised ctl_CCB.HO.new TB template.for reporting package.040309_05.CCB.HO.Tool.PRCAccounts.040409" xfId="2537"/>
    <cellStyle name="_IAS Adjustments030630_CCB.HO.New TB template.CCB PRC IAS Sorting.040223 trial run_CCB.Dec03AuditPack.HL.V2.revised ctl_CCB.HO.new TB template.for reporting package.040309_05.CCB.HO.Tool.PRCAccounts.040409 2" xfId="5418"/>
    <cellStyle name="_IAS Adjustments030630_CCB.HO.New TB template.CCB PRC IAS Sorting.040223 trial run_CCB.Dec03AuditPack.HL.V2.revised ctl_CCB.HO.new TB template.for reporting package.1P.040316" xfId="2538"/>
    <cellStyle name="_IAS Adjustments030630_CCB.HO.New TB template.CCB PRC IAS Sorting.040223 trial run_CCB.Dec03AuditPack.HL.V2.revised ctl_CCB.HO.new TB template.for reporting package.1P.040316 2" xfId="5419"/>
    <cellStyle name="_IAS Adjustments030630_CCB.HO.New TB template.CCB PRC IAS Sorting.040223 trial run_CCB.Dec03AuditPack.HL.V2.revised ctl_CCB.HO.new TB template.for reporting package.1P.040316_05.CCB.HO.Tool.PRCAccounts.040409" xfId="2539"/>
    <cellStyle name="_IAS Adjustments030630_CCB.HO.New TB template.CCB PRC IAS Sorting.040223 trial run_CCB.Dec03AuditPack.HL.V2.revised ctl_CCB.HO.new TB template.for reporting package.1P.040316_05.CCB.HO.Tool.PRCAccounts.040409 2" xfId="5420"/>
    <cellStyle name="_IAS Adjustments030630_CCB.HO.New TB template.CCB PRC IAS Sorting.040223 trial run_CCB.Dec03AuditPack.HL.V2.revised ctl_CCB.HO.reporting TB-Comb.1P.040316" xfId="2540"/>
    <cellStyle name="_IAS Adjustments030630_CCB.HO.New TB template.CCB PRC IAS Sorting.040223 trial run_CCB.Dec03AuditPack.HL.V2.revised ctl_CCB.HO.reporting TB-Comb.1P.040316 2" xfId="5421"/>
    <cellStyle name="_IAS Adjustments030630_CCB.HO.New TB template.CCB PRC IAS Sorting.040223 trial run_CCB.Dec03AuditPack.HL.V2.revised ctl_CCB.HO.reporting TB-Comb.4Period.040316" xfId="2541"/>
    <cellStyle name="_IAS Adjustments030630_CCB.HO.New TB template.CCB PRC IAS Sorting.040223 trial run_CCB.Dec03AuditPack.HL.V2.revised ctl_CCB.HO.reporting TB-Comb.4Period.040316 2" xfId="5422"/>
    <cellStyle name="_IAS Adjustments030630_CCB.HO.New TB template.CCB PRC IAS Sorting.040223 trial run_CCB.Dec03AuditPack.HL.V2.revised ctl_CCB.HO.reporting TB-HL.1P.040316" xfId="2542"/>
    <cellStyle name="_IAS Adjustments030630_CCB.HO.New TB template.CCB PRC IAS Sorting.040223 trial run_CCB.Dec03AuditPack.HL.V2.revised ctl_CCB.HO.reporting TB-HL.1P.040316 2" xfId="5423"/>
    <cellStyle name="_IAS Adjustments030630_CCB.HO.New TB template.CCB PRC IAS Sorting.040223 trial run_CCB.Dec03AuditPack.HL.V2.revised ctl_CCB.HO.reporting TB-HL.1P.040316_05.CCB.HO.Tool.PRCAccounts.040409" xfId="2543"/>
    <cellStyle name="_IAS Adjustments030630_CCB.HO.New TB template.CCB PRC IAS Sorting.040223 trial run_CCB.Dec03AuditPack.HL.V2.revised ctl_CCB.HO.reporting TB-HL.1P.040316_05.CCB.HO.Tool.PRCAccounts.040409 2" xfId="5424"/>
    <cellStyle name="_IAS Adjustments030630_CCB.HO.New TB template.CCB PRC IAS Sorting.040223 trial run_CCB.Dec03AuditPack.HL.V2.revised ctl_CCB.HO.Tool - convert old 2.5yrs combine TB to new.040315" xfId="1757"/>
    <cellStyle name="_IAS Adjustments030630_CCB.HO.New TB template.CCB PRC IAS Sorting.040223 trial run_CCB.Dec03AuditPack.HL.V2.revised ctl_CCB.HO.Tool - convert old 2.5yrs combine TB to new.040315 2" xfId="4663"/>
    <cellStyle name="_IAS Adjustments030630_CCB.HO.New TB template.CCB PRC IAS Sorting.040223 trial run_CCB.Dec03AuditPack.HL.V2.revised ctl_CCB.xx.4P.PRCTB.yymmdd" xfId="2544"/>
    <cellStyle name="_IAS Adjustments030630_CCB.HO.New TB template.CCB PRC IAS Sorting.040223 trial run_CCB.Dec03AuditPack.HL.V2.revised ctl_CCB.xx.4P.PRCTB.yymmdd 2" xfId="5425"/>
    <cellStyle name="_IAS Adjustments030630_CCB.HO.New TB template.IAS Sorting.040210" xfId="2545"/>
    <cellStyle name="_IAS Adjustments030630_CCB.HO.New TB template.IAS Sorting.040210 2" xfId="5426"/>
    <cellStyle name="_IAS Adjustments030630_CCB.HO.New TB template.IAS Sorting.040210_05.CCB.HO.Tool.PRCAccounts.040409" xfId="2547"/>
    <cellStyle name="_IAS Adjustments030630_CCB.HO.New TB template.IAS Sorting.040210_05.CCB.HO.Tool.PRCAccounts.040409 2" xfId="5428"/>
    <cellStyle name="_IAS Adjustments030630_CCB.HO.New TB template.IAS Sorting.040210_CCB.Dec03AuditPack.GL.V2" xfId="2549"/>
    <cellStyle name="_IAS Adjustments030630_CCB.HO.New TB template.IAS Sorting.040210_CCB.Dec03AuditPack.GL.V2 2" xfId="5429"/>
    <cellStyle name="_IAS Adjustments030630_CCB.HO.New TB template.IAS Sorting.040210_CCB.Dec03AuditPack.GL.V2_05.CCB.HO.Tool.PRCAccounts.040409" xfId="2550"/>
    <cellStyle name="_IAS Adjustments030630_CCB.HO.New TB template.IAS Sorting.040210_CCB.Dec03AuditPack.GL.V2_05.CCB.HO.Tool.PRCAccounts.040409 2" xfId="5430"/>
    <cellStyle name="_IAS Adjustments030630_CCB.HO.New TB template.IAS Sorting.040210_CCB.Dec03AuditPack.GL.V2_CCB.Dec03AuditPack.GL.V4(trail run new)" xfId="303"/>
    <cellStyle name="_IAS Adjustments030630_CCB.HO.New TB template.IAS Sorting.040210_CCB.Dec03AuditPack.GL.V2_CCB.Dec03AuditPack.GL.V4(trail run new) 2" xfId="3255"/>
    <cellStyle name="_IAS Adjustments030630_CCB.HO.New TB template.IAS Sorting.040210_CCB.Dec03AuditPack.GL.V2_CCB.Dec03AuditPack.GL.V4(trial run new)" xfId="2551"/>
    <cellStyle name="_IAS Adjustments030630_CCB.HO.New TB template.IAS Sorting.040210_CCB.Dec03AuditPack.GL.V2_CCB.Dec03AuditPack.GL.V4(trial run new) 2" xfId="5431"/>
    <cellStyle name="_IAS Adjustments030630_CCB.HO.New TB template.IAS Sorting.040210_CCB.Dec03AuditPack.GL.V2_Copy of CCB.Dec03AuditPack.GL.V4" xfId="2552"/>
    <cellStyle name="_IAS Adjustments030630_CCB.HO.New TB template.IAS Sorting.040210_CCB.Dec03AuditPack.GL.V2_Copy of CCB.Dec03AuditPack.GL.V4 2" xfId="5432"/>
    <cellStyle name="_IAS Adjustments030630_CCB.HO.New TB template.IAS Sorting.040210_CCB.Dec03AuditPack.HL.V2.revised ctl" xfId="2553"/>
    <cellStyle name="_IAS Adjustments030630_CCB.HO.New TB template.IAS Sorting.040210_CCB.Dec03AuditPack.HL.V2.revised ctl 2" xfId="5433"/>
    <cellStyle name="_IAS Adjustments030630_CCB.HO.New TB template.IAS Sorting.040210_CCB.Dec03AuditPack.HL.V2.revised ctl_05.CCB.HO.Tool.PRCAccounts.040409" xfId="2554"/>
    <cellStyle name="_IAS Adjustments030630_CCB.HO.New TB template.IAS Sorting.040210_CCB.Dec03AuditPack.HL.V2.revised ctl_05.CCB.HO.Tool.PRCAccounts.040409 2" xfId="5434"/>
    <cellStyle name="_IAS Adjustments030630_CCB.HO.New TB template.IAS Sorting.040210_CCB.Dec03AuditPack.HL.V2.revised ctl_CCB.HO.new TB template.for reporting package.040309" xfId="1616"/>
    <cellStyle name="_IAS Adjustments030630_CCB.HO.New TB template.IAS Sorting.040210_CCB.Dec03AuditPack.HL.V2.revised ctl_CCB.HO.new TB template.for reporting package.040309 2" xfId="4525"/>
    <cellStyle name="_IAS Adjustments030630_CCB.HO.New TB template.IAS Sorting.040210_CCB.Dec03AuditPack.HL.V2.revised ctl_CCB.HO.new TB template.for reporting package.040309_05.CCB.HO.Tool.PRCAccounts.040409" xfId="1619"/>
    <cellStyle name="_IAS Adjustments030630_CCB.HO.New TB template.IAS Sorting.040210_CCB.Dec03AuditPack.HL.V2.revised ctl_CCB.HO.new TB template.for reporting package.040309_05.CCB.HO.Tool.PRCAccounts.040409 2" xfId="4527"/>
    <cellStyle name="_IAS Adjustments030630_CCB.HO.New TB template.IAS Sorting.040210_CCB.Dec03AuditPack.HL.V2.revised ctl_CCB.HO.new TB template.for reporting package.1P.040316" xfId="1626"/>
    <cellStyle name="_IAS Adjustments030630_CCB.HO.New TB template.IAS Sorting.040210_CCB.Dec03AuditPack.HL.V2.revised ctl_CCB.HO.new TB template.for reporting package.1P.040316 2" xfId="4534"/>
    <cellStyle name="_IAS Adjustments030630_CCB.HO.New TB template.IAS Sorting.040210_CCB.Dec03AuditPack.HL.V2.revised ctl_CCB.HO.new TB template.for reporting package.1P.040316_05.CCB.HO.Tool.PRCAccounts.040409" xfId="1628"/>
    <cellStyle name="_IAS Adjustments030630_CCB.HO.New TB template.IAS Sorting.040210_CCB.Dec03AuditPack.HL.V2.revised ctl_CCB.HO.new TB template.for reporting package.1P.040316_05.CCB.HO.Tool.PRCAccounts.040409 2" xfId="4536"/>
    <cellStyle name="_IAS Adjustments030630_CCB.HO.New TB template.IAS Sorting.040210_CCB.Dec03AuditPack.HL.V2.revised ctl_CCB.HO.reporting TB-Comb.1P.040316" xfId="2555"/>
    <cellStyle name="_IAS Adjustments030630_CCB.HO.New TB template.IAS Sorting.040210_CCB.Dec03AuditPack.HL.V2.revised ctl_CCB.HO.reporting TB-Comb.1P.040316 2" xfId="5435"/>
    <cellStyle name="_IAS Adjustments030630_CCB.HO.New TB template.IAS Sorting.040210_CCB.Dec03AuditPack.HL.V2.revised ctl_CCB.HO.reporting TB-Comb.4Period.040316" xfId="1311"/>
    <cellStyle name="_IAS Adjustments030630_CCB.HO.New TB template.IAS Sorting.040210_CCB.Dec03AuditPack.HL.V2.revised ctl_CCB.HO.reporting TB-Comb.4Period.040316 2" xfId="4231"/>
    <cellStyle name="_IAS Adjustments030630_CCB.HO.New TB template.IAS Sorting.040210_CCB.Dec03AuditPack.HL.V2.revised ctl_CCB.HO.reporting TB-HL.1P.040316" xfId="2556"/>
    <cellStyle name="_IAS Adjustments030630_CCB.HO.New TB template.IAS Sorting.040210_CCB.Dec03AuditPack.HL.V2.revised ctl_CCB.HO.reporting TB-HL.1P.040316 2" xfId="5436"/>
    <cellStyle name="_IAS Adjustments030630_CCB.HO.New TB template.IAS Sorting.040210_CCB.Dec03AuditPack.HL.V2.revised ctl_CCB.HO.reporting TB-HL.1P.040316_05.CCB.HO.Tool.PRCAccounts.040409" xfId="2557"/>
    <cellStyle name="_IAS Adjustments030630_CCB.HO.New TB template.IAS Sorting.040210_CCB.Dec03AuditPack.HL.V2.revised ctl_CCB.HO.reporting TB-HL.1P.040316_05.CCB.HO.Tool.PRCAccounts.040409 2" xfId="5437"/>
    <cellStyle name="_IAS Adjustments030630_CCB.HO.New TB template.IAS Sorting.040210_CCB.Dec03AuditPack.HL.V2.revised ctl_CCB.HO.Tool - convert old 2.5yrs combine TB to new.040315" xfId="2227"/>
    <cellStyle name="_IAS Adjustments030630_CCB.HO.New TB template.IAS Sorting.040210_CCB.Dec03AuditPack.HL.V2.revised ctl_CCB.HO.Tool - convert old 2.5yrs combine TB to new.040315 2" xfId="5118"/>
    <cellStyle name="_IAS Adjustments030630_CCB.HO.New TB template.IAS Sorting.040210_CCB.Dec03AuditPack.HL.V2.revised ctl_CCB.xx.4P.PRCTB.yymmdd" xfId="2558"/>
    <cellStyle name="_IAS Adjustments030630_CCB.HO.New TB template.IAS Sorting.040210_CCB.Dec03AuditPack.HL.V2.revised ctl_CCB.xx.4P.PRCTB.yymmdd 2" xfId="5438"/>
    <cellStyle name="_IAS Adjustments030630_CCB.HO.New TB template.PRC Sorting.040210" xfId="2559"/>
    <cellStyle name="_IAS Adjustments030630_CCB.HO.New TB template.PRC Sorting.040210 2" xfId="5439"/>
    <cellStyle name="_IAS Adjustments030630_CCB.HO.New TB template.PRC Sorting.040210_05.CCB.HO.Tool.PRCAccounts.040409" xfId="2495"/>
    <cellStyle name="_IAS Adjustments030630_CCB.HO.New TB template.PRC Sorting.040210_05.CCB.HO.Tool.PRCAccounts.040409 2" xfId="5379"/>
    <cellStyle name="_IAS Adjustments030630_CCB.HO.New TB template.PRC Sorting.040210_CCB.Dec03AuditPack.GL.V2" xfId="2268"/>
    <cellStyle name="_IAS Adjustments030630_CCB.HO.New TB template.PRC Sorting.040210_CCB.Dec03AuditPack.GL.V2 2" xfId="5158"/>
    <cellStyle name="_IAS Adjustments030630_CCB.HO.New TB template.PRC Sorting.040210_CCB.Dec03AuditPack.GL.V2_05.CCB.HO.Tool.PRCAccounts.040409" xfId="2560"/>
    <cellStyle name="_IAS Adjustments030630_CCB.HO.New TB template.PRC Sorting.040210_CCB.Dec03AuditPack.GL.V2_05.CCB.HO.Tool.PRCAccounts.040409 2" xfId="5440"/>
    <cellStyle name="_IAS Adjustments030630_CCB.HO.New TB template.PRC Sorting.040210_CCB.Dec03AuditPack.GL.V2_CCB.Dec03AuditPack.GL.V4(trail run new)" xfId="2561"/>
    <cellStyle name="_IAS Adjustments030630_CCB.HO.New TB template.PRC Sorting.040210_CCB.Dec03AuditPack.GL.V2_CCB.Dec03AuditPack.GL.V4(trail run new) 2" xfId="5441"/>
    <cellStyle name="_IAS Adjustments030630_CCB.HO.New TB template.PRC Sorting.040210_CCB.Dec03AuditPack.GL.V2_CCB.Dec03AuditPack.GL.V4(trial run new)" xfId="1157"/>
    <cellStyle name="_IAS Adjustments030630_CCB.HO.New TB template.PRC Sorting.040210_CCB.Dec03AuditPack.GL.V2_CCB.Dec03AuditPack.GL.V4(trial run new) 2" xfId="4083"/>
    <cellStyle name="_IAS Adjustments030630_CCB.HO.New TB template.PRC Sorting.040210_CCB.Dec03AuditPack.GL.V2_Copy of CCB.Dec03AuditPack.GL.V4" xfId="1063"/>
    <cellStyle name="_IAS Adjustments030630_CCB.HO.New TB template.PRC Sorting.040210_CCB.Dec03AuditPack.GL.V2_Copy of CCB.Dec03AuditPack.GL.V4 2" xfId="3990"/>
    <cellStyle name="_IAS Adjustments030630_CCB.HO.New TB template.PRC Sorting.040210_CCB.Dec03AuditPack.HL.V2.revised ctl" xfId="2562"/>
    <cellStyle name="_IAS Adjustments030630_CCB.HO.New TB template.PRC Sorting.040210_CCB.Dec03AuditPack.HL.V2.revised ctl 2" xfId="5442"/>
    <cellStyle name="_IAS Adjustments030630_CCB.HO.New TB template.PRC Sorting.040210_CCB.Dec03AuditPack.HL.V2.revised ctl_05.CCB.HO.Tool.PRCAccounts.040409" xfId="2563"/>
    <cellStyle name="_IAS Adjustments030630_CCB.HO.New TB template.PRC Sorting.040210_CCB.Dec03AuditPack.HL.V2.revised ctl_05.CCB.HO.Tool.PRCAccounts.040409 2" xfId="5443"/>
    <cellStyle name="_IAS Adjustments030630_CCB.HO.New TB template.PRC Sorting.040210_CCB.Dec03AuditPack.HL.V2.revised ctl_CCB.HO.new TB template.for reporting package.040309" xfId="2564"/>
    <cellStyle name="_IAS Adjustments030630_CCB.HO.New TB template.PRC Sorting.040210_CCB.Dec03AuditPack.HL.V2.revised ctl_CCB.HO.new TB template.for reporting package.040309 2" xfId="5444"/>
    <cellStyle name="_IAS Adjustments030630_CCB.HO.New TB template.PRC Sorting.040210_CCB.Dec03AuditPack.HL.V2.revised ctl_CCB.HO.new TB template.for reporting package.040309_05.CCB.HO.Tool.PRCAccounts.040409" xfId="2565"/>
    <cellStyle name="_IAS Adjustments030630_CCB.HO.New TB template.PRC Sorting.040210_CCB.Dec03AuditPack.HL.V2.revised ctl_CCB.HO.new TB template.for reporting package.040309_05.CCB.HO.Tool.PRCAccounts.040409 2" xfId="5445"/>
    <cellStyle name="_IAS Adjustments030630_CCB.HO.New TB template.PRC Sorting.040210_CCB.Dec03AuditPack.HL.V2.revised ctl_CCB.HO.new TB template.for reporting package.1P.040316" xfId="2546"/>
    <cellStyle name="_IAS Adjustments030630_CCB.HO.New TB template.PRC Sorting.040210_CCB.Dec03AuditPack.HL.V2.revised ctl_CCB.HO.new TB template.for reporting package.1P.040316 2" xfId="5427"/>
    <cellStyle name="_IAS Adjustments030630_CCB.HO.New TB template.PRC Sorting.040210_CCB.Dec03AuditPack.HL.V2.revised ctl_CCB.HO.new TB template.for reporting package.1P.040316_05.CCB.HO.Tool.PRCAccounts.040409" xfId="2566"/>
    <cellStyle name="_IAS Adjustments030630_CCB.HO.New TB template.PRC Sorting.040210_CCB.Dec03AuditPack.HL.V2.revised ctl_CCB.HO.new TB template.for reporting package.1P.040316_05.CCB.HO.Tool.PRCAccounts.040409 2" xfId="5446"/>
    <cellStyle name="_IAS Adjustments030630_CCB.HO.New TB template.PRC Sorting.040210_CCB.Dec03AuditPack.HL.V2.revised ctl_CCB.HO.reporting TB-Comb.1P.040316" xfId="2568"/>
    <cellStyle name="_IAS Adjustments030630_CCB.HO.New TB template.PRC Sorting.040210_CCB.Dec03AuditPack.HL.V2.revised ctl_CCB.HO.reporting TB-Comb.1P.040316 2" xfId="5448"/>
    <cellStyle name="_IAS Adjustments030630_CCB.HO.New TB template.PRC Sorting.040210_CCB.Dec03AuditPack.HL.V2.revised ctl_CCB.HO.reporting TB-Comb.4Period.040316" xfId="2569"/>
    <cellStyle name="_IAS Adjustments030630_CCB.HO.New TB template.PRC Sorting.040210_CCB.Dec03AuditPack.HL.V2.revised ctl_CCB.HO.reporting TB-Comb.4Period.040316 2" xfId="5449"/>
    <cellStyle name="_IAS Adjustments030630_CCB.HO.New TB template.PRC Sorting.040210_CCB.Dec03AuditPack.HL.V2.revised ctl_CCB.HO.reporting TB-HL.1P.040316" xfId="936"/>
    <cellStyle name="_IAS Adjustments030630_CCB.HO.New TB template.PRC Sorting.040210_CCB.Dec03AuditPack.HL.V2.revised ctl_CCB.HO.reporting TB-HL.1P.040316 2" xfId="3868"/>
    <cellStyle name="_IAS Adjustments030630_CCB.HO.New TB template.PRC Sorting.040210_CCB.Dec03AuditPack.HL.V2.revised ctl_CCB.HO.reporting TB-HL.1P.040316_05.CCB.HO.Tool.PRCAccounts.040409" xfId="2570"/>
    <cellStyle name="_IAS Adjustments030630_CCB.HO.New TB template.PRC Sorting.040210_CCB.Dec03AuditPack.HL.V2.revised ctl_CCB.HO.reporting TB-HL.1P.040316_05.CCB.HO.Tool.PRCAccounts.040409 2" xfId="5450"/>
    <cellStyle name="_IAS Adjustments030630_CCB.HO.New TB template.PRC Sorting.040210_CCB.Dec03AuditPack.HL.V2.revised ctl_CCB.HO.Tool - convert old 2.5yrs combine TB to new.040315" xfId="2571"/>
    <cellStyle name="_IAS Adjustments030630_CCB.HO.New TB template.PRC Sorting.040210_CCB.Dec03AuditPack.HL.V2.revised ctl_CCB.HO.Tool - convert old 2.5yrs combine TB to new.040315 2" xfId="5451"/>
    <cellStyle name="_IAS Adjustments030630_CCB.HO.New TB template.PRC Sorting.040210_CCB.Dec03AuditPack.HL.V2.revised ctl_CCB.xx.4P.PRCTB.yymmdd" xfId="2572"/>
    <cellStyle name="_IAS Adjustments030630_CCB.HO.New TB template.PRC Sorting.040210_CCB.Dec03AuditPack.HL.V2.revised ctl_CCB.xx.4P.PRCTB.yymmdd 2" xfId="5452"/>
    <cellStyle name="_IFRS Currency exposure 1223" xfId="2573"/>
    <cellStyle name="_IFRS Currency exposure 1223 2" xfId="5453"/>
    <cellStyle name="_IFRS Currency exposure 1223_CCBC.Consol.0412.PRCAccount" xfId="1755"/>
    <cellStyle name="_IFRS Currency exposure 1223_CCBC.Consol.0412.PRCAccount 2" xfId="4661"/>
    <cellStyle name="_IFRS Currency exposure 1223_CCBC.Consol.0412PRCAccount" xfId="2146"/>
    <cellStyle name="_IFRS Currency exposure 1223_CCBC.Consol.0412PRCAccount 2" xfId="5041"/>
    <cellStyle name="_in-ter-com" xfId="776"/>
    <cellStyle name="_in-ter-com 2" xfId="3712"/>
    <cellStyle name="_intercom tran" xfId="1108"/>
    <cellStyle name="_intercom tran 2" xfId="4034"/>
    <cellStyle name="_Intercom trans. Eli. Consol. Dec 2005-final.V3 " xfId="1045"/>
    <cellStyle name="_Intercom trans. Eli. Consol. Dec 2005-final.V3  2" xfId="3973"/>
    <cellStyle name="_in-ter-com_200506.sales com.GI.intercompany" xfId="2574"/>
    <cellStyle name="_in-ter-com_200506.sales com.GI.intercompany 2" xfId="5454"/>
    <cellStyle name="_in-ter-com_20051231.sales com.GI1.intercompany" xfId="2575"/>
    <cellStyle name="_in-ter-com_20051231.sales com.GI1.intercompany 2" xfId="5455"/>
    <cellStyle name="_in-ter-com_intercompany transaction" xfId="2576"/>
    <cellStyle name="_in-ter-com_intercompany transaction 2" xfId="5456"/>
    <cellStyle name="_KPMG original version" xfId="2577"/>
    <cellStyle name="_KPMG original version 2" xfId="5457"/>
    <cellStyle name="_KPMG original version_Shenhua PBC package for 14 Jun（袁）" xfId="2578"/>
    <cellStyle name="_KPMG original version_Shenhua PBC package for 14 Jun（袁） 2" xfId="5458"/>
    <cellStyle name="_loan detail (pledged)-- final" xfId="2579"/>
    <cellStyle name="_loan detail (pledged)-- final 2" xfId="5459"/>
    <cellStyle name="_Loan details-Group.ST.20061230" xfId="2580"/>
    <cellStyle name="_Loan details-Group.ST.20061230 2" xfId="5460"/>
    <cellStyle name="_Loan details-Group.ST.Dec 06.v6" xfId="2454"/>
    <cellStyle name="_Loan details-Group.ST.Dec 06.v6 2" xfId="5340"/>
    <cellStyle name="_loan-WP-V2(final)- updated" xfId="2329"/>
    <cellStyle name="_loan-WP-V2(final)- updated 2" xfId="5217"/>
    <cellStyle name="_loan-WP-V2(final)- updated_Fair value" xfId="600"/>
    <cellStyle name="_loan-WP-V2(final)- updated_Fair value 2" xfId="3540"/>
    <cellStyle name="_loan-WP-V2(final)- updated_Foreign currency exposures of loan Jun 06 " xfId="2581"/>
    <cellStyle name="_loan-WP-V2(final)- updated_Foreign currency exposures of loan Jun 06  2" xfId="5461"/>
    <cellStyle name="_loan-WP-V2(final)- updated_Group level ST loan Dec 06 v5 " xfId="2582"/>
    <cellStyle name="_loan-WP-V2(final)- updated_Group level ST loan Dec 06 v5  2" xfId="5462"/>
    <cellStyle name="_loan-WP-V2(final)- updated_loan detail (pledged)-- final" xfId="270"/>
    <cellStyle name="_loan-WP-V2(final)- updated_loan detail (pledged)-- final 2" xfId="3223"/>
    <cellStyle name="_loan-WP-V2(final)- updated_Loan details-Group.ST.20061230" xfId="1270"/>
    <cellStyle name="_loan-WP-V2(final)- updated_Loan details-Group.ST.20061230 2" xfId="4193"/>
    <cellStyle name="_loan-WP-V2(final)- updated_Loan details-Group.ST.Dec 06.v6" xfId="1969"/>
    <cellStyle name="_loan-WP-V2(final)- updated_Loan details-Group.ST.Dec 06.v6 2" xfId="4868"/>
    <cellStyle name="_long term loan - others 300504" xfId="1495"/>
    <cellStyle name="_long term loan - others 300504 2" xfId="4407"/>
    <cellStyle name="_long term loan - others 300504_041101 Part II - Consol Journal supplementary Schedule (Shendong) 30 June 2003.conosl" xfId="1115"/>
    <cellStyle name="_long term loan - others 300504_041101 Part II - Consol Journal supplementary Schedule (Shendong) 30 June 2003.conosl 2" xfId="4041"/>
    <cellStyle name="_long term loan - others 300504_05年6.14结算部成本到扎表" xfId="2584"/>
    <cellStyle name="_long term loan - others 300504_05年6.14结算部成本到扎表 2" xfId="5464"/>
    <cellStyle name="_long term loan - others 300504_060121 Sales Co payment on behalf Dec 05 v2" xfId="2585"/>
    <cellStyle name="_long term loan - others 300504_060121 Sales Co payment on behalf Dec 05 v2 2" xfId="5465"/>
    <cellStyle name="_long term loan - others 300504_1st stage Dec 31 2006_consolidation spreadsheet OHO-consolidation level.v1" xfId="855"/>
    <cellStyle name="_long term loan - others 300504_1st stage Dec 31 2006_consolidation spreadsheet OHO-consolidation level.v1 2" xfId="3790"/>
    <cellStyle name="_long term loan - others 300504_2005-6-14北京成本倒轧表" xfId="2587"/>
    <cellStyle name="_long term loan - others 300504_2005-6-14北京成本倒轧表 2" xfId="5467"/>
    <cellStyle name="_long term loan - others 300504_30 June 2006_ interim review OHO-consol level.v1" xfId="2231"/>
    <cellStyle name="_long term loan - others 300504_30 June 2006_ interim review OHO-consol level.v1 2" xfId="5122"/>
    <cellStyle name="_long term loan - others 300504_GE1 Fixed Assets----------------------------------------" xfId="2588"/>
    <cellStyle name="_long term loan - others 300504_GE1 Fixed Assets---------------------------------------- 2" xfId="5468"/>
    <cellStyle name="_long term loan - others 300504_in-ter-com" xfId="2589"/>
    <cellStyle name="_long term loan - others 300504_in-ter-com 2" xfId="5469"/>
    <cellStyle name="_long term loan - others 300504_Intercom Balance. Eli.Consol.Dec 2005.PRC" xfId="1796"/>
    <cellStyle name="_long term loan - others 300504_Intercom Balance. Eli.Consol.Dec 2005.PRC 2" xfId="4702"/>
    <cellStyle name="_long term loan - others 300504_intercom tran" xfId="1919"/>
    <cellStyle name="_long term loan - others 300504_intercom tran 2" xfId="4821"/>
    <cellStyle name="_long term loan - others 300504_in-ter-com_200506.sales com.GI.intercompany" xfId="2591"/>
    <cellStyle name="_long term loan - others 300504_in-ter-com_200506.sales com.GI.intercompany 2" xfId="5471"/>
    <cellStyle name="_long term loan - others 300504_in-ter-com_20051231.sales com.GI1.intercompany" xfId="2592"/>
    <cellStyle name="_long term loan - others 300504_in-ter-com_20051231.sales com.GI1.intercompany 2" xfId="5472"/>
    <cellStyle name="_long term loan - others 300504_in-ter-com_intercompany transaction" xfId="1631"/>
    <cellStyle name="_long term loan - others 300504_in-ter-com_intercompany transaction 2" xfId="4539"/>
    <cellStyle name="_long term loan - others 300504_KPMG original version" xfId="2593"/>
    <cellStyle name="_long term loan - others 300504_KPMG original version 2" xfId="5473"/>
    <cellStyle name="_long term loan - others 300504_KPMG original version_Shenhua PBC package for 14 Jun（袁）" xfId="2261"/>
    <cellStyle name="_long term loan - others 300504_KPMG original version_Shenhua PBC package for 14 Jun（袁） 2" xfId="5151"/>
    <cellStyle name="_long term loan - others 300504_MI.20060630" xfId="2594"/>
    <cellStyle name="_long term loan - others 300504_MI.20060630 2" xfId="5474"/>
    <cellStyle name="_long term loan - others 300504_Part II - Consol Journal supp Schedule (Site Name)" xfId="297"/>
    <cellStyle name="_long term loan - others 300504_Part II - Consol Journal supp Schedule (Site Name) 2" xfId="3249"/>
    <cellStyle name="_long term loan - others 300504_Part III - Journal List, Profit Recon &amp; op data(Site Name)" xfId="2595"/>
    <cellStyle name="_long term loan - others 300504_Part III - Journal List, Profit Recon &amp; op data(Site Name) 2" xfId="5475"/>
    <cellStyle name="_long term loan - others 300504_PartII-Conso Jou supp Sch(SalesCo)(041231).conso" xfId="2596"/>
    <cellStyle name="_long term loan - others 300504_PartII-Conso Jou supp Sch(SalesCo)(041231).conso 2" xfId="5476"/>
    <cellStyle name="_long term loan - others 300504_PRC CJA 1 Intercom balance.Eli.Consol.2007 Dec" xfId="1263"/>
    <cellStyle name="_long term loan - others 300504_PRC CJA 1 Intercom balance.Eli.Consol.2007 Dec 2" xfId="4186"/>
    <cellStyle name="_long term loan - others 300504_Shenhua PBC package 050530" xfId="2598"/>
    <cellStyle name="_long term loan - others 300504_Shenhua PBC package 050530 2" xfId="5478"/>
    <cellStyle name="_long term loan - others 300504_Shenhua PBC package 050530_Shenhua PBC package for 14 Jun（袁）" xfId="2599"/>
    <cellStyle name="_long term loan - others 300504_Shenhua PBC package 050530_Shenhua PBC package for 14 Jun（袁） 2" xfId="5479"/>
    <cellStyle name="_long term loan - others 300504_TB &amp; JA list &amp; SUAD-Sanhe" xfId="2600"/>
    <cellStyle name="_long term loan - others 300504_TB &amp; JA list &amp; SUAD-Sanhe 2" xfId="5480"/>
    <cellStyle name="_long term loan - others 300504_TB with revaluation reconciliation" xfId="2602"/>
    <cellStyle name="_long term loan - others 300504_TB with revaluation reconciliation 2" xfId="5482"/>
    <cellStyle name="_long term loan - others 300504_to do list" xfId="2603"/>
    <cellStyle name="_long term loan - others 300504_to do list 2" xfId="5483"/>
    <cellStyle name="_long term loan - others 300504_to do list_05成本到扎表1(1).9-结算部" xfId="2604"/>
    <cellStyle name="_long term loan - others 300504_to do list_05成本到扎表1(1).9-结算部 2" xfId="5484"/>
    <cellStyle name="_long term loan - others 300504_to do list_200506.sales com.GI.intercompany" xfId="2424"/>
    <cellStyle name="_long term loan - others 300504_to do list_200506.sales com.GI.intercompany 2" xfId="5310"/>
    <cellStyle name="_long term loan - others 300504_to do list_20051231.sales com.GI1.intercompany" xfId="2606"/>
    <cellStyle name="_long term loan - others 300504_to do list_20051231.sales com.GI1.intercompany 2" xfId="5486"/>
    <cellStyle name="_long term loan - others 300504_to do list_intercompany transaction" xfId="2607"/>
    <cellStyle name="_long term loan - others 300504_to do list_intercompany transaction 2" xfId="5487"/>
    <cellStyle name="_long term loan - others 300504_to do list_期末存货" xfId="1971"/>
    <cellStyle name="_long term loan - others 300504_to do list_期末存货 2" xfId="4870"/>
    <cellStyle name="_long term loan - others 300504_to do list_期末存货_05成本到扎表1(1).9-结算部" xfId="2610"/>
    <cellStyle name="_long term loan - others 300504_to do list_期末存货_05成本到扎表1(1).9-结算部 2" xfId="5488"/>
    <cellStyle name="_long term loan - others 300504_to do list_期末存货_200506.sales com.GI.intercompany" xfId="2292"/>
    <cellStyle name="_long term loan - others 300504_to do list_期末存货_200506.sales com.GI.intercompany 2" xfId="5182"/>
    <cellStyle name="_long term loan - others 300504_to do list_期末存货_20051231.sales com.GI1.intercompany" xfId="2479"/>
    <cellStyle name="_long term loan - others 300504_to do list_期末存货_20051231.sales com.GI1.intercompany 2" xfId="5364"/>
    <cellStyle name="_long term loan - others 300504_to do list_期末存货_intercompany transaction" xfId="2201"/>
    <cellStyle name="_long term loan - others 300504_to do list_期末存货_intercompany transaction 2" xfId="5096"/>
    <cellStyle name="_long term loan - others 300504_刘佳佳-国华收入成本05-6" xfId="785"/>
    <cellStyle name="_long term loan - others 300504_刘佳佳-国华收入成本05-6 2" xfId="3721"/>
    <cellStyle name="_long term loan - others 300504_期末存货" xfId="2611"/>
    <cellStyle name="_long term loan - others 300504_期末存货 2" xfId="5489"/>
    <cellStyle name="_long term loan - others 300504_期末存货_05成本到扎表1(1).9-结算部" xfId="766"/>
    <cellStyle name="_long term loan - others 300504_期末存货_05成本到扎表1(1).9-结算部 2" xfId="3702"/>
    <cellStyle name="_long term loan - others 300504_期末存货_200506.sales com.GI.intercompany" xfId="169"/>
    <cellStyle name="_long term loan - others 300504_期末存货_200506.sales com.GI.intercompany 2" xfId="3132"/>
    <cellStyle name="_long term loan - others 300504_期末存货_20051231.sales com.GI1.intercompany" xfId="2613"/>
    <cellStyle name="_long term loan - others 300504_期末存货_20051231.sales com.GI1.intercompany 2" xfId="5491"/>
    <cellStyle name="_long term loan - others 300504_期末存货_intercompany transaction" xfId="2614"/>
    <cellStyle name="_long term loan - others 300504_期末存货_intercompany transaction 2" xfId="5492"/>
    <cellStyle name="_Long term long Seperate.200606.v11 after elimination change and JA" xfId="624"/>
    <cellStyle name="_Long term long Seperate.200606.v11 after elimination change and JA 2" xfId="3564"/>
    <cellStyle name="_MI.20060630" xfId="2615"/>
    <cellStyle name="_MI.20060630 2" xfId="5493"/>
    <cellStyle name="_norma1" xfId="2616"/>
    <cellStyle name="_norma1 2" xfId="5494"/>
    <cellStyle name="_part 6 structure and related parties (XXX) (20080930)" xfId="571"/>
    <cellStyle name="_part 6 structure and related parties (XXX) (20080930) 2" xfId="3512"/>
    <cellStyle name="_part 6 structure and related parties (XXX) (20080930)revised" xfId="2617"/>
    <cellStyle name="_part 6 structure and related parties (XXX) (20080930)revised 2" xfId="5495"/>
    <cellStyle name="_part 6 structure and related parties(20081231) (2)" xfId="1367"/>
    <cellStyle name="_part 6 structure and related parties(20081231) (2) 2" xfId="4285"/>
    <cellStyle name="_part 7 fair value of loans.(entity code).(report date)" xfId="2618"/>
    <cellStyle name="_part 7 fair value of loans.(entity code).(report date) 2" xfId="5496"/>
    <cellStyle name="_Part II" xfId="2619"/>
    <cellStyle name="_Part II - Consol Journal supp Schedule (Holding) 0714 V3(OK)" xfId="2620"/>
    <cellStyle name="_Part II - Consol Journal supp Schedule (Holding) 0714 V3(OK) 2" xfId="5498"/>
    <cellStyle name="_Part II - Consol Journal supp Schedule (Huanghua)" xfId="2621"/>
    <cellStyle name="_Part II - Consol Journal supp Schedule (Huanghua) 2" xfId="5499"/>
    <cellStyle name="_Part II - Consol Journal supp Schedule (Jinfeng)" xfId="722"/>
    <cellStyle name="_Part II - Consol Journal supp Schedule (Jinfeng) 2" xfId="3658"/>
    <cellStyle name="_Part II - Consol Journal supp Schedule (Power)" xfId="225"/>
    <cellStyle name="_Part II - Consol Journal supp Schedule (Power) 2" xfId="3183"/>
    <cellStyle name="_Part II - Consol Journal supp Schedule (Shendong)" xfId="1193"/>
    <cellStyle name="_Part II - Consol Journal supp Schedule (Shendong) 2" xfId="4118"/>
    <cellStyle name="_Part II - Consol Journal supp Schedule (Site Name)" xfId="2622"/>
    <cellStyle name="_Part II - Consol Journal supp Schedule (Site Name) 2" xfId="5500"/>
    <cellStyle name="_Part II - Consol Journal supp Schedule (Site Name)_1" xfId="2623"/>
    <cellStyle name="_Part II - Consol Journal supp Schedule (Site Name)_1 2" xfId="5501"/>
    <cellStyle name="_Part II - Consol Journal supp Schedule (Site Name)_Part II - Consol Journal supp Schedule (Power)" xfId="2624"/>
    <cellStyle name="_Part II - Consol Journal supp Schedule (Site Name)_Part II - Consol Journal supp Schedule (Power) 2" xfId="5502"/>
    <cellStyle name="_Part II - Consol Journal supp Schedule (Tianjin).060630" xfId="2625"/>
    <cellStyle name="_Part II - Consol Journal supp Schedule (Tianjin).060630 2" xfId="5503"/>
    <cellStyle name="_Part II - Consol Journal supp Schedule (Wanli)" xfId="920"/>
    <cellStyle name="_Part II - Consol Journal supp Schedule (Wanli) 2" xfId="3853"/>
    <cellStyle name="_Part II - Consol Journal supp Schedule (Zhunge'er)" xfId="2626"/>
    <cellStyle name="_Part II - Consol Journal supp Schedule (Zhunge'er) 2" xfId="5504"/>
    <cellStyle name="_Part II - Consol Journal supp Schedule.20060714" xfId="2627"/>
    <cellStyle name="_Part II - Consol Journal supp Schedule.20060714 2" xfId="5505"/>
    <cellStyle name="_Part II - Consol Journal supp Schedule.Shengli" xfId="2629"/>
    <cellStyle name="_Part II - Consol Journal supp Schedule.Shengli 2" xfId="5507"/>
    <cellStyle name="_Part II 10" xfId="5898"/>
    <cellStyle name="_Part II 11" xfId="5911"/>
    <cellStyle name="_Part II 12" xfId="5885"/>
    <cellStyle name="_Part II 13" xfId="5916"/>
    <cellStyle name="_Part II 14" xfId="5901"/>
    <cellStyle name="_Part II 15" xfId="5796"/>
    <cellStyle name="_Part II 16" xfId="5915"/>
    <cellStyle name="_Part II 17" xfId="5877"/>
    <cellStyle name="_Part II 18" xfId="5909"/>
    <cellStyle name="_Part II 19" xfId="5874"/>
    <cellStyle name="_Part II 2" xfId="5497"/>
    <cellStyle name="_Part II 20" xfId="5913"/>
    <cellStyle name="_Part II 2003 H" xfId="2631"/>
    <cellStyle name="_Part II 2003 H 2" xfId="5508"/>
    <cellStyle name="_Part II 21" xfId="5961"/>
    <cellStyle name="_Part II 22" xfId="5889"/>
    <cellStyle name="_Part II 23" xfId="5896"/>
    <cellStyle name="_Part II 24" xfId="5887"/>
    <cellStyle name="_Part II 25" xfId="5894"/>
    <cellStyle name="_Part II 26" xfId="5817"/>
    <cellStyle name="_Part II 27" xfId="5935"/>
    <cellStyle name="_Part II 28" xfId="5954"/>
    <cellStyle name="_Part II 29" xfId="5919"/>
    <cellStyle name="_Part II 3" xfId="5940"/>
    <cellStyle name="_Part II 30" xfId="5895"/>
    <cellStyle name="_Part II 31" xfId="5938"/>
    <cellStyle name="_Part II 32" xfId="3943"/>
    <cellStyle name="_Part II 33" xfId="5848"/>
    <cellStyle name="_Part II 34" xfId="5951"/>
    <cellStyle name="_Part II 35" xfId="5843"/>
    <cellStyle name="_Part II 36" xfId="5875"/>
    <cellStyle name="_Part II 37" xfId="5942"/>
    <cellStyle name="_Part II 38" xfId="5838"/>
    <cellStyle name="_Part II 39" xfId="5754"/>
    <cellStyle name="_Part II 4" xfId="5844"/>
    <cellStyle name="_Part II 40" xfId="5865"/>
    <cellStyle name="_Part II 5" xfId="5945"/>
    <cellStyle name="_Part II 6" xfId="5821"/>
    <cellStyle name="_Part II 7" xfId="5956"/>
    <cellStyle name="_Part II 8" xfId="5828"/>
    <cellStyle name="_Part II 9" xfId="5903"/>
    <cellStyle name="_Part II_1" xfId="2632"/>
    <cellStyle name="_Part II_1 2" xfId="5509"/>
    <cellStyle name="_Part III - Journal List, Profit Recon &amp; op data(Site Name)" xfId="1831"/>
    <cellStyle name="_Part III - Journal List, Profit Recon &amp; op data(Site Name) 2" xfId="4737"/>
    <cellStyle name="_Part III.200406.Loan and Liabilities details.(Site Name)" xfId="2055"/>
    <cellStyle name="_Part III.200406.Loan and Liabilities details.(Site Name) 2" xfId="4954"/>
    <cellStyle name="_Part III.200406.Loan and Liabilities details.(Site Name)_041101 Part II - Consol Journal supplementary Schedule (Shendong) 30 June 2003.conosl" xfId="2633"/>
    <cellStyle name="_Part III.200406.Loan and Liabilities details.(Site Name)_041101 Part II - Consol Journal supplementary Schedule (Shendong) 30 June 2003.conosl 2" xfId="5510"/>
    <cellStyle name="_Part III.200406.Loan and Liabilities details.(Site Name)_05年6.14结算部成本到扎表" xfId="2634"/>
    <cellStyle name="_Part III.200406.Loan and Liabilities details.(Site Name)_05年6.14结算部成本到扎表 2" xfId="5511"/>
    <cellStyle name="_Part III.200406.Loan and Liabilities details.(Site Name)_060121 Sales Co payment on behalf Dec 05 v2" xfId="2635"/>
    <cellStyle name="_Part III.200406.Loan and Liabilities details.(Site Name)_060121 Sales Co payment on behalf Dec 05 v2 2" xfId="5512"/>
    <cellStyle name="_Part III.200406.Loan and Liabilities details.(Site Name)_1st stage Dec 31 2006_consolidation spreadsheet OHO-consolidation level.v1" xfId="2636"/>
    <cellStyle name="_Part III.200406.Loan and Liabilities details.(Site Name)_1st stage Dec 31 2006_consolidation spreadsheet OHO-consolidation level.v1 2" xfId="5513"/>
    <cellStyle name="_Part III.200406.Loan and Liabilities details.(Site Name)_2005-6-14北京成本倒轧表" xfId="2637"/>
    <cellStyle name="_Part III.200406.Loan and Liabilities details.(Site Name)_2005-6-14北京成本倒轧表 2" xfId="5514"/>
    <cellStyle name="_Part III.200406.Loan and Liabilities details.(Site Name)_30 June 2006_ interim review OHO-consol level.v1" xfId="2061"/>
    <cellStyle name="_Part III.200406.Loan and Liabilities details.(Site Name)_30 June 2006_ interim review OHO-consol level.v1 2" xfId="4959"/>
    <cellStyle name="_Part III.200406.Loan and Liabilities details.(Site Name)_GE1 Fixed Assets----------------------------------------" xfId="2638"/>
    <cellStyle name="_Part III.200406.Loan and Liabilities details.(Site Name)_GE1 Fixed Assets---------------------------------------- 2" xfId="5515"/>
    <cellStyle name="_Part III.200406.Loan and Liabilities details.(Site Name)_in-ter-com" xfId="2640"/>
    <cellStyle name="_Part III.200406.Loan and Liabilities details.(Site Name)_in-ter-com 2" xfId="5517"/>
    <cellStyle name="_Part III.200406.Loan and Liabilities details.(Site Name)_Intercom Balance. Eli.Consol.Dec 2005.PRC" xfId="2643"/>
    <cellStyle name="_Part III.200406.Loan and Liabilities details.(Site Name)_Intercom Balance. Eli.Consol.Dec 2005.PRC 2" xfId="5520"/>
    <cellStyle name="_Part III.200406.Loan and Liabilities details.(Site Name)_intercom tran" xfId="2644"/>
    <cellStyle name="_Part III.200406.Loan and Liabilities details.(Site Name)_intercom tran 2" xfId="5521"/>
    <cellStyle name="_Part III.200406.Loan and Liabilities details.(Site Name)_in-ter-com_200506.sales com.GI.intercompany" xfId="2645"/>
    <cellStyle name="_Part III.200406.Loan and Liabilities details.(Site Name)_in-ter-com_200506.sales com.GI.intercompany 2" xfId="5522"/>
    <cellStyle name="_Part III.200406.Loan and Liabilities details.(Site Name)_in-ter-com_20051231.sales com.GI1.intercompany" xfId="1646"/>
    <cellStyle name="_Part III.200406.Loan and Liabilities details.(Site Name)_in-ter-com_20051231.sales com.GI1.intercompany 2" xfId="4554"/>
    <cellStyle name="_Part III.200406.Loan and Liabilities details.(Site Name)_in-ter-com_intercompany transaction" xfId="1246"/>
    <cellStyle name="_Part III.200406.Loan and Liabilities details.(Site Name)_in-ter-com_intercompany transaction 2" xfId="4169"/>
    <cellStyle name="_Part III.200406.Loan and Liabilities details.(Site Name)_KPMG original version" xfId="2646"/>
    <cellStyle name="_Part III.200406.Loan and Liabilities details.(Site Name)_KPMG original version 2" xfId="5523"/>
    <cellStyle name="_Part III.200406.Loan and Liabilities details.(Site Name)_KPMG original version_Shenhua PBC package for 14 Jun（袁）" xfId="2647"/>
    <cellStyle name="_Part III.200406.Loan and Liabilities details.(Site Name)_KPMG original version_Shenhua PBC package for 14 Jun（袁） 2" xfId="5524"/>
    <cellStyle name="_Part III.200406.Loan and Liabilities details.(Site Name)_MI.20060630" xfId="2649"/>
    <cellStyle name="_Part III.200406.Loan and Liabilities details.(Site Name)_MI.20060630 2" xfId="5526"/>
    <cellStyle name="_Part III.200406.Loan and Liabilities details.(Site Name)_Part II - Consol Journal supp Schedule (Site Name)" xfId="2651"/>
    <cellStyle name="_Part III.200406.Loan and Liabilities details.(Site Name)_Part II - Consol Journal supp Schedule (Site Name) 2" xfId="5528"/>
    <cellStyle name="_Part III.200406.Loan and Liabilities details.(Site Name)_Part III - Journal List, Profit Recon &amp; op data(Site Name)" xfId="2654"/>
    <cellStyle name="_Part III.200406.Loan and Liabilities details.(Site Name)_Part III - Journal List, Profit Recon &amp; op data(Site Name) 2" xfId="5529"/>
    <cellStyle name="_Part III.200406.Loan and Liabilities details.(Site Name)_PartII-Conso Jou supp Sch(SalesCo)(041231).conso" xfId="276"/>
    <cellStyle name="_Part III.200406.Loan and Liabilities details.(Site Name)_PartII-Conso Jou supp Sch(SalesCo)(041231).conso 2" xfId="3228"/>
    <cellStyle name="_Part III.200406.Loan and Liabilities details.(Site Name)_PRC CJA 1 Intercom balance.Eli.Consol.2007 Dec" xfId="2655"/>
    <cellStyle name="_Part III.200406.Loan and Liabilities details.(Site Name)_PRC CJA 1 Intercom balance.Eli.Consol.2007 Dec 2" xfId="5530"/>
    <cellStyle name="_Part III.200406.Loan and Liabilities details.(Site Name)_Shenhua PBC package 050530" xfId="2656"/>
    <cellStyle name="_Part III.200406.Loan and Liabilities details.(Site Name)_Shenhua PBC package 050530 2" xfId="5531"/>
    <cellStyle name="_Part III.200406.Loan and Liabilities details.(Site Name)_Shenhua PBC package 050530_Shenhua PBC package for 14 Jun（袁）" xfId="2657"/>
    <cellStyle name="_Part III.200406.Loan and Liabilities details.(Site Name)_Shenhua PBC package 050530_Shenhua PBC package for 14 Jun（袁） 2" xfId="5532"/>
    <cellStyle name="_Part III.200406.Loan and Liabilities details.(Site Name)_TB &amp; JA list &amp; SUAD-Sanhe" xfId="2467"/>
    <cellStyle name="_Part III.200406.Loan and Liabilities details.(Site Name)_TB &amp; JA list &amp; SUAD-Sanhe 2" xfId="5352"/>
    <cellStyle name="_Part III.200406.Loan and Liabilities details.(Site Name)_TB with revaluation reconciliation" xfId="581"/>
    <cellStyle name="_Part III.200406.Loan and Liabilities details.(Site Name)_TB with revaluation reconciliation 2" xfId="3521"/>
    <cellStyle name="_Part III.200406.Loan and Liabilities details.(Site Name)_to do list" xfId="1281"/>
    <cellStyle name="_Part III.200406.Loan and Liabilities details.(Site Name)_to do list 2" xfId="4204"/>
    <cellStyle name="_Part III.200406.Loan and Liabilities details.(Site Name)_to do list_05成本到扎表1(1).9-结算部" xfId="2658"/>
    <cellStyle name="_Part III.200406.Loan and Liabilities details.(Site Name)_to do list_05成本到扎表1(1).9-结算部 2" xfId="5533"/>
    <cellStyle name="_Part III.200406.Loan and Liabilities details.(Site Name)_to do list_200506.sales com.GI.intercompany" xfId="2659"/>
    <cellStyle name="_Part III.200406.Loan and Liabilities details.(Site Name)_to do list_200506.sales com.GI.intercompany 2" xfId="5534"/>
    <cellStyle name="_Part III.200406.Loan and Liabilities details.(Site Name)_to do list_20051231.sales com.GI1.intercompany" xfId="504"/>
    <cellStyle name="_Part III.200406.Loan and Liabilities details.(Site Name)_to do list_20051231.sales com.GI1.intercompany 2" xfId="3450"/>
    <cellStyle name="_Part III.200406.Loan and Liabilities details.(Site Name)_to do list_intercompany transaction" xfId="2474"/>
    <cellStyle name="_Part III.200406.Loan and Liabilities details.(Site Name)_to do list_intercompany transaction 2" xfId="5359"/>
    <cellStyle name="_Part III.200406.Loan and Liabilities details.(Site Name)_to do list_期末存货" xfId="967"/>
    <cellStyle name="_Part III.200406.Loan and Liabilities details.(Site Name)_to do list_期末存货 2" xfId="3899"/>
    <cellStyle name="_Part III.200406.Loan and Liabilities details.(Site Name)_to do list_期末存货_05成本到扎表1(1).9-结算部" xfId="2660"/>
    <cellStyle name="_Part III.200406.Loan and Liabilities details.(Site Name)_to do list_期末存货_05成本到扎表1(1).9-结算部 2" xfId="5535"/>
    <cellStyle name="_Part III.200406.Loan and Liabilities details.(Site Name)_to do list_期末存货_200506.sales com.GI.intercompany" xfId="2310"/>
    <cellStyle name="_Part III.200406.Loan and Liabilities details.(Site Name)_to do list_期末存货_200506.sales com.GI.intercompany 2" xfId="5199"/>
    <cellStyle name="_Part III.200406.Loan and Liabilities details.(Site Name)_to do list_期末存货_20051231.sales com.GI1.intercompany" xfId="2661"/>
    <cellStyle name="_Part III.200406.Loan and Liabilities details.(Site Name)_to do list_期末存货_20051231.sales com.GI1.intercompany 2" xfId="5536"/>
    <cellStyle name="_Part III.200406.Loan and Liabilities details.(Site Name)_to do list_期末存货_intercompany transaction" xfId="2662"/>
    <cellStyle name="_Part III.200406.Loan and Liabilities details.(Site Name)_to do list_期末存货_intercompany transaction 2" xfId="5537"/>
    <cellStyle name="_Part III.200406.Loan and Liabilities details.(Site Name)_刘佳佳-国华收入成本05-6" xfId="2664"/>
    <cellStyle name="_Part III.200406.Loan and Liabilities details.(Site Name)_刘佳佳-国华收入成本05-6 2" xfId="5539"/>
    <cellStyle name="_Part III.200406.Loan and Liabilities details.(Site Name)_期末存货" xfId="2666"/>
    <cellStyle name="_Part III.200406.Loan and Liabilities details.(Site Name)_期末存货 2" xfId="5540"/>
    <cellStyle name="_Part III.200406.Loan and Liabilities details.(Site Name)_期末存货_05成本到扎表1(1).9-结算部" xfId="538"/>
    <cellStyle name="_Part III.200406.Loan and Liabilities details.(Site Name)_期末存货_05成本到扎表1(1).9-结算部 2" xfId="3483"/>
    <cellStyle name="_Part III.200406.Loan and Liabilities details.(Site Name)_期末存货_200506.sales com.GI.intercompany" xfId="2667"/>
    <cellStyle name="_Part III.200406.Loan and Liabilities details.(Site Name)_期末存货_200506.sales com.GI.intercompany 2" xfId="5541"/>
    <cellStyle name="_Part III.200406.Loan and Liabilities details.(Site Name)_期末存货_20051231.sales com.GI1.intercompany" xfId="2668"/>
    <cellStyle name="_Part III.200406.Loan and Liabilities details.(Site Name)_期末存货_20051231.sales com.GI1.intercompany 2" xfId="5542"/>
    <cellStyle name="_Part III.200406.Loan and Liabilities details.(Site Name)_期末存货_intercompany transaction" xfId="2216"/>
    <cellStyle name="_Part III.200406.Loan and Liabilities details.(Site Name)_期末存货_intercompany transaction 2" xfId="5108"/>
    <cellStyle name="_PARTII~1" xfId="2670"/>
    <cellStyle name="_PARTII~1 2" xfId="5544"/>
    <cellStyle name="_PartII-Conso Jou supp Sch(SalesCo)(041231).conso" xfId="1005"/>
    <cellStyle name="_PartII-Conso Jou supp Sch(SalesCo)(041231).conso 2" xfId="3935"/>
    <cellStyle name="_PRC Adjustments 011231" xfId="2672"/>
    <cellStyle name="_PRC Adjustments 011231 2" xfId="5545"/>
    <cellStyle name="_PRC Adjustments 011231_05.CCB.HO.Tool.PRCAccounts.040409" xfId="1257"/>
    <cellStyle name="_PRC Adjustments 011231_05.CCB.HO.Tool.PRCAccounts.040409 2" xfId="4180"/>
    <cellStyle name="_PRC Adjustments 011231_CCB.Dec03AuditPack.GL.V2" xfId="2673"/>
    <cellStyle name="_PRC Adjustments 011231_CCB.Dec03AuditPack.GL.V2 2" xfId="5546"/>
    <cellStyle name="_PRC Adjustments 011231_CCB.Dec03AuditPack.GL.V2_05.CCB.HO.Tool.PRCAccounts.040409" xfId="2674"/>
    <cellStyle name="_PRC Adjustments 011231_CCB.Dec03AuditPack.GL.V2_05.CCB.HO.Tool.PRCAccounts.040409 2" xfId="5547"/>
    <cellStyle name="_PRC Adjustments 011231_CCB.Dec03AuditPack.GL.V2_CCB.Dec03AuditPack.GL.V4(trail run new)" xfId="2639"/>
    <cellStyle name="_PRC Adjustments 011231_CCB.Dec03AuditPack.GL.V2_CCB.Dec03AuditPack.GL.V4(trail run new) 2" xfId="5516"/>
    <cellStyle name="_PRC Adjustments 011231_CCB.Dec03AuditPack.GL.V2_CCB.Dec03AuditPack.GL.V4(trial run new)" xfId="2675"/>
    <cellStyle name="_PRC Adjustments 011231_CCB.Dec03AuditPack.GL.V2_CCB.Dec03AuditPack.GL.V4(trial run new) 2" xfId="5548"/>
    <cellStyle name="_PRC Adjustments 011231_CCB.Dec03AuditPack.GL.V2_Copy of CCB.Dec03AuditPack.GL.V4" xfId="1427"/>
    <cellStyle name="_PRC Adjustments 011231_CCB.Dec03AuditPack.GL.V2_Copy of CCB.Dec03AuditPack.GL.V4 2" xfId="4343"/>
    <cellStyle name="_PRC Adjustments 011231_CCB.Dec03AuditPack.HL.V2.revised ctl" xfId="2676"/>
    <cellStyle name="_PRC Adjustments 011231_CCB.Dec03AuditPack.HL.V2.revised ctl 2" xfId="5549"/>
    <cellStyle name="_PRC Adjustments 011231_CCB.Dec03AuditPack.HL.V2.revised ctl_05.CCB.HO.Tool.PRCAccounts.040409" xfId="2677"/>
    <cellStyle name="_PRC Adjustments 011231_CCB.Dec03AuditPack.HL.V2.revised ctl_05.CCB.HO.Tool.PRCAccounts.040409 2" xfId="5550"/>
    <cellStyle name="_PRC Adjustments 011231_CCB.Dec03AuditPack.HL.V2.revised ctl_CCB.HO.new TB template.for reporting package.040309" xfId="2515"/>
    <cellStyle name="_PRC Adjustments 011231_CCB.Dec03AuditPack.HL.V2.revised ctl_CCB.HO.new TB template.for reporting package.040309 2" xfId="5397"/>
    <cellStyle name="_PRC Adjustments 011231_CCB.Dec03AuditPack.HL.V2.revised ctl_CCB.HO.new TB template.for reporting package.040309_05.CCB.HO.Tool.PRCAccounts.040409" xfId="2517"/>
    <cellStyle name="_PRC Adjustments 011231_CCB.Dec03AuditPack.HL.V2.revised ctl_CCB.HO.new TB template.for reporting package.040309_05.CCB.HO.Tool.PRCAccounts.040409 2" xfId="5399"/>
    <cellStyle name="_PRC Adjustments 011231_CCB.Dec03AuditPack.HL.V2.revised ctl_CCB.HO.new TB template.for reporting package.1P.040316" xfId="2679"/>
    <cellStyle name="_PRC Adjustments 011231_CCB.Dec03AuditPack.HL.V2.revised ctl_CCB.HO.new TB template.for reporting package.1P.040316 2" xfId="5552"/>
    <cellStyle name="_PRC Adjustments 011231_CCB.Dec03AuditPack.HL.V2.revised ctl_CCB.HO.new TB template.for reporting package.1P.040316_05.CCB.HO.Tool.PRCAccounts.040409" xfId="1636"/>
    <cellStyle name="_PRC Adjustments 011231_CCB.Dec03AuditPack.HL.V2.revised ctl_CCB.HO.new TB template.for reporting package.1P.040316_05.CCB.HO.Tool.PRCAccounts.040409 2" xfId="4544"/>
    <cellStyle name="_PRC Adjustments 011231_CCB.Dec03AuditPack.HL.V2.revised ctl_CCB.HO.reporting TB-Comb.1P.040316" xfId="2586"/>
    <cellStyle name="_PRC Adjustments 011231_CCB.Dec03AuditPack.HL.V2.revised ctl_CCB.HO.reporting TB-Comb.1P.040316 2" xfId="5466"/>
    <cellStyle name="_PRC Adjustments 011231_CCB.Dec03AuditPack.HL.V2.revised ctl_CCB.HO.reporting TB-Comb.4Period.040316" xfId="1659"/>
    <cellStyle name="_PRC Adjustments 011231_CCB.Dec03AuditPack.HL.V2.revised ctl_CCB.HO.reporting TB-Comb.4Period.040316 2" xfId="4566"/>
    <cellStyle name="_PRC Adjustments 011231_CCB.Dec03AuditPack.HL.V2.revised ctl_CCB.HO.reporting TB-HL.1P.040316" xfId="2680"/>
    <cellStyle name="_PRC Adjustments 011231_CCB.Dec03AuditPack.HL.V2.revised ctl_CCB.HO.reporting TB-HL.1P.040316 2" xfId="5553"/>
    <cellStyle name="_PRC Adjustments 011231_CCB.Dec03AuditPack.HL.V2.revised ctl_CCB.HO.reporting TB-HL.1P.040316_05.CCB.HO.Tool.PRCAccounts.040409" xfId="2681"/>
    <cellStyle name="_PRC Adjustments 011231_CCB.Dec03AuditPack.HL.V2.revised ctl_CCB.HO.reporting TB-HL.1P.040316_05.CCB.HO.Tool.PRCAccounts.040409 2" xfId="5554"/>
    <cellStyle name="_PRC Adjustments 011231_CCB.Dec03AuditPack.HL.V2.revised ctl_CCB.HO.Tool - convert old 2.5yrs combine TB to new.040315" xfId="1285"/>
    <cellStyle name="_PRC Adjustments 011231_CCB.Dec03AuditPack.HL.V2.revised ctl_CCB.HO.Tool - convert old 2.5yrs combine TB to new.040315 2" xfId="4208"/>
    <cellStyle name="_PRC Adjustments 011231_CCB.Dec03AuditPack.HL.V2.revised ctl_CCB.xx.4P.PRCTB.yymmdd" xfId="891"/>
    <cellStyle name="_PRC Adjustments 011231_CCB.Dec03AuditPack.HL.V2.revised ctl_CCB.xx.4P.PRCTB.yymmdd 2" xfId="3824"/>
    <cellStyle name="_PRC Adjustments 011231_CCB.GLAudit Package.040114" xfId="2682"/>
    <cellStyle name="_PRC Adjustments 011231_CCB.GLAudit Package.040114 2" xfId="5555"/>
    <cellStyle name="_PRC Adjustments 011231_CCB.GLAudit Package.040114_05.CCB.HO.Tool.PRCAccounts.040409" xfId="2683"/>
    <cellStyle name="_PRC Adjustments 011231_CCB.GLAudit Package.040114_05.CCB.HO.Tool.PRCAccounts.040409 2" xfId="5556"/>
    <cellStyle name="_PRC Adjustments 011231_CCB.GLAudit Package.040114_CCB.Dec03AuditPack.GL.V2" xfId="2684"/>
    <cellStyle name="_PRC Adjustments 011231_CCB.GLAudit Package.040114_CCB.Dec03AuditPack.GL.V2 2" xfId="5557"/>
    <cellStyle name="_PRC Adjustments 011231_CCB.GLAudit Package.040114_CCB.Dec03AuditPack.GL.V2_05.CCB.HO.Tool.PRCAccounts.040409" xfId="2685"/>
    <cellStyle name="_PRC Adjustments 011231_CCB.GLAudit Package.040114_CCB.Dec03AuditPack.GL.V2_05.CCB.HO.Tool.PRCAccounts.040409 2" xfId="5558"/>
    <cellStyle name="_PRC Adjustments 011231_CCB.GLAudit Package.040114_CCB.Dec03AuditPack.GL.V2_CCB.Dec03AuditPack.GL.V4(trail run new)" xfId="1230"/>
    <cellStyle name="_PRC Adjustments 011231_CCB.GLAudit Package.040114_CCB.Dec03AuditPack.GL.V2_CCB.Dec03AuditPack.GL.V4(trail run new) 2" xfId="4153"/>
    <cellStyle name="_PRC Adjustments 011231_CCB.GLAudit Package.040114_CCB.Dec03AuditPack.GL.V2_CCB.Dec03AuditPack.GL.V4(trial run new)" xfId="2536"/>
    <cellStyle name="_PRC Adjustments 011231_CCB.GLAudit Package.040114_CCB.Dec03AuditPack.GL.V2_CCB.Dec03AuditPack.GL.V4(trial run new) 2" xfId="5417"/>
    <cellStyle name="_PRC Adjustments 011231_CCB.GLAudit Package.040114_CCB.Dec03AuditPack.GL.V2_Copy of CCB.Dec03AuditPack.GL.V4" xfId="2686"/>
    <cellStyle name="_PRC Adjustments 011231_CCB.GLAudit Package.040114_CCB.Dec03AuditPack.GL.V2_Copy of CCB.Dec03AuditPack.GL.V4 2" xfId="5559"/>
    <cellStyle name="_PRC Adjustments 011231_CCB.GLAudit Package.040114_CCB.Dec03AuditPack.HL.V2.revised ctl" xfId="839"/>
    <cellStyle name="_PRC Adjustments 011231_CCB.GLAudit Package.040114_CCB.Dec03AuditPack.HL.V2.revised ctl 2" xfId="3774"/>
    <cellStyle name="_PRC Adjustments 011231_CCB.GLAudit Package.040114_CCB.Dec03AuditPack.HL.V2.revised ctl_05.CCB.HO.Tool.PRCAccounts.040409" xfId="1566"/>
    <cellStyle name="_PRC Adjustments 011231_CCB.GLAudit Package.040114_CCB.Dec03AuditPack.HL.V2.revised ctl_05.CCB.HO.Tool.PRCAccounts.040409 2" xfId="4478"/>
    <cellStyle name="_PRC Adjustments 011231_CCB.GLAudit Package.040114_CCB.Dec03AuditPack.HL.V2.revised ctl_CCB.HO.new TB template.for reporting package.040309" xfId="2687"/>
    <cellStyle name="_PRC Adjustments 011231_CCB.GLAudit Package.040114_CCB.Dec03AuditPack.HL.V2.revised ctl_CCB.HO.new TB template.for reporting package.040309 2" xfId="5560"/>
    <cellStyle name="_PRC Adjustments 011231_CCB.GLAudit Package.040114_CCB.Dec03AuditPack.HL.V2.revised ctl_CCB.HO.new TB template.for reporting package.040309_05.CCB.HO.Tool.PRCAccounts.040409" xfId="2688"/>
    <cellStyle name="_PRC Adjustments 011231_CCB.GLAudit Package.040114_CCB.Dec03AuditPack.HL.V2.revised ctl_CCB.HO.new TB template.for reporting package.040309_05.CCB.HO.Tool.PRCAccounts.040409 2" xfId="5561"/>
    <cellStyle name="_PRC Adjustments 011231_CCB.GLAudit Package.040114_CCB.Dec03AuditPack.HL.V2.revised ctl_CCB.HO.new TB template.for reporting package.1P.040316" xfId="2153"/>
    <cellStyle name="_PRC Adjustments 011231_CCB.GLAudit Package.040114_CCB.Dec03AuditPack.HL.V2.revised ctl_CCB.HO.new TB template.for reporting package.1P.040316 2" xfId="5048"/>
    <cellStyle name="_PRC Adjustments 011231_CCB.GLAudit Package.040114_CCB.Dec03AuditPack.HL.V2.revised ctl_CCB.HO.new TB template.for reporting package.1P.040316_05.CCB.HO.Tool.PRCAccounts.040409" xfId="171"/>
    <cellStyle name="_PRC Adjustments 011231_CCB.GLAudit Package.040114_CCB.Dec03AuditPack.HL.V2.revised ctl_CCB.HO.new TB template.for reporting package.1P.040316_05.CCB.HO.Tool.PRCAccounts.040409 2" xfId="3134"/>
    <cellStyle name="_PRC Adjustments 011231_CCB.GLAudit Package.040114_CCB.Dec03AuditPack.HL.V2.revised ctl_CCB.HO.reporting TB-Comb.1P.040316" xfId="408"/>
    <cellStyle name="_PRC Adjustments 011231_CCB.GLAudit Package.040114_CCB.Dec03AuditPack.HL.V2.revised ctl_CCB.HO.reporting TB-Comb.1P.040316 2" xfId="3358"/>
    <cellStyle name="_PRC Adjustments 011231_CCB.GLAudit Package.040114_CCB.Dec03AuditPack.HL.V2.revised ctl_CCB.HO.reporting TB-Comb.4Period.040316" xfId="1527"/>
    <cellStyle name="_PRC Adjustments 011231_CCB.GLAudit Package.040114_CCB.Dec03AuditPack.HL.V2.revised ctl_CCB.HO.reporting TB-Comb.4Period.040316 2" xfId="4439"/>
    <cellStyle name="_PRC Adjustments 011231_CCB.GLAudit Package.040114_CCB.Dec03AuditPack.HL.V2.revised ctl_CCB.HO.reporting TB-HL.1P.040316" xfId="1915"/>
    <cellStyle name="_PRC Adjustments 011231_CCB.GLAudit Package.040114_CCB.Dec03AuditPack.HL.V2.revised ctl_CCB.HO.reporting TB-HL.1P.040316 2" xfId="4818"/>
    <cellStyle name="_PRC Adjustments 011231_CCB.GLAudit Package.040114_CCB.Dec03AuditPack.HL.V2.revised ctl_CCB.HO.reporting TB-HL.1P.040316_05.CCB.HO.Tool.PRCAccounts.040409" xfId="2170"/>
    <cellStyle name="_PRC Adjustments 011231_CCB.GLAudit Package.040114_CCB.Dec03AuditPack.HL.V2.revised ctl_CCB.HO.reporting TB-HL.1P.040316_05.CCB.HO.Tool.PRCAccounts.040409 2" xfId="5065"/>
    <cellStyle name="_PRC Adjustments 011231_CCB.GLAudit Package.040114_CCB.Dec03AuditPack.HL.V2.revised ctl_CCB.HO.Tool - convert old 2.5yrs combine TB to new.040315" xfId="2689"/>
    <cellStyle name="_PRC Adjustments 011231_CCB.GLAudit Package.040114_CCB.Dec03AuditPack.HL.V2.revised ctl_CCB.HO.Tool - convert old 2.5yrs combine TB to new.040315 2" xfId="5562"/>
    <cellStyle name="_PRC Adjustments 011231_CCB.GLAudit Package.040114_CCB.Dec03AuditPack.HL.V2.revised ctl_CCB.xx.4P.PRCTB.yymmdd" xfId="2691"/>
    <cellStyle name="_PRC Adjustments 011231_CCB.GLAudit Package.040114_CCB.Dec03AuditPack.HL.V2.revised ctl_CCB.xx.4P.PRCTB.yymmdd 2" xfId="5564"/>
    <cellStyle name="_PRC Adjustments 011231_CCB.HO.New TB template.CCB PRC IAS Sorting.040223 trial run" xfId="2692"/>
    <cellStyle name="_PRC Adjustments 011231_CCB.HO.New TB template.CCB PRC IAS Sorting.040223 trial run 2" xfId="5565"/>
    <cellStyle name="_PRC Adjustments 011231_CCB.HO.New TB template.CCB PRC IAS Sorting.040223 trial run_05.CCB.HO.Tool.PRCAccounts.040409" xfId="2601"/>
    <cellStyle name="_PRC Adjustments 011231_CCB.HO.New TB template.CCB PRC IAS Sorting.040223 trial run_05.CCB.HO.Tool.PRCAccounts.040409 2" xfId="5481"/>
    <cellStyle name="_PRC Adjustments 011231_CCB.HO.New TB template.CCB PRC IAS Sorting.040223 trial run_CCB.Dec03AuditPack.GL.V2" xfId="2693"/>
    <cellStyle name="_PRC Adjustments 011231_CCB.HO.New TB template.CCB PRC IAS Sorting.040223 trial run_CCB.Dec03AuditPack.GL.V2 2" xfId="5566"/>
    <cellStyle name="_PRC Adjustments 011231_CCB.HO.New TB template.CCB PRC IAS Sorting.040223 trial run_CCB.Dec03AuditPack.GL.V2_05.CCB.HO.Tool.PRCAccounts.040409" xfId="2694"/>
    <cellStyle name="_PRC Adjustments 011231_CCB.HO.New TB template.CCB PRC IAS Sorting.040223 trial run_CCB.Dec03AuditPack.GL.V2_05.CCB.HO.Tool.PRCAccounts.040409 2" xfId="5567"/>
    <cellStyle name="_PRC Adjustments 011231_CCB.HO.New TB template.CCB PRC IAS Sorting.040223 trial run_CCB.Dec03AuditPack.GL.V2_CCB.Dec03AuditPack.GL.V4(trail run new)" xfId="2695"/>
    <cellStyle name="_PRC Adjustments 011231_CCB.HO.New TB template.CCB PRC IAS Sorting.040223 trial run_CCB.Dec03AuditPack.GL.V2_CCB.Dec03AuditPack.GL.V4(trail run new) 2" xfId="5568"/>
    <cellStyle name="_PRC Adjustments 011231_CCB.HO.New TB template.CCB PRC IAS Sorting.040223 trial run_CCB.Dec03AuditPack.GL.V2_CCB.Dec03AuditPack.GL.V4(trial run new)" xfId="2697"/>
    <cellStyle name="_PRC Adjustments 011231_CCB.HO.New TB template.CCB PRC IAS Sorting.040223 trial run_CCB.Dec03AuditPack.GL.V2_CCB.Dec03AuditPack.GL.V4(trial run new) 2" xfId="5569"/>
    <cellStyle name="_PRC Adjustments 011231_CCB.HO.New TB template.CCB PRC IAS Sorting.040223 trial run_CCB.Dec03AuditPack.GL.V2_Copy of CCB.Dec03AuditPack.GL.V4" xfId="1451"/>
    <cellStyle name="_PRC Adjustments 011231_CCB.HO.New TB template.CCB PRC IAS Sorting.040223 trial run_CCB.Dec03AuditPack.GL.V2_Copy of CCB.Dec03AuditPack.GL.V4 2" xfId="4364"/>
    <cellStyle name="_PRC Adjustments 011231_CCB.HO.New TB template.CCB PRC IAS Sorting.040223 trial run_CCB.Dec03AuditPack.HL.V2.revised ctl" xfId="2698"/>
    <cellStyle name="_PRC Adjustments 011231_CCB.HO.New TB template.CCB PRC IAS Sorting.040223 trial run_CCB.Dec03AuditPack.HL.V2.revised ctl 2" xfId="5570"/>
    <cellStyle name="_PRC Adjustments 011231_CCB.HO.New TB template.CCB PRC IAS Sorting.040223 trial run_CCB.Dec03AuditPack.HL.V2.revised ctl_05.CCB.HO.Tool.PRCAccounts.040409" xfId="1076"/>
    <cellStyle name="_PRC Adjustments 011231_CCB.HO.New TB template.CCB PRC IAS Sorting.040223 trial run_CCB.Dec03AuditPack.HL.V2.revised ctl_05.CCB.HO.Tool.PRCAccounts.040409 2" xfId="4003"/>
    <cellStyle name="_PRC Adjustments 011231_CCB.HO.New TB template.CCB PRC IAS Sorting.040223 trial run_CCB.Dec03AuditPack.HL.V2.revised ctl_CCB.HO.new TB template.for reporting package.040309" xfId="2699"/>
    <cellStyle name="_PRC Adjustments 011231_CCB.HO.New TB template.CCB PRC IAS Sorting.040223 trial run_CCB.Dec03AuditPack.HL.V2.revised ctl_CCB.HO.new TB template.for reporting package.040309 2" xfId="5571"/>
    <cellStyle name="_PRC Adjustments 011231_CCB.HO.New TB template.CCB PRC IAS Sorting.040223 trial run_CCB.Dec03AuditPack.HL.V2.revised ctl_CCB.HO.new TB template.for reporting package.040309_05.CCB.HO.Tool.PRCAccounts.040409" xfId="2700"/>
    <cellStyle name="_PRC Adjustments 011231_CCB.HO.New TB template.CCB PRC IAS Sorting.040223 trial run_CCB.Dec03AuditPack.HL.V2.revised ctl_CCB.HO.new TB template.for reporting package.040309_05.CCB.HO.Tool.PRCAccounts.040409 2" xfId="5572"/>
    <cellStyle name="_PRC Adjustments 011231_CCB.HO.New TB template.CCB PRC IAS Sorting.040223 trial run_CCB.Dec03AuditPack.HL.V2.revised ctl_CCB.HO.new TB template.for reporting package.1P.040316" xfId="2701"/>
    <cellStyle name="_PRC Adjustments 011231_CCB.HO.New TB template.CCB PRC IAS Sorting.040223 trial run_CCB.Dec03AuditPack.HL.V2.revised ctl_CCB.HO.new TB template.for reporting package.1P.040316 2" xfId="5573"/>
    <cellStyle name="_PRC Adjustments 011231_CCB.HO.New TB template.CCB PRC IAS Sorting.040223 trial run_CCB.Dec03AuditPack.HL.V2.revised ctl_CCB.HO.new TB template.for reporting package.1P.040316_05.CCB.HO.Tool.PRCAccounts.040409" xfId="325"/>
    <cellStyle name="_PRC Adjustments 011231_CCB.HO.New TB template.CCB PRC IAS Sorting.040223 trial run_CCB.Dec03AuditPack.HL.V2.revised ctl_CCB.HO.new TB template.for reporting package.1P.040316_05.CCB.HO.Tool.PRCAccounts.040409 2" xfId="3277"/>
    <cellStyle name="_PRC Adjustments 011231_CCB.HO.New TB template.CCB PRC IAS Sorting.040223 trial run_CCB.Dec03AuditPack.HL.V2.revised ctl_CCB.HO.reporting TB-Comb.1P.040316" xfId="2702"/>
    <cellStyle name="_PRC Adjustments 011231_CCB.HO.New TB template.CCB PRC IAS Sorting.040223 trial run_CCB.Dec03AuditPack.HL.V2.revised ctl_CCB.HO.reporting TB-Comb.1P.040316 2" xfId="5574"/>
    <cellStyle name="_PRC Adjustments 011231_CCB.HO.New TB template.CCB PRC IAS Sorting.040223 trial run_CCB.Dec03AuditPack.HL.V2.revised ctl_CCB.HO.reporting TB-Comb.4Period.040316" xfId="419"/>
    <cellStyle name="_PRC Adjustments 011231_CCB.HO.New TB template.CCB PRC IAS Sorting.040223 trial run_CCB.Dec03AuditPack.HL.V2.revised ctl_CCB.HO.reporting TB-Comb.4Period.040316 2" xfId="3369"/>
    <cellStyle name="_PRC Adjustments 011231_CCB.HO.New TB template.CCB PRC IAS Sorting.040223 trial run_CCB.Dec03AuditPack.HL.V2.revised ctl_CCB.HO.reporting TB-HL.1P.040316" xfId="401"/>
    <cellStyle name="_PRC Adjustments 011231_CCB.HO.New TB template.CCB PRC IAS Sorting.040223 trial run_CCB.Dec03AuditPack.HL.V2.revised ctl_CCB.HO.reporting TB-HL.1P.040316 2" xfId="3351"/>
    <cellStyle name="_PRC Adjustments 011231_CCB.HO.New TB template.CCB PRC IAS Sorting.040223 trial run_CCB.Dec03AuditPack.HL.V2.revised ctl_CCB.HO.reporting TB-HL.1P.040316_05.CCB.HO.Tool.PRCAccounts.040409" xfId="2703"/>
    <cellStyle name="_PRC Adjustments 011231_CCB.HO.New TB template.CCB PRC IAS Sorting.040223 trial run_CCB.Dec03AuditPack.HL.V2.revised ctl_CCB.HO.reporting TB-HL.1P.040316_05.CCB.HO.Tool.PRCAccounts.040409 2" xfId="5575"/>
    <cellStyle name="_PRC Adjustments 011231_CCB.HO.New TB template.CCB PRC IAS Sorting.040223 trial run_CCB.Dec03AuditPack.HL.V2.revised ctl_CCB.HO.Tool - convert old 2.5yrs combine TB to new.040315" xfId="2705"/>
    <cellStyle name="_PRC Adjustments 011231_CCB.HO.New TB template.CCB PRC IAS Sorting.040223 trial run_CCB.Dec03AuditPack.HL.V2.revised ctl_CCB.HO.Tool - convert old 2.5yrs combine TB to new.040315 2" xfId="5577"/>
    <cellStyle name="_PRC Adjustments 011231_CCB.HO.New TB template.CCB PRC IAS Sorting.040223 trial run_CCB.Dec03AuditPack.HL.V2.revised ctl_CCB.xx.4P.PRCTB.yymmdd" xfId="2706"/>
    <cellStyle name="_PRC Adjustments 011231_CCB.HO.New TB template.CCB PRC IAS Sorting.040223 trial run_CCB.Dec03AuditPack.HL.V2.revised ctl_CCB.xx.4P.PRCTB.yymmdd 2" xfId="5578"/>
    <cellStyle name="_PRC Adjustments 011231_CCB.HO.New TB template.IAS Sorting.040210" xfId="2707"/>
    <cellStyle name="_PRC Adjustments 011231_CCB.HO.New TB template.IAS Sorting.040210 2" xfId="5579"/>
    <cellStyle name="_PRC Adjustments 011231_CCB.HO.New TB template.IAS Sorting.040210_05.CCB.HO.Tool.PRCAccounts.040409" xfId="206"/>
    <cellStyle name="_PRC Adjustments 011231_CCB.HO.New TB template.IAS Sorting.040210_05.CCB.HO.Tool.PRCAccounts.040409 2" xfId="3166"/>
    <cellStyle name="_PRC Adjustments 011231_CCB.HO.New TB template.IAS Sorting.040210_CCB.Dec03AuditPack.GL.V2" xfId="2708"/>
    <cellStyle name="_PRC Adjustments 011231_CCB.HO.New TB template.IAS Sorting.040210_CCB.Dec03AuditPack.GL.V2 2" xfId="5580"/>
    <cellStyle name="_PRC Adjustments 011231_CCB.HO.New TB template.IAS Sorting.040210_CCB.Dec03AuditPack.GL.V2_05.CCB.HO.Tool.PRCAccounts.040409" xfId="116"/>
    <cellStyle name="_PRC Adjustments 011231_CCB.HO.New TB template.IAS Sorting.040210_CCB.Dec03AuditPack.GL.V2_05.CCB.HO.Tool.PRCAccounts.040409 2" xfId="3085"/>
    <cellStyle name="_PRC Adjustments 011231_CCB.HO.New TB template.IAS Sorting.040210_CCB.Dec03AuditPack.GL.V2_CCB.Dec03AuditPack.GL.V4(trail run new)" xfId="2642"/>
    <cellStyle name="_PRC Adjustments 011231_CCB.HO.New TB template.IAS Sorting.040210_CCB.Dec03AuditPack.GL.V2_CCB.Dec03AuditPack.GL.V4(trail run new) 2" xfId="5519"/>
    <cellStyle name="_PRC Adjustments 011231_CCB.HO.New TB template.IAS Sorting.040210_CCB.Dec03AuditPack.GL.V2_CCB.Dec03AuditPack.GL.V4(trial run new)" xfId="2709"/>
    <cellStyle name="_PRC Adjustments 011231_CCB.HO.New TB template.IAS Sorting.040210_CCB.Dec03AuditPack.GL.V2_CCB.Dec03AuditPack.GL.V4(trial run new) 2" xfId="5581"/>
    <cellStyle name="_PRC Adjustments 011231_CCB.HO.New TB template.IAS Sorting.040210_CCB.Dec03AuditPack.GL.V2_Copy of CCB.Dec03AuditPack.GL.V4" xfId="2335"/>
    <cellStyle name="_PRC Adjustments 011231_CCB.HO.New TB template.IAS Sorting.040210_CCB.Dec03AuditPack.GL.V2_Copy of CCB.Dec03AuditPack.GL.V4 2" xfId="5224"/>
    <cellStyle name="_PRC Adjustments 011231_CCB.HO.New TB template.IAS Sorting.040210_CCB.Dec03AuditPack.HL.V2.revised ctl" xfId="2590"/>
    <cellStyle name="_PRC Adjustments 011231_CCB.HO.New TB template.IAS Sorting.040210_CCB.Dec03AuditPack.HL.V2.revised ctl 2" xfId="5470"/>
    <cellStyle name="_PRC Adjustments 011231_CCB.HO.New TB template.IAS Sorting.040210_CCB.Dec03AuditPack.HL.V2.revised ctl_05.CCB.HO.Tool.PRCAccounts.040409" xfId="2710"/>
    <cellStyle name="_PRC Adjustments 011231_CCB.HO.New TB template.IAS Sorting.040210_CCB.Dec03AuditPack.HL.V2.revised ctl_05.CCB.HO.Tool.PRCAccounts.040409 2" xfId="5582"/>
    <cellStyle name="_PRC Adjustments 011231_CCB.HO.New TB template.IAS Sorting.040210_CCB.Dec03AuditPack.HL.V2.revised ctl_CCB.HO.new TB template.for reporting package.040309" xfId="2711"/>
    <cellStyle name="_PRC Adjustments 011231_CCB.HO.New TB template.IAS Sorting.040210_CCB.Dec03AuditPack.HL.V2.revised ctl_CCB.HO.new TB template.for reporting package.040309 2" xfId="5583"/>
    <cellStyle name="_PRC Adjustments 011231_CCB.HO.New TB template.IAS Sorting.040210_CCB.Dec03AuditPack.HL.V2.revised ctl_CCB.HO.new TB template.for reporting package.040309_05.CCB.HO.Tool.PRCAccounts.040409" xfId="2712"/>
    <cellStyle name="_PRC Adjustments 011231_CCB.HO.New TB template.IAS Sorting.040210_CCB.Dec03AuditPack.HL.V2.revised ctl_CCB.HO.new TB template.for reporting package.040309_05.CCB.HO.Tool.PRCAccounts.040409 2" xfId="5584"/>
    <cellStyle name="_PRC Adjustments 011231_CCB.HO.New TB template.IAS Sorting.040210_CCB.Dec03AuditPack.HL.V2.revised ctl_CCB.HO.new TB template.for reporting package.1P.040316" xfId="2713"/>
    <cellStyle name="_PRC Adjustments 011231_CCB.HO.New TB template.IAS Sorting.040210_CCB.Dec03AuditPack.HL.V2.revised ctl_CCB.HO.new TB template.for reporting package.1P.040316 2" xfId="5585"/>
    <cellStyle name="_PRC Adjustments 011231_CCB.HO.New TB template.IAS Sorting.040210_CCB.Dec03AuditPack.HL.V2.revised ctl_CCB.HO.new TB template.for reporting package.1P.040316_05.CCB.HO.Tool.PRCAccounts.040409" xfId="1303"/>
    <cellStyle name="_PRC Adjustments 011231_CCB.HO.New TB template.IAS Sorting.040210_CCB.Dec03AuditPack.HL.V2.revised ctl_CCB.HO.new TB template.for reporting package.1P.040316_05.CCB.HO.Tool.PRCAccounts.040409 2" xfId="4223"/>
    <cellStyle name="_PRC Adjustments 011231_CCB.HO.New TB template.IAS Sorting.040210_CCB.Dec03AuditPack.HL.V2.revised ctl_CCB.HO.reporting TB-Comb.1P.040316" xfId="2714"/>
    <cellStyle name="_PRC Adjustments 011231_CCB.HO.New TB template.IAS Sorting.040210_CCB.Dec03AuditPack.HL.V2.revised ctl_CCB.HO.reporting TB-Comb.1P.040316 2" xfId="5586"/>
    <cellStyle name="_PRC Adjustments 011231_CCB.HO.New TB template.IAS Sorting.040210_CCB.Dec03AuditPack.HL.V2.revised ctl_CCB.HO.reporting TB-Comb.4Period.040316" xfId="2715"/>
    <cellStyle name="_PRC Adjustments 011231_CCB.HO.New TB template.IAS Sorting.040210_CCB.Dec03AuditPack.HL.V2.revised ctl_CCB.HO.reporting TB-Comb.4Period.040316 2" xfId="5587"/>
    <cellStyle name="_PRC Adjustments 011231_CCB.HO.New TB template.IAS Sorting.040210_CCB.Dec03AuditPack.HL.V2.revised ctl_CCB.HO.reporting TB-HL.1P.040316" xfId="2716"/>
    <cellStyle name="_PRC Adjustments 011231_CCB.HO.New TB template.IAS Sorting.040210_CCB.Dec03AuditPack.HL.V2.revised ctl_CCB.HO.reporting TB-HL.1P.040316 2" xfId="5588"/>
    <cellStyle name="_PRC Adjustments 011231_CCB.HO.New TB template.IAS Sorting.040210_CCB.Dec03AuditPack.HL.V2.revised ctl_CCB.HO.reporting TB-HL.1P.040316_05.CCB.HO.Tool.PRCAccounts.040409" xfId="2717"/>
    <cellStyle name="_PRC Adjustments 011231_CCB.HO.New TB template.IAS Sorting.040210_CCB.Dec03AuditPack.HL.V2.revised ctl_CCB.HO.reporting TB-HL.1P.040316_05.CCB.HO.Tool.PRCAccounts.040409 2" xfId="5589"/>
    <cellStyle name="_PRC Adjustments 011231_CCB.HO.New TB template.IAS Sorting.040210_CCB.Dec03AuditPack.HL.V2.revised ctl_CCB.HO.Tool - convert old 2.5yrs combine TB to new.040315" xfId="2239"/>
    <cellStyle name="_PRC Adjustments 011231_CCB.HO.New TB template.IAS Sorting.040210_CCB.Dec03AuditPack.HL.V2.revised ctl_CCB.HO.Tool - convert old 2.5yrs combine TB to new.040315 2" xfId="5130"/>
    <cellStyle name="_PRC Adjustments 011231_CCB.HO.New TB template.IAS Sorting.040210_CCB.Dec03AuditPack.HL.V2.revised ctl_CCB.xx.4P.PRCTB.yymmdd" xfId="2718"/>
    <cellStyle name="_PRC Adjustments 011231_CCB.HO.New TB template.IAS Sorting.040210_CCB.Dec03AuditPack.HL.V2.revised ctl_CCB.xx.4P.PRCTB.yymmdd 2" xfId="5590"/>
    <cellStyle name="_PRC Adjustments 011231_CCB.HO.New TB template.PRC Sorting.040210" xfId="2641"/>
    <cellStyle name="_PRC Adjustments 011231_CCB.HO.New TB template.PRC Sorting.040210 2" xfId="5518"/>
    <cellStyle name="_PRC Adjustments 011231_CCB.HO.New TB template.PRC Sorting.040210_05.CCB.HO.Tool.PRCAccounts.040409" xfId="2719"/>
    <cellStyle name="_PRC Adjustments 011231_CCB.HO.New TB template.PRC Sorting.040210_05.CCB.HO.Tool.PRCAccounts.040409 2" xfId="5591"/>
    <cellStyle name="_PRC Adjustments 011231_CCB.HO.New TB template.PRC Sorting.040210_CCB.Dec03AuditPack.GL.V2" xfId="931"/>
    <cellStyle name="_PRC Adjustments 011231_CCB.HO.New TB template.PRC Sorting.040210_CCB.Dec03AuditPack.GL.V2 2" xfId="3863"/>
    <cellStyle name="_PRC Adjustments 011231_CCB.HO.New TB template.PRC Sorting.040210_CCB.Dec03AuditPack.GL.V2_05.CCB.HO.Tool.PRCAccounts.040409" xfId="2583"/>
    <cellStyle name="_PRC Adjustments 011231_CCB.HO.New TB template.PRC Sorting.040210_CCB.Dec03AuditPack.GL.V2_05.CCB.HO.Tool.PRCAccounts.040409 2" xfId="5463"/>
    <cellStyle name="_PRC Adjustments 011231_CCB.HO.New TB template.PRC Sorting.040210_CCB.Dec03AuditPack.GL.V2_CCB.Dec03AuditPack.GL.V4(trail run new)" xfId="1068"/>
    <cellStyle name="_PRC Adjustments 011231_CCB.HO.New TB template.PRC Sorting.040210_CCB.Dec03AuditPack.GL.V2_CCB.Dec03AuditPack.GL.V4(trail run new) 2" xfId="3995"/>
    <cellStyle name="_PRC Adjustments 011231_CCB.HO.New TB template.PRC Sorting.040210_CCB.Dec03AuditPack.GL.V2_CCB.Dec03AuditPack.GL.V4(trial run new)" xfId="2351"/>
    <cellStyle name="_PRC Adjustments 011231_CCB.HO.New TB template.PRC Sorting.040210_CCB.Dec03AuditPack.GL.V2_CCB.Dec03AuditPack.GL.V4(trial run new) 2" xfId="5240"/>
    <cellStyle name="_PRC Adjustments 011231_CCB.HO.New TB template.PRC Sorting.040210_CCB.Dec03AuditPack.GL.V2_Copy of CCB.Dec03AuditPack.GL.V4" xfId="207"/>
    <cellStyle name="_PRC Adjustments 011231_CCB.HO.New TB template.PRC Sorting.040210_CCB.Dec03AuditPack.GL.V2_Copy of CCB.Dec03AuditPack.GL.V4 2" xfId="3167"/>
    <cellStyle name="_PRC Adjustments 011231_CCB.HO.New TB template.PRC Sorting.040210_CCB.Dec03AuditPack.HL.V2.revised ctl" xfId="2720"/>
    <cellStyle name="_PRC Adjustments 011231_CCB.HO.New TB template.PRC Sorting.040210_CCB.Dec03AuditPack.HL.V2.revised ctl 2" xfId="5592"/>
    <cellStyle name="_PRC Adjustments 011231_CCB.HO.New TB template.PRC Sorting.040210_CCB.Dec03AuditPack.HL.V2.revised ctl_05.CCB.HO.Tool.PRCAccounts.040409" xfId="2597"/>
    <cellStyle name="_PRC Adjustments 011231_CCB.HO.New TB template.PRC Sorting.040210_CCB.Dec03AuditPack.HL.V2.revised ctl_05.CCB.HO.Tool.PRCAccounts.040409 2" xfId="5477"/>
    <cellStyle name="_PRC Adjustments 011231_CCB.HO.New TB template.PRC Sorting.040210_CCB.Dec03AuditPack.HL.V2.revised ctl_CCB.HO.new TB template.for reporting package.040309" xfId="2721"/>
    <cellStyle name="_PRC Adjustments 011231_CCB.HO.New TB template.PRC Sorting.040210_CCB.Dec03AuditPack.HL.V2.revised ctl_CCB.HO.new TB template.for reporting package.040309 2" xfId="5593"/>
    <cellStyle name="_PRC Adjustments 011231_CCB.HO.New TB template.PRC Sorting.040210_CCB.Dec03AuditPack.HL.V2.revised ctl_CCB.HO.new TB template.for reporting package.040309_05.CCB.HO.Tool.PRCAccounts.040409" xfId="2722"/>
    <cellStyle name="_PRC Adjustments 011231_CCB.HO.New TB template.PRC Sorting.040210_CCB.Dec03AuditPack.HL.V2.revised ctl_CCB.HO.new TB template.for reporting package.040309_05.CCB.HO.Tool.PRCAccounts.040409 2" xfId="5594"/>
    <cellStyle name="_PRC Adjustments 011231_CCB.HO.New TB template.PRC Sorting.040210_CCB.Dec03AuditPack.HL.V2.revised ctl_CCB.HO.new TB template.for reporting package.1P.040316" xfId="1429"/>
    <cellStyle name="_PRC Adjustments 011231_CCB.HO.New TB template.PRC Sorting.040210_CCB.Dec03AuditPack.HL.V2.revised ctl_CCB.HO.new TB template.for reporting package.1P.040316 2" xfId="4345"/>
    <cellStyle name="_PRC Adjustments 011231_CCB.HO.New TB template.PRC Sorting.040210_CCB.Dec03AuditPack.HL.V2.revised ctl_CCB.HO.new TB template.for reporting package.1P.040316_05.CCB.HO.Tool.PRCAccounts.040409" xfId="1431"/>
    <cellStyle name="_PRC Adjustments 011231_CCB.HO.New TB template.PRC Sorting.040210_CCB.Dec03AuditPack.HL.V2.revised ctl_CCB.HO.new TB template.for reporting package.1P.040316_05.CCB.HO.Tool.PRCAccounts.040409 2" xfId="4347"/>
    <cellStyle name="_PRC Adjustments 011231_CCB.HO.New TB template.PRC Sorting.040210_CCB.Dec03AuditPack.HL.V2.revised ctl_CCB.HO.reporting TB-Comb.1P.040316" xfId="2053"/>
    <cellStyle name="_PRC Adjustments 011231_CCB.HO.New TB template.PRC Sorting.040210_CCB.Dec03AuditPack.HL.V2.revised ctl_CCB.HO.reporting TB-Comb.1P.040316 2" xfId="4952"/>
    <cellStyle name="_PRC Adjustments 011231_CCB.HO.New TB template.PRC Sorting.040210_CCB.Dec03AuditPack.HL.V2.revised ctl_CCB.HO.reporting TB-Comb.4Period.040316" xfId="2723"/>
    <cellStyle name="_PRC Adjustments 011231_CCB.HO.New TB template.PRC Sorting.040210_CCB.Dec03AuditPack.HL.V2.revised ctl_CCB.HO.reporting TB-Comb.4Period.040316 2" xfId="5595"/>
    <cellStyle name="_PRC Adjustments 011231_CCB.HO.New TB template.PRC Sorting.040210_CCB.Dec03AuditPack.HL.V2.revised ctl_CCB.HO.reporting TB-HL.1P.040316" xfId="859"/>
    <cellStyle name="_PRC Adjustments 011231_CCB.HO.New TB template.PRC Sorting.040210_CCB.Dec03AuditPack.HL.V2.revised ctl_CCB.HO.reporting TB-HL.1P.040316 2" xfId="3794"/>
    <cellStyle name="_PRC Adjustments 011231_CCB.HO.New TB template.PRC Sorting.040210_CCB.Dec03AuditPack.HL.V2.revised ctl_CCB.HO.reporting TB-HL.1P.040316_05.CCB.HO.Tool.PRCAccounts.040409" xfId="2724"/>
    <cellStyle name="_PRC Adjustments 011231_CCB.HO.New TB template.PRC Sorting.040210_CCB.Dec03AuditPack.HL.V2.revised ctl_CCB.HO.reporting TB-HL.1P.040316_05.CCB.HO.Tool.PRCAccounts.040409 2" xfId="5596"/>
    <cellStyle name="_PRC Adjustments 011231_CCB.HO.New TB template.PRC Sorting.040210_CCB.Dec03AuditPack.HL.V2.revised ctl_CCB.HO.Tool - convert old 2.5yrs combine TB to new.040315" xfId="2725"/>
    <cellStyle name="_PRC Adjustments 011231_CCB.HO.New TB template.PRC Sorting.040210_CCB.Dec03AuditPack.HL.V2.revised ctl_CCB.HO.Tool - convert old 2.5yrs combine TB to new.040315 2" xfId="5597"/>
    <cellStyle name="_PRC Adjustments 011231_CCB.HO.New TB template.PRC Sorting.040210_CCB.Dec03AuditPack.HL.V2.revised ctl_CCB.xx.4P.PRCTB.yymmdd" xfId="1968"/>
    <cellStyle name="_PRC Adjustments 011231_CCB.HO.New TB template.PRC Sorting.040210_CCB.Dec03AuditPack.HL.V2.revised ctl_CCB.xx.4P.PRCTB.yymmdd 2" xfId="4867"/>
    <cellStyle name="_PRC Adjustments 021231" xfId="2726"/>
    <cellStyle name="_PRC Adjustments 021231 2" xfId="5598"/>
    <cellStyle name="_PRC Adjustments 021231_05.CCB.HO.Tool.PRCAccounts.040409" xfId="2727"/>
    <cellStyle name="_PRC Adjustments 021231_05.CCB.HO.Tool.PRCAccounts.040409 2" xfId="5599"/>
    <cellStyle name="_PRC Adjustments 021231_CCB.Dec03AuditPack.GL.V2" xfId="2729"/>
    <cellStyle name="_PRC Adjustments 021231_CCB.Dec03AuditPack.GL.V2 2" xfId="5601"/>
    <cellStyle name="_PRC Adjustments 021231_CCB.Dec03AuditPack.GL.V2_05.CCB.HO.Tool.PRCAccounts.040409" xfId="2730"/>
    <cellStyle name="_PRC Adjustments 021231_CCB.Dec03AuditPack.GL.V2_05.CCB.HO.Tool.PRCAccounts.040409 2" xfId="5602"/>
    <cellStyle name="_PRC Adjustments 021231_CCB.Dec03AuditPack.GL.V2_CCB.Dec03AuditPack.GL.V4(trail run new)" xfId="2731"/>
    <cellStyle name="_PRC Adjustments 021231_CCB.Dec03AuditPack.GL.V2_CCB.Dec03AuditPack.GL.V4(trail run new) 2" xfId="5603"/>
    <cellStyle name="_PRC Adjustments 021231_CCB.Dec03AuditPack.GL.V2_CCB.Dec03AuditPack.GL.V4(trial run new)" xfId="2732"/>
    <cellStyle name="_PRC Adjustments 021231_CCB.Dec03AuditPack.GL.V2_CCB.Dec03AuditPack.GL.V4(trial run new) 2" xfId="5604"/>
    <cellStyle name="_PRC Adjustments 021231_CCB.Dec03AuditPack.GL.V2_Copy of CCB.Dec03AuditPack.GL.V4" xfId="1212"/>
    <cellStyle name="_PRC Adjustments 021231_CCB.Dec03AuditPack.GL.V2_Copy of CCB.Dec03AuditPack.GL.V4 2" xfId="4136"/>
    <cellStyle name="_PRC Adjustments 021231_CCB.Dec03AuditPack.HL.V2.revised ctl" xfId="2733"/>
    <cellStyle name="_PRC Adjustments 021231_CCB.Dec03AuditPack.HL.V2.revised ctl 2" xfId="5605"/>
    <cellStyle name="_PRC Adjustments 021231_CCB.Dec03AuditPack.HL.V2.revised ctl_05.CCB.HO.Tool.PRCAccounts.040409" xfId="2734"/>
    <cellStyle name="_PRC Adjustments 021231_CCB.Dec03AuditPack.HL.V2.revised ctl_05.CCB.HO.Tool.PRCAccounts.040409 2" xfId="5606"/>
    <cellStyle name="_PRC Adjustments 021231_CCB.Dec03AuditPack.HL.V2.revised ctl_CCB.HO.new TB template.for reporting package.040309" xfId="126"/>
    <cellStyle name="_PRC Adjustments 021231_CCB.Dec03AuditPack.HL.V2.revised ctl_CCB.HO.new TB template.for reporting package.040309 2" xfId="3106"/>
    <cellStyle name="_PRC Adjustments 021231_CCB.Dec03AuditPack.HL.V2.revised ctl_CCB.HO.new TB template.for reporting package.040309_05.CCB.HO.Tool.PRCAccounts.040409" xfId="2735"/>
    <cellStyle name="_PRC Adjustments 021231_CCB.Dec03AuditPack.HL.V2.revised ctl_CCB.HO.new TB template.for reporting package.040309_05.CCB.HO.Tool.PRCAccounts.040409 2" xfId="5607"/>
    <cellStyle name="_PRC Adjustments 021231_CCB.Dec03AuditPack.HL.V2.revised ctl_CCB.HO.new TB template.for reporting package.1P.040316" xfId="2736"/>
    <cellStyle name="_PRC Adjustments 021231_CCB.Dec03AuditPack.HL.V2.revised ctl_CCB.HO.new TB template.for reporting package.1P.040316 2" xfId="5608"/>
    <cellStyle name="_PRC Adjustments 021231_CCB.Dec03AuditPack.HL.V2.revised ctl_CCB.HO.new TB template.for reporting package.1P.040316_05.CCB.HO.Tool.PRCAccounts.040409" xfId="2737"/>
    <cellStyle name="_PRC Adjustments 021231_CCB.Dec03AuditPack.HL.V2.revised ctl_CCB.HO.new TB template.for reporting package.1P.040316_05.CCB.HO.Tool.PRCAccounts.040409 2" xfId="5609"/>
    <cellStyle name="_PRC Adjustments 021231_CCB.Dec03AuditPack.HL.V2.revised ctl_CCB.HO.reporting TB-Comb.1P.040316" xfId="2452"/>
    <cellStyle name="_PRC Adjustments 021231_CCB.Dec03AuditPack.HL.V2.revised ctl_CCB.HO.reporting TB-Comb.1P.040316 2" xfId="5338"/>
    <cellStyle name="_PRC Adjustments 021231_CCB.Dec03AuditPack.HL.V2.revised ctl_CCB.HO.reporting TB-Comb.4Period.040316" xfId="1693"/>
    <cellStyle name="_PRC Adjustments 021231_CCB.Dec03AuditPack.HL.V2.revised ctl_CCB.HO.reporting TB-Comb.4Period.040316 2" xfId="4600"/>
    <cellStyle name="_PRC Adjustments 021231_CCB.Dec03AuditPack.HL.V2.revised ctl_CCB.HO.reporting TB-HL.1P.040316" xfId="2738"/>
    <cellStyle name="_PRC Adjustments 021231_CCB.Dec03AuditPack.HL.V2.revised ctl_CCB.HO.reporting TB-HL.1P.040316 2" xfId="5610"/>
    <cellStyle name="_PRC Adjustments 021231_CCB.Dec03AuditPack.HL.V2.revised ctl_CCB.HO.reporting TB-HL.1P.040316_05.CCB.HO.Tool.PRCAccounts.040409" xfId="2739"/>
    <cellStyle name="_PRC Adjustments 021231_CCB.Dec03AuditPack.HL.V2.revised ctl_CCB.HO.reporting TB-HL.1P.040316_05.CCB.HO.Tool.PRCAccounts.040409 2" xfId="5611"/>
    <cellStyle name="_PRC Adjustments 021231_CCB.Dec03AuditPack.HL.V2.revised ctl_CCB.HO.Tool - convert old 2.5yrs combine TB to new.040315" xfId="2612"/>
    <cellStyle name="_PRC Adjustments 021231_CCB.Dec03AuditPack.HL.V2.revised ctl_CCB.HO.Tool - convert old 2.5yrs combine TB to new.040315 2" xfId="5490"/>
    <cellStyle name="_PRC Adjustments 021231_CCB.Dec03AuditPack.HL.V2.revised ctl_CCB.xx.4P.PRCTB.yymmdd" xfId="2740"/>
    <cellStyle name="_PRC Adjustments 021231_CCB.Dec03AuditPack.HL.V2.revised ctl_CCB.xx.4P.PRCTB.yymmdd 2" xfId="5612"/>
    <cellStyle name="_PRC Adjustments 021231_CCB.GLAudit Package.040114" xfId="2742"/>
    <cellStyle name="_PRC Adjustments 021231_CCB.GLAudit Package.040114 2" xfId="5614"/>
    <cellStyle name="_PRC Adjustments 021231_CCB.GLAudit Package.040114_05.CCB.HO.Tool.PRCAccounts.040409" xfId="450"/>
    <cellStyle name="_PRC Adjustments 021231_CCB.GLAudit Package.040114_05.CCB.HO.Tool.PRCAccounts.040409 2" xfId="3399"/>
    <cellStyle name="_PRC Adjustments 021231_CCB.GLAudit Package.040114_CCB.Dec03AuditPack.GL.V2" xfId="1531"/>
    <cellStyle name="_PRC Adjustments 021231_CCB.GLAudit Package.040114_CCB.Dec03AuditPack.GL.V2 2" xfId="4443"/>
    <cellStyle name="_PRC Adjustments 021231_CCB.GLAudit Package.040114_CCB.Dec03AuditPack.GL.V2_05.CCB.HO.Tool.PRCAccounts.040409" xfId="1534"/>
    <cellStyle name="_PRC Adjustments 021231_CCB.GLAudit Package.040114_CCB.Dec03AuditPack.GL.V2_05.CCB.HO.Tool.PRCAccounts.040409 2" xfId="4446"/>
    <cellStyle name="_PRC Adjustments 021231_CCB.GLAudit Package.040114_CCB.Dec03AuditPack.GL.V2_CCB.Dec03AuditPack.GL.V4(trail run new)" xfId="2157"/>
    <cellStyle name="_PRC Adjustments 021231_CCB.GLAudit Package.040114_CCB.Dec03AuditPack.GL.V2_CCB.Dec03AuditPack.GL.V4(trail run new) 2" xfId="5052"/>
    <cellStyle name="_PRC Adjustments 021231_CCB.GLAudit Package.040114_CCB.Dec03AuditPack.GL.V2_CCB.Dec03AuditPack.GL.V4(trial run new)" xfId="2743"/>
    <cellStyle name="_PRC Adjustments 021231_CCB.GLAudit Package.040114_CCB.Dec03AuditPack.GL.V2_CCB.Dec03AuditPack.GL.V4(trial run new) 2" xfId="5615"/>
    <cellStyle name="_PRC Adjustments 021231_CCB.GLAudit Package.040114_CCB.Dec03AuditPack.GL.V2_Copy of CCB.Dec03AuditPack.GL.V4" xfId="2744"/>
    <cellStyle name="_PRC Adjustments 021231_CCB.GLAudit Package.040114_CCB.Dec03AuditPack.GL.V2_Copy of CCB.Dec03AuditPack.GL.V4 2" xfId="5616"/>
    <cellStyle name="_PRC Adjustments 021231_CCB.GLAudit Package.040114_CCB.Dec03AuditPack.HL.V2.revised ctl" xfId="2745"/>
    <cellStyle name="_PRC Adjustments 021231_CCB.GLAudit Package.040114_CCB.Dec03AuditPack.HL.V2.revised ctl 2" xfId="5617"/>
    <cellStyle name="_PRC Adjustments 021231_CCB.GLAudit Package.040114_CCB.Dec03AuditPack.HL.V2.revised ctl_05.CCB.HO.Tool.PRCAccounts.040409" xfId="288"/>
    <cellStyle name="_PRC Adjustments 021231_CCB.GLAudit Package.040114_CCB.Dec03AuditPack.HL.V2.revised ctl_05.CCB.HO.Tool.PRCAccounts.040409 2" xfId="3240"/>
    <cellStyle name="_PRC Adjustments 021231_CCB.GLAudit Package.040114_CCB.Dec03AuditPack.HL.V2.revised ctl_CCB.HO.new TB template.for reporting package.040309" xfId="2746"/>
    <cellStyle name="_PRC Adjustments 021231_CCB.GLAudit Package.040114_CCB.Dec03AuditPack.HL.V2.revised ctl_CCB.HO.new TB template.for reporting package.040309 2" xfId="5618"/>
    <cellStyle name="_PRC Adjustments 021231_CCB.GLAudit Package.040114_CCB.Dec03AuditPack.HL.V2.revised ctl_CCB.HO.new TB template.for reporting package.040309_05.CCB.HO.Tool.PRCAccounts.040409" xfId="2678"/>
    <cellStyle name="_PRC Adjustments 021231_CCB.GLAudit Package.040114_CCB.Dec03AuditPack.HL.V2.revised ctl_CCB.HO.new TB template.for reporting package.040309_05.CCB.HO.Tool.PRCAccounts.040409 2" xfId="5551"/>
    <cellStyle name="_PRC Adjustments 021231_CCB.GLAudit Package.040114_CCB.Dec03AuditPack.HL.V2.revised ctl_CCB.HO.new TB template.for reporting package.1P.040316" xfId="2747"/>
    <cellStyle name="_PRC Adjustments 021231_CCB.GLAudit Package.040114_CCB.Dec03AuditPack.HL.V2.revised ctl_CCB.HO.new TB template.for reporting package.1P.040316 2" xfId="5619"/>
    <cellStyle name="_PRC Adjustments 021231_CCB.GLAudit Package.040114_CCB.Dec03AuditPack.HL.V2.revised ctl_CCB.HO.new TB template.for reporting package.1P.040316_05.CCB.HO.Tool.PRCAccounts.040409" xfId="2748"/>
    <cellStyle name="_PRC Adjustments 021231_CCB.GLAudit Package.040114_CCB.Dec03AuditPack.HL.V2.revised ctl_CCB.HO.new TB template.for reporting package.1P.040316_05.CCB.HO.Tool.PRCAccounts.040409 2" xfId="5620"/>
    <cellStyle name="_PRC Adjustments 021231_CCB.GLAudit Package.040114_CCB.Dec03AuditPack.HL.V2.revised ctl_CCB.HO.reporting TB-Comb.1P.040316" xfId="1351"/>
    <cellStyle name="_PRC Adjustments 021231_CCB.GLAudit Package.040114_CCB.Dec03AuditPack.HL.V2.revised ctl_CCB.HO.reporting TB-Comb.1P.040316 2" xfId="4269"/>
    <cellStyle name="_PRC Adjustments 021231_CCB.GLAudit Package.040114_CCB.Dec03AuditPack.HL.V2.revised ctl_CCB.HO.reporting TB-Comb.4Period.040316" xfId="1836"/>
    <cellStyle name="_PRC Adjustments 021231_CCB.GLAudit Package.040114_CCB.Dec03AuditPack.HL.V2.revised ctl_CCB.HO.reporting TB-Comb.4Period.040316 2" xfId="4742"/>
    <cellStyle name="_PRC Adjustments 021231_CCB.GLAudit Package.040114_CCB.Dec03AuditPack.HL.V2.revised ctl_CCB.HO.reporting TB-HL.1P.040316" xfId="2749"/>
    <cellStyle name="_PRC Adjustments 021231_CCB.GLAudit Package.040114_CCB.Dec03AuditPack.HL.V2.revised ctl_CCB.HO.reporting TB-HL.1P.040316 2" xfId="5621"/>
    <cellStyle name="_PRC Adjustments 021231_CCB.GLAudit Package.040114_CCB.Dec03AuditPack.HL.V2.revised ctl_CCB.HO.reporting TB-HL.1P.040316_05.CCB.HO.Tool.PRCAccounts.040409" xfId="2751"/>
    <cellStyle name="_PRC Adjustments 021231_CCB.GLAudit Package.040114_CCB.Dec03AuditPack.HL.V2.revised ctl_CCB.HO.reporting TB-HL.1P.040316_05.CCB.HO.Tool.PRCAccounts.040409 2" xfId="5623"/>
    <cellStyle name="_PRC Adjustments 021231_CCB.GLAudit Package.040114_CCB.Dec03AuditPack.HL.V2.revised ctl_CCB.HO.Tool - convert old 2.5yrs combine TB to new.040315" xfId="2752"/>
    <cellStyle name="_PRC Adjustments 021231_CCB.GLAudit Package.040114_CCB.Dec03AuditPack.HL.V2.revised ctl_CCB.HO.Tool - convert old 2.5yrs combine TB to new.040315 2" xfId="5624"/>
    <cellStyle name="_PRC Adjustments 021231_CCB.GLAudit Package.040114_CCB.Dec03AuditPack.HL.V2.revised ctl_CCB.xx.4P.PRCTB.yymmdd" xfId="184"/>
    <cellStyle name="_PRC Adjustments 021231_CCB.GLAudit Package.040114_CCB.Dec03AuditPack.HL.V2.revised ctl_CCB.xx.4P.PRCTB.yymmdd 2" xfId="3147"/>
    <cellStyle name="_PRC Adjustments 021231_CCB.HO.New TB template.CCB PRC IAS Sorting.040223 trial run" xfId="2753"/>
    <cellStyle name="_PRC Adjustments 021231_CCB.HO.New TB template.CCB PRC IAS Sorting.040223 trial run 2" xfId="5625"/>
    <cellStyle name="_PRC Adjustments 021231_CCB.HO.New TB template.CCB PRC IAS Sorting.040223 trial run_05.CCB.HO.Tool.PRCAccounts.040409" xfId="2754"/>
    <cellStyle name="_PRC Adjustments 021231_CCB.HO.New TB template.CCB PRC IAS Sorting.040223 trial run_05.CCB.HO.Tool.PRCAccounts.040409 2" xfId="5626"/>
    <cellStyle name="_PRC Adjustments 021231_CCB.HO.New TB template.CCB PRC IAS Sorting.040223 trial run_CCB.Dec03AuditPack.GL.V2" xfId="2755"/>
    <cellStyle name="_PRC Adjustments 021231_CCB.HO.New TB template.CCB PRC IAS Sorting.040223 trial run_CCB.Dec03AuditPack.GL.V2 2" xfId="5627"/>
    <cellStyle name="_PRC Adjustments 021231_CCB.HO.New TB template.CCB PRC IAS Sorting.040223 trial run_CCB.Dec03AuditPack.GL.V2_05.CCB.HO.Tool.PRCAccounts.040409" xfId="2199"/>
    <cellStyle name="_PRC Adjustments 021231_CCB.HO.New TB template.CCB PRC IAS Sorting.040223 trial run_CCB.Dec03AuditPack.GL.V2_05.CCB.HO.Tool.PRCAccounts.040409 2" xfId="5094"/>
    <cellStyle name="_PRC Adjustments 021231_CCB.HO.New TB template.CCB PRC IAS Sorting.040223 trial run_CCB.Dec03AuditPack.GL.V2_CCB.Dec03AuditPack.GL.V4(trail run new)" xfId="2756"/>
    <cellStyle name="_PRC Adjustments 021231_CCB.HO.New TB template.CCB PRC IAS Sorting.040223 trial run_CCB.Dec03AuditPack.GL.V2_CCB.Dec03AuditPack.GL.V4(trail run new) 2" xfId="5628"/>
    <cellStyle name="_PRC Adjustments 021231_CCB.HO.New TB template.CCB PRC IAS Sorting.040223 trial run_CCB.Dec03AuditPack.GL.V2_CCB.Dec03AuditPack.GL.V4(trial run new)" xfId="2757"/>
    <cellStyle name="_PRC Adjustments 021231_CCB.HO.New TB template.CCB PRC IAS Sorting.040223 trial run_CCB.Dec03AuditPack.GL.V2_CCB.Dec03AuditPack.GL.V4(trial run new) 2" xfId="5629"/>
    <cellStyle name="_PRC Adjustments 021231_CCB.HO.New TB template.CCB PRC IAS Sorting.040223 trial run_CCB.Dec03AuditPack.GL.V2_Copy of CCB.Dec03AuditPack.GL.V4" xfId="2758"/>
    <cellStyle name="_PRC Adjustments 021231_CCB.HO.New TB template.CCB PRC IAS Sorting.040223 trial run_CCB.Dec03AuditPack.GL.V2_Copy of CCB.Dec03AuditPack.GL.V4 2" xfId="5630"/>
    <cellStyle name="_PRC Adjustments 021231_CCB.HO.New TB template.CCB PRC IAS Sorting.040223 trial run_CCB.Dec03AuditPack.HL.V2.revised ctl" xfId="2759"/>
    <cellStyle name="_PRC Adjustments 021231_CCB.HO.New TB template.CCB PRC IAS Sorting.040223 trial run_CCB.Dec03AuditPack.HL.V2.revised ctl 2" xfId="5631"/>
    <cellStyle name="_PRC Adjustments 021231_CCB.HO.New TB template.CCB PRC IAS Sorting.040223 trial run_CCB.Dec03AuditPack.HL.V2.revised ctl_05.CCB.HO.Tool.PRCAccounts.040409" xfId="727"/>
    <cellStyle name="_PRC Adjustments 021231_CCB.HO.New TB template.CCB PRC IAS Sorting.040223 trial run_CCB.Dec03AuditPack.HL.V2.revised ctl_05.CCB.HO.Tool.PRCAccounts.040409 2" xfId="3663"/>
    <cellStyle name="_PRC Adjustments 021231_CCB.HO.New TB template.CCB PRC IAS Sorting.040223 trial run_CCB.Dec03AuditPack.HL.V2.revised ctl_CCB.HO.new TB template.for reporting package.040309" xfId="2761"/>
    <cellStyle name="_PRC Adjustments 021231_CCB.HO.New TB template.CCB PRC IAS Sorting.040223 trial run_CCB.Dec03AuditPack.HL.V2.revised ctl_CCB.HO.new TB template.for reporting package.040309 2" xfId="5632"/>
    <cellStyle name="_PRC Adjustments 021231_CCB.HO.New TB template.CCB PRC IAS Sorting.040223 trial run_CCB.Dec03AuditPack.HL.V2.revised ctl_CCB.HO.new TB template.for reporting package.040309_05.CCB.HO.Tool.PRCAccounts.040409" xfId="2762"/>
    <cellStyle name="_PRC Adjustments 021231_CCB.HO.New TB template.CCB PRC IAS Sorting.040223 trial run_CCB.Dec03AuditPack.HL.V2.revised ctl_CCB.HO.new TB template.for reporting package.040309_05.CCB.HO.Tool.PRCAccounts.040409 2" xfId="5633"/>
    <cellStyle name="_PRC Adjustments 021231_CCB.HO.New TB template.CCB PRC IAS Sorting.040223 trial run_CCB.Dec03AuditPack.HL.V2.revised ctl_CCB.HO.new TB template.for reporting package.1P.040316" xfId="2404"/>
    <cellStyle name="_PRC Adjustments 021231_CCB.HO.New TB template.CCB PRC IAS Sorting.040223 trial run_CCB.Dec03AuditPack.HL.V2.revised ctl_CCB.HO.new TB template.for reporting package.1P.040316 2" xfId="5291"/>
    <cellStyle name="_PRC Adjustments 021231_CCB.HO.New TB template.CCB PRC IAS Sorting.040223 trial run_CCB.Dec03AuditPack.HL.V2.revised ctl_CCB.HO.new TB template.for reporting package.1P.040316_05.CCB.HO.Tool.PRCAccounts.040409" xfId="2763"/>
    <cellStyle name="_PRC Adjustments 021231_CCB.HO.New TB template.CCB PRC IAS Sorting.040223 trial run_CCB.Dec03AuditPack.HL.V2.revised ctl_CCB.HO.new TB template.for reporting package.1P.040316_05.CCB.HO.Tool.PRCAccounts.040409 2" xfId="5634"/>
    <cellStyle name="_PRC Adjustments 021231_CCB.HO.New TB template.CCB PRC IAS Sorting.040223 trial run_CCB.Dec03AuditPack.HL.V2.revised ctl_CCB.HO.reporting TB-Comb.1P.040316" xfId="2764"/>
    <cellStyle name="_PRC Adjustments 021231_CCB.HO.New TB template.CCB PRC IAS Sorting.040223 trial run_CCB.Dec03AuditPack.HL.V2.revised ctl_CCB.HO.reporting TB-Comb.1P.040316 2" xfId="5635"/>
    <cellStyle name="_PRC Adjustments 021231_CCB.HO.New TB template.CCB PRC IAS Sorting.040223 trial run_CCB.Dec03AuditPack.HL.V2.revised ctl_CCB.HO.reporting TB-Comb.4Period.040316" xfId="542"/>
    <cellStyle name="_PRC Adjustments 021231_CCB.HO.New TB template.CCB PRC IAS Sorting.040223 trial run_CCB.Dec03AuditPack.HL.V2.revised ctl_CCB.HO.reporting TB-Comb.4Period.040316 2" xfId="3487"/>
    <cellStyle name="_PRC Adjustments 021231_CCB.HO.New TB template.CCB PRC IAS Sorting.040223 trial run_CCB.Dec03AuditPack.HL.V2.revised ctl_CCB.HO.reporting TB-HL.1P.040316" xfId="2765"/>
    <cellStyle name="_PRC Adjustments 021231_CCB.HO.New TB template.CCB PRC IAS Sorting.040223 trial run_CCB.Dec03AuditPack.HL.V2.revised ctl_CCB.HO.reporting TB-HL.1P.040316 2" xfId="5636"/>
    <cellStyle name="_PRC Adjustments 021231_CCB.HO.New TB template.CCB PRC IAS Sorting.040223 trial run_CCB.Dec03AuditPack.HL.V2.revised ctl_CCB.HO.reporting TB-HL.1P.040316_05.CCB.HO.Tool.PRCAccounts.040409" xfId="2766"/>
    <cellStyle name="_PRC Adjustments 021231_CCB.HO.New TB template.CCB PRC IAS Sorting.040223 trial run_CCB.Dec03AuditPack.HL.V2.revised ctl_CCB.HO.reporting TB-HL.1P.040316_05.CCB.HO.Tool.PRCAccounts.040409 2" xfId="5637"/>
    <cellStyle name="_PRC Adjustments 021231_CCB.HO.New TB template.CCB PRC IAS Sorting.040223 trial run_CCB.Dec03AuditPack.HL.V2.revised ctl_CCB.HO.Tool - convert old 2.5yrs combine TB to new.040315" xfId="2767"/>
    <cellStyle name="_PRC Adjustments 021231_CCB.HO.New TB template.CCB PRC IAS Sorting.040223 trial run_CCB.Dec03AuditPack.HL.V2.revised ctl_CCB.HO.Tool - convert old 2.5yrs combine TB to new.040315 2" xfId="5638"/>
    <cellStyle name="_PRC Adjustments 021231_CCB.HO.New TB template.CCB PRC IAS Sorting.040223 trial run_CCB.Dec03AuditPack.HL.V2.revised ctl_CCB.xx.4P.PRCTB.yymmdd" xfId="2768"/>
    <cellStyle name="_PRC Adjustments 021231_CCB.HO.New TB template.CCB PRC IAS Sorting.040223 trial run_CCB.Dec03AuditPack.HL.V2.revised ctl_CCB.xx.4P.PRCTB.yymmdd 2" xfId="5639"/>
    <cellStyle name="_PRC Adjustments 021231_CCB.HO.New TB template.IAS Sorting.040210" xfId="2769"/>
    <cellStyle name="_PRC Adjustments 021231_CCB.HO.New TB template.IAS Sorting.040210 2" xfId="5640"/>
    <cellStyle name="_PRC Adjustments 021231_CCB.HO.New TB template.IAS Sorting.040210_05.CCB.HO.Tool.PRCAccounts.040409" xfId="2605"/>
    <cellStyle name="_PRC Adjustments 021231_CCB.HO.New TB template.IAS Sorting.040210_05.CCB.HO.Tool.PRCAccounts.040409 2" xfId="5485"/>
    <cellStyle name="_PRC Adjustments 021231_CCB.HO.New TB template.IAS Sorting.040210_CCB.Dec03AuditPack.GL.V2" xfId="2771"/>
    <cellStyle name="_PRC Adjustments 021231_CCB.HO.New TB template.IAS Sorting.040210_CCB.Dec03AuditPack.GL.V2 2" xfId="5642"/>
    <cellStyle name="_PRC Adjustments 021231_CCB.HO.New TB template.IAS Sorting.040210_CCB.Dec03AuditPack.GL.V2_05.CCB.HO.Tool.PRCAccounts.040409" xfId="2772"/>
    <cellStyle name="_PRC Adjustments 021231_CCB.HO.New TB template.IAS Sorting.040210_CCB.Dec03AuditPack.GL.V2_05.CCB.HO.Tool.PRCAccounts.040409 2" xfId="5643"/>
    <cellStyle name="_PRC Adjustments 021231_CCB.HO.New TB template.IAS Sorting.040210_CCB.Dec03AuditPack.GL.V2_CCB.Dec03AuditPack.GL.V4(trail run new)" xfId="2773"/>
    <cellStyle name="_PRC Adjustments 021231_CCB.HO.New TB template.IAS Sorting.040210_CCB.Dec03AuditPack.GL.V2_CCB.Dec03AuditPack.GL.V4(trail run new) 2" xfId="5644"/>
    <cellStyle name="_PRC Adjustments 021231_CCB.HO.New TB template.IAS Sorting.040210_CCB.Dec03AuditPack.GL.V2_CCB.Dec03AuditPack.GL.V4(trial run new)" xfId="1128"/>
    <cellStyle name="_PRC Adjustments 021231_CCB.HO.New TB template.IAS Sorting.040210_CCB.Dec03AuditPack.GL.V2_CCB.Dec03AuditPack.GL.V4(trial run new) 2" xfId="4054"/>
    <cellStyle name="_PRC Adjustments 021231_CCB.HO.New TB template.IAS Sorting.040210_CCB.Dec03AuditPack.GL.V2_Copy of CCB.Dec03AuditPack.GL.V4" xfId="1934"/>
    <cellStyle name="_PRC Adjustments 021231_CCB.HO.New TB template.IAS Sorting.040210_CCB.Dec03AuditPack.GL.V2_Copy of CCB.Dec03AuditPack.GL.V4 2" xfId="4834"/>
    <cellStyle name="_PRC Adjustments 021231_CCB.HO.New TB template.IAS Sorting.040210_CCB.Dec03AuditPack.HL.V2.revised ctl" xfId="1572"/>
    <cellStyle name="_PRC Adjustments 021231_CCB.HO.New TB template.IAS Sorting.040210_CCB.Dec03AuditPack.HL.V2.revised ctl 2" xfId="4483"/>
    <cellStyle name="_PRC Adjustments 021231_CCB.HO.New TB template.IAS Sorting.040210_CCB.Dec03AuditPack.HL.V2.revised ctl_05.CCB.HO.Tool.PRCAccounts.040409" xfId="1086"/>
    <cellStyle name="_PRC Adjustments 021231_CCB.HO.New TB template.IAS Sorting.040210_CCB.Dec03AuditPack.HL.V2.revised ctl_05.CCB.HO.Tool.PRCAccounts.040409 2" xfId="4013"/>
    <cellStyle name="_PRC Adjustments 021231_CCB.HO.New TB template.IAS Sorting.040210_CCB.Dec03AuditPack.HL.V2.revised ctl_CCB.HO.new TB template.for reporting package.040309" xfId="2774"/>
    <cellStyle name="_PRC Adjustments 021231_CCB.HO.New TB template.IAS Sorting.040210_CCB.Dec03AuditPack.HL.V2.revised ctl_CCB.HO.new TB template.for reporting package.040309 2" xfId="5645"/>
    <cellStyle name="_PRC Adjustments 021231_CCB.HO.New TB template.IAS Sorting.040210_CCB.Dec03AuditPack.HL.V2.revised ctl_CCB.HO.new TB template.for reporting package.040309_05.CCB.HO.Tool.PRCAccounts.040409" xfId="2775"/>
    <cellStyle name="_PRC Adjustments 021231_CCB.HO.New TB template.IAS Sorting.040210_CCB.Dec03AuditPack.HL.V2.revised ctl_CCB.HO.new TB template.for reporting package.040309_05.CCB.HO.Tool.PRCAccounts.040409 2" xfId="5646"/>
    <cellStyle name="_PRC Adjustments 021231_CCB.HO.New TB template.IAS Sorting.040210_CCB.Dec03AuditPack.HL.V2.revised ctl_CCB.HO.new TB template.for reporting package.1P.040316" xfId="1506"/>
    <cellStyle name="_PRC Adjustments 021231_CCB.HO.New TB template.IAS Sorting.040210_CCB.Dec03AuditPack.HL.V2.revised ctl_CCB.HO.new TB template.for reporting package.1P.040316 2" xfId="4418"/>
    <cellStyle name="_PRC Adjustments 021231_CCB.HO.New TB template.IAS Sorting.040210_CCB.Dec03AuditPack.HL.V2.revised ctl_CCB.HO.new TB template.for reporting package.1P.040316_05.CCB.HO.Tool.PRCAccounts.040409" xfId="1508"/>
    <cellStyle name="_PRC Adjustments 021231_CCB.HO.New TB template.IAS Sorting.040210_CCB.Dec03AuditPack.HL.V2.revised ctl_CCB.HO.new TB template.for reporting package.1P.040316_05.CCB.HO.Tool.PRCAccounts.040409 2" xfId="4420"/>
    <cellStyle name="_PRC Adjustments 021231_CCB.HO.New TB template.IAS Sorting.040210_CCB.Dec03AuditPack.HL.V2.revised ctl_CCB.HO.reporting TB-Comb.1P.040316" xfId="2776"/>
    <cellStyle name="_PRC Adjustments 021231_CCB.HO.New TB template.IAS Sorting.040210_CCB.Dec03AuditPack.HL.V2.revised ctl_CCB.HO.reporting TB-Comb.1P.040316 2" xfId="5647"/>
    <cellStyle name="_PRC Adjustments 021231_CCB.HO.New TB template.IAS Sorting.040210_CCB.Dec03AuditPack.HL.V2.revised ctl_CCB.HO.reporting TB-Comb.4Period.040316" xfId="2779"/>
    <cellStyle name="_PRC Adjustments 021231_CCB.HO.New TB template.IAS Sorting.040210_CCB.Dec03AuditPack.HL.V2.revised ctl_CCB.HO.reporting TB-Comb.4Period.040316 2" xfId="5650"/>
    <cellStyle name="_PRC Adjustments 021231_CCB.HO.New TB template.IAS Sorting.040210_CCB.Dec03AuditPack.HL.V2.revised ctl_CCB.HO.reporting TB-HL.1P.040316" xfId="2781"/>
    <cellStyle name="_PRC Adjustments 021231_CCB.HO.New TB template.IAS Sorting.040210_CCB.Dec03AuditPack.HL.V2.revised ctl_CCB.HO.reporting TB-HL.1P.040316 2" xfId="5652"/>
    <cellStyle name="_PRC Adjustments 021231_CCB.HO.New TB template.IAS Sorting.040210_CCB.Dec03AuditPack.HL.V2.revised ctl_CCB.HO.reporting TB-HL.1P.040316_05.CCB.HO.Tool.PRCAccounts.040409" xfId="2782"/>
    <cellStyle name="_PRC Adjustments 021231_CCB.HO.New TB template.IAS Sorting.040210_CCB.Dec03AuditPack.HL.V2.revised ctl_CCB.HO.reporting TB-HL.1P.040316_05.CCB.HO.Tool.PRCAccounts.040409 2" xfId="5653"/>
    <cellStyle name="_PRC Adjustments 021231_CCB.HO.New TB template.IAS Sorting.040210_CCB.Dec03AuditPack.HL.V2.revised ctl_CCB.HO.Tool - convert old 2.5yrs combine TB to new.040315" xfId="2783"/>
    <cellStyle name="_PRC Adjustments 021231_CCB.HO.New TB template.IAS Sorting.040210_CCB.Dec03AuditPack.HL.V2.revised ctl_CCB.HO.Tool - convert old 2.5yrs combine TB to new.040315 2" xfId="5654"/>
    <cellStyle name="_PRC Adjustments 021231_CCB.HO.New TB template.IAS Sorting.040210_CCB.Dec03AuditPack.HL.V2.revised ctl_CCB.xx.4P.PRCTB.yymmdd" xfId="794"/>
    <cellStyle name="_PRC Adjustments 021231_CCB.HO.New TB template.IAS Sorting.040210_CCB.Dec03AuditPack.HL.V2.revised ctl_CCB.xx.4P.PRCTB.yymmdd 2" xfId="3730"/>
    <cellStyle name="_PRC Adjustments 021231_CCB.HO.New TB template.PRC Sorting.040210" xfId="2784"/>
    <cellStyle name="_PRC Adjustments 021231_CCB.HO.New TB template.PRC Sorting.040210 2" xfId="5655"/>
    <cellStyle name="_PRC Adjustments 021231_CCB.HO.New TB template.PRC Sorting.040210_05.CCB.HO.Tool.PRCAccounts.040409" xfId="1007"/>
    <cellStyle name="_PRC Adjustments 021231_CCB.HO.New TB template.PRC Sorting.040210_05.CCB.HO.Tool.PRCAccounts.040409 2" xfId="3937"/>
    <cellStyle name="_PRC Adjustments 021231_CCB.HO.New TB template.PRC Sorting.040210_CCB.Dec03AuditPack.GL.V2" xfId="2785"/>
    <cellStyle name="_PRC Adjustments 021231_CCB.HO.New TB template.PRC Sorting.040210_CCB.Dec03AuditPack.GL.V2 2" xfId="5656"/>
    <cellStyle name="_PRC Adjustments 021231_CCB.HO.New TB template.PRC Sorting.040210_CCB.Dec03AuditPack.GL.V2_05.CCB.HO.Tool.PRCAccounts.040409" xfId="2786"/>
    <cellStyle name="_PRC Adjustments 021231_CCB.HO.New TB template.PRC Sorting.040210_CCB.Dec03AuditPack.GL.V2_05.CCB.HO.Tool.PRCAccounts.040409 2" xfId="5657"/>
    <cellStyle name="_PRC Adjustments 021231_CCB.HO.New TB template.PRC Sorting.040210_CCB.Dec03AuditPack.GL.V2_CCB.Dec03AuditPack.GL.V4(trail run new)" xfId="2787"/>
    <cellStyle name="_PRC Adjustments 021231_CCB.HO.New TB template.PRC Sorting.040210_CCB.Dec03AuditPack.GL.V2_CCB.Dec03AuditPack.GL.V4(trail run new) 2" xfId="5658"/>
    <cellStyle name="_PRC Adjustments 021231_CCB.HO.New TB template.PRC Sorting.040210_CCB.Dec03AuditPack.GL.V2_CCB.Dec03AuditPack.GL.V4(trial run new)" xfId="903"/>
    <cellStyle name="_PRC Adjustments 021231_CCB.HO.New TB template.PRC Sorting.040210_CCB.Dec03AuditPack.GL.V2_CCB.Dec03AuditPack.GL.V4(trial run new) 2" xfId="3836"/>
    <cellStyle name="_PRC Adjustments 021231_CCB.HO.New TB template.PRC Sorting.040210_CCB.Dec03AuditPack.GL.V2_Copy of CCB.Dec03AuditPack.GL.V4" xfId="2110"/>
    <cellStyle name="_PRC Adjustments 021231_CCB.HO.New TB template.PRC Sorting.040210_CCB.Dec03AuditPack.GL.V2_Copy of CCB.Dec03AuditPack.GL.V4 2" xfId="5007"/>
    <cellStyle name="_PRC Adjustments 021231_CCB.HO.New TB template.PRC Sorting.040210_CCB.Dec03AuditPack.HL.V2.revised ctl" xfId="2229"/>
    <cellStyle name="_PRC Adjustments 021231_CCB.HO.New TB template.PRC Sorting.040210_CCB.Dec03AuditPack.HL.V2.revised ctl 2" xfId="5120"/>
    <cellStyle name="_PRC Adjustments 021231_CCB.HO.New TB template.PRC Sorting.040210_CCB.Dec03AuditPack.HL.V2.revised ctl_05.CCB.HO.Tool.PRCAccounts.040409" xfId="2788"/>
    <cellStyle name="_PRC Adjustments 021231_CCB.HO.New TB template.PRC Sorting.040210_CCB.Dec03AuditPack.HL.V2.revised ctl_05.CCB.HO.Tool.PRCAccounts.040409 2" xfId="5659"/>
    <cellStyle name="_PRC Adjustments 021231_CCB.HO.New TB template.PRC Sorting.040210_CCB.Dec03AuditPack.HL.V2.revised ctl_CCB.HO.new TB template.for reporting package.040309" xfId="2789"/>
    <cellStyle name="_PRC Adjustments 021231_CCB.HO.New TB template.PRC Sorting.040210_CCB.Dec03AuditPack.HL.V2.revised ctl_CCB.HO.new TB template.for reporting package.040309 2" xfId="5660"/>
    <cellStyle name="_PRC Adjustments 021231_CCB.HO.New TB template.PRC Sorting.040210_CCB.Dec03AuditPack.HL.V2.revised ctl_CCB.HO.new TB template.for reporting package.040309_05.CCB.HO.Tool.PRCAccounts.040409" xfId="2327"/>
    <cellStyle name="_PRC Adjustments 021231_CCB.HO.New TB template.PRC Sorting.040210_CCB.Dec03AuditPack.HL.V2.revised ctl_CCB.HO.new TB template.for reporting package.040309_05.CCB.HO.Tool.PRCAccounts.040409 2" xfId="5215"/>
    <cellStyle name="_PRC Adjustments 021231_CCB.HO.New TB template.PRC Sorting.040210_CCB.Dec03AuditPack.HL.V2.revised ctl_CCB.HO.new TB template.for reporting package.1P.040316" xfId="2790"/>
    <cellStyle name="_PRC Adjustments 021231_CCB.HO.New TB template.PRC Sorting.040210_CCB.Dec03AuditPack.HL.V2.revised ctl_CCB.HO.new TB template.for reporting package.1P.040316 2" xfId="5661"/>
    <cellStyle name="_PRC Adjustments 021231_CCB.HO.New TB template.PRC Sorting.040210_CCB.Dec03AuditPack.HL.V2.revised ctl_CCB.HO.new TB template.for reporting package.1P.040316_05.CCB.HO.Tool.PRCAccounts.040409" xfId="2791"/>
    <cellStyle name="_PRC Adjustments 021231_CCB.HO.New TB template.PRC Sorting.040210_CCB.Dec03AuditPack.HL.V2.revised ctl_CCB.HO.new TB template.for reporting package.1P.040316_05.CCB.HO.Tool.PRCAccounts.040409 2" xfId="5662"/>
    <cellStyle name="_PRC Adjustments 021231_CCB.HO.New TB template.PRC Sorting.040210_CCB.Dec03AuditPack.HL.V2.revised ctl_CCB.HO.reporting TB-Comb.1P.040316" xfId="2792"/>
    <cellStyle name="_PRC Adjustments 021231_CCB.HO.New TB template.PRC Sorting.040210_CCB.Dec03AuditPack.HL.V2.revised ctl_CCB.HO.reporting TB-Comb.1P.040316 2" xfId="5663"/>
    <cellStyle name="_PRC Adjustments 021231_CCB.HO.New TB template.PRC Sorting.040210_CCB.Dec03AuditPack.HL.V2.revised ctl_CCB.HO.reporting TB-Comb.4Period.040316" xfId="2793"/>
    <cellStyle name="_PRC Adjustments 021231_CCB.HO.New TB template.PRC Sorting.040210_CCB.Dec03AuditPack.HL.V2.revised ctl_CCB.HO.reporting TB-Comb.4Period.040316 2" xfId="5664"/>
    <cellStyle name="_PRC Adjustments 021231_CCB.HO.New TB template.PRC Sorting.040210_CCB.Dec03AuditPack.HL.V2.revised ctl_CCB.HO.reporting TB-HL.1P.040316" xfId="2794"/>
    <cellStyle name="_PRC Adjustments 021231_CCB.HO.New TB template.PRC Sorting.040210_CCB.Dec03AuditPack.HL.V2.revised ctl_CCB.HO.reporting TB-HL.1P.040316 2" xfId="5665"/>
    <cellStyle name="_PRC Adjustments 021231_CCB.HO.New TB template.PRC Sorting.040210_CCB.Dec03AuditPack.HL.V2.revised ctl_CCB.HO.reporting TB-HL.1P.040316_05.CCB.HO.Tool.PRCAccounts.040409" xfId="1715"/>
    <cellStyle name="_PRC Adjustments 021231_CCB.HO.New TB template.PRC Sorting.040210_CCB.Dec03AuditPack.HL.V2.revised ctl_CCB.HO.reporting TB-HL.1P.040316_05.CCB.HO.Tool.PRCAccounts.040409 2" xfId="4621"/>
    <cellStyle name="_PRC Adjustments 021231_CCB.HO.New TB template.PRC Sorting.040210_CCB.Dec03AuditPack.HL.V2.revised ctl_CCB.HO.Tool - convert old 2.5yrs combine TB to new.040315" xfId="2796"/>
    <cellStyle name="_PRC Adjustments 021231_CCB.HO.New TB template.PRC Sorting.040210_CCB.Dec03AuditPack.HL.V2.revised ctl_CCB.HO.Tool - convert old 2.5yrs combine TB to new.040315 2" xfId="5667"/>
    <cellStyle name="_PRC Adjustments 021231_CCB.HO.New TB template.PRC Sorting.040210_CCB.Dec03AuditPack.HL.V2.revised ctl_CCB.xx.4P.PRCTB.yymmdd" xfId="2797"/>
    <cellStyle name="_PRC Adjustments 021231_CCB.HO.New TB template.PRC Sorting.040210_CCB.Dec03AuditPack.HL.V2.revised ctl_CCB.xx.4P.PRCTB.yymmdd 2" xfId="5668"/>
    <cellStyle name="_PRC Adjustments 030630" xfId="2798"/>
    <cellStyle name="_PRC Adjustments 030630 2" xfId="5669"/>
    <cellStyle name="_PRC Adjustments 030630_05.CCB.HO.Tool.PRCAccounts.040409" xfId="2799"/>
    <cellStyle name="_PRC Adjustments 030630_05.CCB.HO.Tool.PRCAccounts.040409 2" xfId="5670"/>
    <cellStyle name="_PRC Adjustments 030630_CCB.Dec03AuditPack.GL.V2" xfId="2800"/>
    <cellStyle name="_PRC Adjustments 030630_CCB.Dec03AuditPack.GL.V2 2" xfId="5671"/>
    <cellStyle name="_PRC Adjustments 030630_CCB.Dec03AuditPack.GL.V2_05.CCB.HO.Tool.PRCAccounts.040409" xfId="871"/>
    <cellStyle name="_PRC Adjustments 030630_CCB.Dec03AuditPack.GL.V2_05.CCB.HO.Tool.PRCAccounts.040409 2" xfId="3806"/>
    <cellStyle name="_PRC Adjustments 030630_CCB.Dec03AuditPack.GL.V2_CCB.Dec03AuditPack.GL.V4(trail run new)" xfId="2801"/>
    <cellStyle name="_PRC Adjustments 030630_CCB.Dec03AuditPack.GL.V2_CCB.Dec03AuditPack.GL.V4(trail run new) 2" xfId="5672"/>
    <cellStyle name="_PRC Adjustments 030630_CCB.Dec03AuditPack.GL.V2_CCB.Dec03AuditPack.GL.V4(trial run new)" xfId="2294"/>
    <cellStyle name="_PRC Adjustments 030630_CCB.Dec03AuditPack.GL.V2_CCB.Dec03AuditPack.GL.V4(trial run new) 2" xfId="5184"/>
    <cellStyle name="_PRC Adjustments 030630_CCB.Dec03AuditPack.GL.V2_Copy of CCB.Dec03AuditPack.GL.V4" xfId="2802"/>
    <cellStyle name="_PRC Adjustments 030630_CCB.Dec03AuditPack.GL.V2_Copy of CCB.Dec03AuditPack.GL.V4 2" xfId="5673"/>
    <cellStyle name="_PRC Adjustments 030630_CCB.Dec03AuditPack.HL.V2.revised ctl" xfId="2803"/>
    <cellStyle name="_PRC Adjustments 030630_CCB.Dec03AuditPack.HL.V2.revised ctl 2" xfId="5674"/>
    <cellStyle name="_PRC Adjustments 030630_CCB.Dec03AuditPack.HL.V2.revised ctl_05.CCB.HO.Tool.PRCAccounts.040409" xfId="2804"/>
    <cellStyle name="_PRC Adjustments 030630_CCB.Dec03AuditPack.HL.V2.revised ctl_05.CCB.HO.Tool.PRCAccounts.040409 2" xfId="5675"/>
    <cellStyle name="_PRC Adjustments 030630_CCB.Dec03AuditPack.HL.V2.revised ctl_CCB.HO.new TB template.for reporting package.040309" xfId="2805"/>
    <cellStyle name="_PRC Adjustments 030630_CCB.Dec03AuditPack.HL.V2.revised ctl_CCB.HO.new TB template.for reporting package.040309 2" xfId="5676"/>
    <cellStyle name="_PRC Adjustments 030630_CCB.Dec03AuditPack.HL.V2.revised ctl_CCB.HO.new TB template.for reporting package.040309_05.CCB.HO.Tool.PRCAccounts.040409" xfId="2806"/>
    <cellStyle name="_PRC Adjustments 030630_CCB.Dec03AuditPack.HL.V2.revised ctl_CCB.HO.new TB template.for reporting package.040309_05.CCB.HO.Tool.PRCAccounts.040409 2" xfId="5677"/>
    <cellStyle name="_PRC Adjustments 030630_CCB.Dec03AuditPack.HL.V2.revised ctl_CCB.HO.new TB template.for reporting package.1P.040316" xfId="2807"/>
    <cellStyle name="_PRC Adjustments 030630_CCB.Dec03AuditPack.HL.V2.revised ctl_CCB.HO.new TB template.for reporting package.1P.040316 2" xfId="5678"/>
    <cellStyle name="_PRC Adjustments 030630_CCB.Dec03AuditPack.HL.V2.revised ctl_CCB.HO.new TB template.for reporting package.1P.040316_05.CCB.HO.Tool.PRCAccounts.040409" xfId="1698"/>
    <cellStyle name="_PRC Adjustments 030630_CCB.Dec03AuditPack.HL.V2.revised ctl_CCB.HO.new TB template.for reporting package.1P.040316_05.CCB.HO.Tool.PRCAccounts.040409 2" xfId="4605"/>
    <cellStyle name="_PRC Adjustments 030630_CCB.Dec03AuditPack.HL.V2.revised ctl_CCB.HO.reporting TB-Comb.1P.040316" xfId="2808"/>
    <cellStyle name="_PRC Adjustments 030630_CCB.Dec03AuditPack.HL.V2.revised ctl_CCB.HO.reporting TB-Comb.1P.040316 2" xfId="5679"/>
    <cellStyle name="_PRC Adjustments 030630_CCB.Dec03AuditPack.HL.V2.revised ctl_CCB.HO.reporting TB-Comb.4Period.040316" xfId="2809"/>
    <cellStyle name="_PRC Adjustments 030630_CCB.Dec03AuditPack.HL.V2.revised ctl_CCB.HO.reporting TB-Comb.4Period.040316 2" xfId="5680"/>
    <cellStyle name="_PRC Adjustments 030630_CCB.Dec03AuditPack.HL.V2.revised ctl_CCB.HO.reporting TB-HL.1P.040316" xfId="2810"/>
    <cellStyle name="_PRC Adjustments 030630_CCB.Dec03AuditPack.HL.V2.revised ctl_CCB.HO.reporting TB-HL.1P.040316 2" xfId="5681"/>
    <cellStyle name="_PRC Adjustments 030630_CCB.Dec03AuditPack.HL.V2.revised ctl_CCB.HO.reporting TB-HL.1P.040316_05.CCB.HO.Tool.PRCAccounts.040409" xfId="2070"/>
    <cellStyle name="_PRC Adjustments 030630_CCB.Dec03AuditPack.HL.V2.revised ctl_CCB.HO.reporting TB-HL.1P.040316_05.CCB.HO.Tool.PRCAccounts.040409 2" xfId="4968"/>
    <cellStyle name="_PRC Adjustments 030630_CCB.Dec03AuditPack.HL.V2.revised ctl_CCB.HO.Tool - convert old 2.5yrs combine TB to new.040315" xfId="1999"/>
    <cellStyle name="_PRC Adjustments 030630_CCB.Dec03AuditPack.HL.V2.revised ctl_CCB.HO.Tool - convert old 2.5yrs combine TB to new.040315 2" xfId="4898"/>
    <cellStyle name="_PRC Adjustments 030630_CCB.Dec03AuditPack.HL.V2.revised ctl_CCB.xx.4P.PRCTB.yymmdd" xfId="2812"/>
    <cellStyle name="_PRC Adjustments 030630_CCB.Dec03AuditPack.HL.V2.revised ctl_CCB.xx.4P.PRCTB.yymmdd 2" xfId="5683"/>
    <cellStyle name="_PRC Adjustments 030630_CCB.GLAudit Package.040114" xfId="2811"/>
    <cellStyle name="_PRC Adjustments 030630_CCB.GLAudit Package.040114 2" xfId="5682"/>
    <cellStyle name="_PRC Adjustments 030630_CCB.GLAudit Package.040114_05.CCB.HO.Tool.PRCAccounts.040409" xfId="2650"/>
    <cellStyle name="_PRC Adjustments 030630_CCB.GLAudit Package.040114_05.CCB.HO.Tool.PRCAccounts.040409 2" xfId="5527"/>
    <cellStyle name="_PRC Adjustments 030630_CCB.GLAudit Package.040114_CCB.Dec03AuditPack.GL.V2" xfId="2813"/>
    <cellStyle name="_PRC Adjustments 030630_CCB.GLAudit Package.040114_CCB.Dec03AuditPack.GL.V2 2" xfId="5684"/>
    <cellStyle name="_PRC Adjustments 030630_CCB.GLAudit Package.040114_CCB.Dec03AuditPack.GL.V2_05.CCB.HO.Tool.PRCAccounts.040409" xfId="1773"/>
    <cellStyle name="_PRC Adjustments 030630_CCB.GLAudit Package.040114_CCB.Dec03AuditPack.GL.V2_05.CCB.HO.Tool.PRCAccounts.040409 2" xfId="4679"/>
    <cellStyle name="_PRC Adjustments 030630_CCB.GLAudit Package.040114_CCB.Dec03AuditPack.GL.V2_CCB.Dec03AuditPack.GL.V4(trail run new)" xfId="2814"/>
    <cellStyle name="_PRC Adjustments 030630_CCB.GLAudit Package.040114_CCB.Dec03AuditPack.GL.V2_CCB.Dec03AuditPack.GL.V4(trail run new) 2" xfId="5685"/>
    <cellStyle name="_PRC Adjustments 030630_CCB.GLAudit Package.040114_CCB.Dec03AuditPack.GL.V2_CCB.Dec03AuditPack.GL.V4(trial run new)" xfId="2815"/>
    <cellStyle name="_PRC Adjustments 030630_CCB.GLAudit Package.040114_CCB.Dec03AuditPack.GL.V2_CCB.Dec03AuditPack.GL.V4(trial run new) 2" xfId="5686"/>
    <cellStyle name="_PRC Adjustments 030630_CCB.GLAudit Package.040114_CCB.Dec03AuditPack.GL.V2_Copy of CCB.Dec03AuditPack.GL.V4" xfId="2151"/>
    <cellStyle name="_PRC Adjustments 030630_CCB.GLAudit Package.040114_CCB.Dec03AuditPack.GL.V2_Copy of CCB.Dec03AuditPack.GL.V4 2" xfId="5046"/>
    <cellStyle name="_PRC Adjustments 030630_CCB.GLAudit Package.040114_CCB.Dec03AuditPack.HL.V2.revised ctl" xfId="2816"/>
    <cellStyle name="_PRC Adjustments 030630_CCB.GLAudit Package.040114_CCB.Dec03AuditPack.HL.V2.revised ctl 2" xfId="5687"/>
    <cellStyle name="_PRC Adjustments 030630_CCB.GLAudit Package.040114_CCB.Dec03AuditPack.HL.V2.revised ctl_05.CCB.HO.Tool.PRCAccounts.040409" xfId="2817"/>
    <cellStyle name="_PRC Adjustments 030630_CCB.GLAudit Package.040114_CCB.Dec03AuditPack.HL.V2.revised ctl_05.CCB.HO.Tool.PRCAccounts.040409 2" xfId="5688"/>
    <cellStyle name="_PRC Adjustments 030630_CCB.GLAudit Package.040114_CCB.Dec03AuditPack.HL.V2.revised ctl_CCB.HO.new TB template.for reporting package.040309" xfId="2818"/>
    <cellStyle name="_PRC Adjustments 030630_CCB.GLAudit Package.040114_CCB.Dec03AuditPack.HL.V2.revised ctl_CCB.HO.new TB template.for reporting package.040309 2" xfId="5689"/>
    <cellStyle name="_PRC Adjustments 030630_CCB.GLAudit Package.040114_CCB.Dec03AuditPack.HL.V2.revised ctl_CCB.HO.new TB template.for reporting package.040309_05.CCB.HO.Tool.PRCAccounts.040409" xfId="2372"/>
    <cellStyle name="_PRC Adjustments 030630_CCB.GLAudit Package.040114_CCB.Dec03AuditPack.HL.V2.revised ctl_CCB.HO.new TB template.for reporting package.040309_05.CCB.HO.Tool.PRCAccounts.040409 2" xfId="5261"/>
    <cellStyle name="_PRC Adjustments 030630_CCB.GLAudit Package.040114_CCB.Dec03AuditPack.HL.V2.revised ctl_CCB.HO.new TB template.for reporting package.1P.040316" xfId="2819"/>
    <cellStyle name="_PRC Adjustments 030630_CCB.GLAudit Package.040114_CCB.Dec03AuditPack.HL.V2.revised ctl_CCB.HO.new TB template.for reporting package.1P.040316 2" xfId="5690"/>
    <cellStyle name="_PRC Adjustments 030630_CCB.GLAudit Package.040114_CCB.Dec03AuditPack.HL.V2.revised ctl_CCB.HO.new TB template.for reporting package.1P.040316_05.CCB.HO.Tool.PRCAccounts.040409" xfId="2820"/>
    <cellStyle name="_PRC Adjustments 030630_CCB.GLAudit Package.040114_CCB.Dec03AuditPack.HL.V2.revised ctl_CCB.HO.new TB template.for reporting package.1P.040316_05.CCB.HO.Tool.PRCAccounts.040409 2" xfId="5691"/>
    <cellStyle name="_PRC Adjustments 030630_CCB.GLAudit Package.040114_CCB.Dec03AuditPack.HL.V2.revised ctl_CCB.HO.reporting TB-Comb.1P.040316" xfId="2778"/>
    <cellStyle name="_PRC Adjustments 030630_CCB.GLAudit Package.040114_CCB.Dec03AuditPack.HL.V2.revised ctl_CCB.HO.reporting TB-Comb.1P.040316 2" xfId="5649"/>
    <cellStyle name="_PRC Adjustments 030630_CCB.GLAudit Package.040114_CCB.Dec03AuditPack.HL.V2.revised ctl_CCB.HO.reporting TB-Comb.4Period.040316" xfId="1668"/>
    <cellStyle name="_PRC Adjustments 030630_CCB.GLAudit Package.040114_CCB.Dec03AuditPack.HL.V2.revised ctl_CCB.HO.reporting TB-Comb.4Period.040316 2" xfId="4575"/>
    <cellStyle name="_PRC Adjustments 030630_CCB.GLAudit Package.040114_CCB.Dec03AuditPack.HL.V2.revised ctl_CCB.HO.reporting TB-HL.1P.040316" xfId="2821"/>
    <cellStyle name="_PRC Adjustments 030630_CCB.GLAudit Package.040114_CCB.Dec03AuditPack.HL.V2.revised ctl_CCB.HO.reporting TB-HL.1P.040316 2" xfId="5692"/>
    <cellStyle name="_PRC Adjustments 030630_CCB.GLAudit Package.040114_CCB.Dec03AuditPack.HL.V2.revised ctl_CCB.HO.reporting TB-HL.1P.040316_05.CCB.HO.Tool.PRCAccounts.040409" xfId="2822"/>
    <cellStyle name="_PRC Adjustments 030630_CCB.GLAudit Package.040114_CCB.Dec03AuditPack.HL.V2.revised ctl_CCB.HO.reporting TB-HL.1P.040316_05.CCB.HO.Tool.PRCAccounts.040409 2" xfId="5693"/>
    <cellStyle name="_PRC Adjustments 030630_CCB.GLAudit Package.040114_CCB.Dec03AuditPack.HL.V2.revised ctl_CCB.HO.Tool - convert old 2.5yrs combine TB to new.040315" xfId="2823"/>
    <cellStyle name="_PRC Adjustments 030630_CCB.GLAudit Package.040114_CCB.Dec03AuditPack.HL.V2.revised ctl_CCB.HO.Tool - convert old 2.5yrs combine TB to new.040315 2" xfId="5694"/>
    <cellStyle name="_PRC Adjustments 030630_CCB.GLAudit Package.040114_CCB.Dec03AuditPack.HL.V2.revised ctl_CCB.xx.4P.PRCTB.yymmdd" xfId="1648"/>
    <cellStyle name="_PRC Adjustments 030630_CCB.GLAudit Package.040114_CCB.Dec03AuditPack.HL.V2.revised ctl_CCB.xx.4P.PRCTB.yymmdd 2" xfId="4556"/>
    <cellStyle name="_PRC Adjustments 030630_CCB.HO.New TB template.CCB PRC IAS Sorting.040223 trial run" xfId="597"/>
    <cellStyle name="_PRC Adjustments 030630_CCB.HO.New TB template.CCB PRC IAS Sorting.040223 trial run 2" xfId="3537"/>
    <cellStyle name="_PRC Adjustments 030630_CCB.HO.New TB template.CCB PRC IAS Sorting.040223 trial run_05.CCB.HO.Tool.PRCAccounts.040409" xfId="587"/>
    <cellStyle name="_PRC Adjustments 030630_CCB.HO.New TB template.CCB PRC IAS Sorting.040223 trial run_05.CCB.HO.Tool.PRCAccounts.040409 2" xfId="3527"/>
    <cellStyle name="_PRC Adjustments 030630_CCB.HO.New TB template.CCB PRC IAS Sorting.040223 trial run_CCB.Dec03AuditPack.GL.V2" xfId="2824"/>
    <cellStyle name="_PRC Adjustments 030630_CCB.HO.New TB template.CCB PRC IAS Sorting.040223 trial run_CCB.Dec03AuditPack.GL.V2 2" xfId="5695"/>
    <cellStyle name="_PRC Adjustments 030630_CCB.HO.New TB template.CCB PRC IAS Sorting.040223 trial run_CCB.Dec03AuditPack.GL.V2_05.CCB.HO.Tool.PRCAccounts.040409" xfId="2825"/>
    <cellStyle name="_PRC Adjustments 030630_CCB.HO.New TB template.CCB PRC IAS Sorting.040223 trial run_CCB.Dec03AuditPack.GL.V2_05.CCB.HO.Tool.PRCAccounts.040409 2" xfId="5696"/>
    <cellStyle name="_PRC Adjustments 030630_CCB.HO.New TB template.CCB PRC IAS Sorting.040223 trial run_CCB.Dec03AuditPack.GL.V2_CCB.Dec03AuditPack.GL.V4(trail run new)" xfId="1278"/>
    <cellStyle name="_PRC Adjustments 030630_CCB.HO.New TB template.CCB PRC IAS Sorting.040223 trial run_CCB.Dec03AuditPack.GL.V2_CCB.Dec03AuditPack.GL.V4(trail run new) 2" xfId="4201"/>
    <cellStyle name="_PRC Adjustments 030630_CCB.HO.New TB template.CCB PRC IAS Sorting.040223 trial run_CCB.Dec03AuditPack.GL.V2_CCB.Dec03AuditPack.GL.V4(trial run new)" xfId="2826"/>
    <cellStyle name="_PRC Adjustments 030630_CCB.HO.New TB template.CCB PRC IAS Sorting.040223 trial run_CCB.Dec03AuditPack.GL.V2_CCB.Dec03AuditPack.GL.V4(trial run new) 2" xfId="5697"/>
    <cellStyle name="_PRC Adjustments 030630_CCB.HO.New TB template.CCB PRC IAS Sorting.040223 trial run_CCB.Dec03AuditPack.GL.V2_Copy of CCB.Dec03AuditPack.GL.V4" xfId="593"/>
    <cellStyle name="_PRC Adjustments 030630_CCB.HO.New TB template.CCB PRC IAS Sorting.040223 trial run_CCB.Dec03AuditPack.GL.V2_Copy of CCB.Dec03AuditPack.GL.V4 2" xfId="3533"/>
    <cellStyle name="_PRC Adjustments 030630_CCB.HO.New TB template.CCB PRC IAS Sorting.040223 trial run_CCB.Dec03AuditPack.HL.V2.revised ctl" xfId="2827"/>
    <cellStyle name="_PRC Adjustments 030630_CCB.HO.New TB template.CCB PRC IAS Sorting.040223 trial run_CCB.Dec03AuditPack.HL.V2.revised ctl 2" xfId="5698"/>
    <cellStyle name="_PRC Adjustments 030630_CCB.HO.New TB template.CCB PRC IAS Sorting.040223 trial run_CCB.Dec03AuditPack.HL.V2.revised ctl_05.CCB.HO.Tool.PRCAccounts.040409" xfId="1590"/>
    <cellStyle name="_PRC Adjustments 030630_CCB.HO.New TB template.CCB PRC IAS Sorting.040223 trial run_CCB.Dec03AuditPack.HL.V2.revised ctl_05.CCB.HO.Tool.PRCAccounts.040409 2" xfId="4501"/>
    <cellStyle name="_PRC Adjustments 030630_CCB.HO.New TB template.CCB PRC IAS Sorting.040223 trial run_CCB.Dec03AuditPack.HL.V2.revised ctl_CCB.HO.new TB template.for reporting package.040309" xfId="2828"/>
    <cellStyle name="_PRC Adjustments 030630_CCB.HO.New TB template.CCB PRC IAS Sorting.040223 trial run_CCB.Dec03AuditPack.HL.V2.revised ctl_CCB.HO.new TB template.for reporting package.040309 2" xfId="5699"/>
    <cellStyle name="_PRC Adjustments 030630_CCB.HO.New TB template.CCB PRC IAS Sorting.040223 trial run_CCB.Dec03AuditPack.HL.V2.revised ctl_CCB.HO.new TB template.for reporting package.040309_05.CCB.HO.Tool.PRCAccounts.040409" xfId="2829"/>
    <cellStyle name="_PRC Adjustments 030630_CCB.HO.New TB template.CCB PRC IAS Sorting.040223 trial run_CCB.Dec03AuditPack.HL.V2.revised ctl_CCB.HO.new TB template.for reporting package.040309_05.CCB.HO.Tool.PRCAccounts.040409 2" xfId="5700"/>
    <cellStyle name="_PRC Adjustments 030630_CCB.HO.New TB template.CCB PRC IAS Sorting.040223 trial run_CCB.Dec03AuditPack.HL.V2.revised ctl_CCB.HO.new TB template.for reporting package.1P.040316" xfId="612"/>
    <cellStyle name="_PRC Adjustments 030630_CCB.HO.New TB template.CCB PRC IAS Sorting.040223 trial run_CCB.Dec03AuditPack.HL.V2.revised ctl_CCB.HO.new TB template.for reporting package.1P.040316 2" xfId="3552"/>
    <cellStyle name="_PRC Adjustments 030630_CCB.HO.New TB template.CCB PRC IAS Sorting.040223 trial run_CCB.Dec03AuditPack.HL.V2.revised ctl_CCB.HO.new TB template.for reporting package.1P.040316_05.CCB.HO.Tool.PRCAccounts.040409" xfId="2830"/>
    <cellStyle name="_PRC Adjustments 030630_CCB.HO.New TB template.CCB PRC IAS Sorting.040223 trial run_CCB.Dec03AuditPack.HL.V2.revised ctl_CCB.HO.new TB template.for reporting package.1P.040316_05.CCB.HO.Tool.PRCAccounts.040409 2" xfId="5701"/>
    <cellStyle name="_PRC Adjustments 030630_CCB.HO.New TB template.CCB PRC IAS Sorting.040223 trial run_CCB.Dec03AuditPack.HL.V2.revised ctl_CCB.HO.reporting TB-Comb.1P.040316" xfId="2832"/>
    <cellStyle name="_PRC Adjustments 030630_CCB.HO.New TB template.CCB PRC IAS Sorting.040223 trial run_CCB.Dec03AuditPack.HL.V2.revised ctl_CCB.HO.reporting TB-Comb.1P.040316 2" xfId="5703"/>
    <cellStyle name="_PRC Adjustments 030630_CCB.HO.New TB template.CCB PRC IAS Sorting.040223 trial run_CCB.Dec03AuditPack.HL.V2.revised ctl_CCB.HO.reporting TB-Comb.4Period.040316" xfId="2833"/>
    <cellStyle name="_PRC Adjustments 030630_CCB.HO.New TB template.CCB PRC IAS Sorting.040223 trial run_CCB.Dec03AuditPack.HL.V2.revised ctl_CCB.HO.reporting TB-Comb.4Period.040316 2" xfId="5704"/>
    <cellStyle name="_PRC Adjustments 030630_CCB.HO.New TB template.CCB PRC IAS Sorting.040223 trial run_CCB.Dec03AuditPack.HL.V2.revised ctl_CCB.HO.reporting TB-HL.1P.040316" xfId="1511"/>
    <cellStyle name="_PRC Adjustments 030630_CCB.HO.New TB template.CCB PRC IAS Sorting.040223 trial run_CCB.Dec03AuditPack.HL.V2.revised ctl_CCB.HO.reporting TB-HL.1P.040316 2" xfId="4423"/>
    <cellStyle name="_PRC Adjustments 030630_CCB.HO.New TB template.CCB PRC IAS Sorting.040223 trial run_CCB.Dec03AuditPack.HL.V2.revised ctl_CCB.HO.reporting TB-HL.1P.040316_05.CCB.HO.Tool.PRCAccounts.040409" xfId="1514"/>
    <cellStyle name="_PRC Adjustments 030630_CCB.HO.New TB template.CCB PRC IAS Sorting.040223 trial run_CCB.Dec03AuditPack.HL.V2.revised ctl_CCB.HO.reporting TB-HL.1P.040316_05.CCB.HO.Tool.PRCAccounts.040409 2" xfId="4426"/>
    <cellStyle name="_PRC Adjustments 030630_CCB.HO.New TB template.CCB PRC IAS Sorting.040223 trial run_CCB.Dec03AuditPack.HL.V2.revised ctl_CCB.HO.Tool - convert old 2.5yrs combine TB to new.040315" xfId="888"/>
    <cellStyle name="_PRC Adjustments 030630_CCB.HO.New TB template.CCB PRC IAS Sorting.040223 trial run_CCB.Dec03AuditPack.HL.V2.revised ctl_CCB.HO.Tool - convert old 2.5yrs combine TB to new.040315 2" xfId="3821"/>
    <cellStyle name="_PRC Adjustments 030630_CCB.HO.New TB template.CCB PRC IAS Sorting.040223 trial run_CCB.Dec03AuditPack.HL.V2.revised ctl_CCB.xx.4P.PRCTB.yymmdd" xfId="2834"/>
    <cellStyle name="_PRC Adjustments 030630_CCB.HO.New TB template.CCB PRC IAS Sorting.040223 trial run_CCB.Dec03AuditPack.HL.V2.revised ctl_CCB.xx.4P.PRCTB.yymmdd 2" xfId="5705"/>
    <cellStyle name="_PRC Adjustments 030630_CCB.HO.New TB template.IAS Sorting.040210" xfId="2493"/>
    <cellStyle name="_PRC Adjustments 030630_CCB.HO.New TB template.IAS Sorting.040210 2" xfId="5377"/>
    <cellStyle name="_PRC Adjustments 030630_CCB.HO.New TB template.IAS Sorting.040210_05.CCB.HO.Tool.PRCAccounts.040409" xfId="914"/>
    <cellStyle name="_PRC Adjustments 030630_CCB.HO.New TB template.IAS Sorting.040210_05.CCB.HO.Tool.PRCAccounts.040409 2" xfId="3847"/>
    <cellStyle name="_PRC Adjustments 030630_CCB.HO.New TB template.IAS Sorting.040210_CCB.Dec03AuditPack.GL.V2" xfId="2628"/>
    <cellStyle name="_PRC Adjustments 030630_CCB.HO.New TB template.IAS Sorting.040210_CCB.Dec03AuditPack.GL.V2 2" xfId="5506"/>
    <cellStyle name="_PRC Adjustments 030630_CCB.HO.New TB template.IAS Sorting.040210_CCB.Dec03AuditPack.GL.V2_05.CCB.HO.Tool.PRCAccounts.040409" xfId="2835"/>
    <cellStyle name="_PRC Adjustments 030630_CCB.HO.New TB template.IAS Sorting.040210_CCB.Dec03AuditPack.GL.V2_05.CCB.HO.Tool.PRCAccounts.040409 2" xfId="5706"/>
    <cellStyle name="_PRC Adjustments 030630_CCB.HO.New TB template.IAS Sorting.040210_CCB.Dec03AuditPack.GL.V2_CCB.Dec03AuditPack.GL.V4(trail run new)" xfId="2411"/>
    <cellStyle name="_PRC Adjustments 030630_CCB.HO.New TB template.IAS Sorting.040210_CCB.Dec03AuditPack.GL.V2_CCB.Dec03AuditPack.GL.V4(trail run new) 2" xfId="5298"/>
    <cellStyle name="_PRC Adjustments 030630_CCB.HO.New TB template.IAS Sorting.040210_CCB.Dec03AuditPack.GL.V2_CCB.Dec03AuditPack.GL.V4(trial run new)" xfId="2836"/>
    <cellStyle name="_PRC Adjustments 030630_CCB.HO.New TB template.IAS Sorting.040210_CCB.Dec03AuditPack.GL.V2_CCB.Dec03AuditPack.GL.V4(trial run new) 2" xfId="5707"/>
    <cellStyle name="_PRC Adjustments 030630_CCB.HO.New TB template.IAS Sorting.040210_CCB.Dec03AuditPack.GL.V2_Copy of CCB.Dec03AuditPack.GL.V4" xfId="2837"/>
    <cellStyle name="_PRC Adjustments 030630_CCB.HO.New TB template.IAS Sorting.040210_CCB.Dec03AuditPack.GL.V2_Copy of CCB.Dec03AuditPack.GL.V4 2" xfId="5708"/>
    <cellStyle name="_PRC Adjustments 030630_CCB.HO.New TB template.IAS Sorting.040210_CCB.Dec03AuditPack.HL.V2.revised ctl" xfId="963"/>
    <cellStyle name="_PRC Adjustments 030630_CCB.HO.New TB template.IAS Sorting.040210_CCB.Dec03AuditPack.HL.V2.revised ctl 2" xfId="3895"/>
    <cellStyle name="_PRC Adjustments 030630_CCB.HO.New TB template.IAS Sorting.040210_CCB.Dec03AuditPack.HL.V2.revised ctl_05.CCB.HO.Tool.PRCAccounts.040409" xfId="2838"/>
    <cellStyle name="_PRC Adjustments 030630_CCB.HO.New TB template.IAS Sorting.040210_CCB.Dec03AuditPack.HL.V2.revised ctl_05.CCB.HO.Tool.PRCAccounts.040409 2" xfId="5709"/>
    <cellStyle name="_PRC Adjustments 030630_CCB.HO.New TB template.IAS Sorting.040210_CCB.Dec03AuditPack.HL.V2.revised ctl_CCB.HO.new TB template.for reporting package.040309" xfId="2839"/>
    <cellStyle name="_PRC Adjustments 030630_CCB.HO.New TB template.IAS Sorting.040210_CCB.Dec03AuditPack.HL.V2.revised ctl_CCB.HO.new TB template.for reporting package.040309 2" xfId="5710"/>
    <cellStyle name="_PRC Adjustments 030630_CCB.HO.New TB template.IAS Sorting.040210_CCB.Dec03AuditPack.HL.V2.revised ctl_CCB.HO.new TB template.for reporting package.040309_05.CCB.HO.Tool.PRCAccounts.040409" xfId="144"/>
    <cellStyle name="_PRC Adjustments 030630_CCB.HO.New TB template.IAS Sorting.040210_CCB.Dec03AuditPack.HL.V2.revised ctl_CCB.HO.new TB template.for reporting package.040309_05.CCB.HO.Tool.PRCAccounts.040409 2" xfId="3097"/>
    <cellStyle name="_PRC Adjustments 030630_CCB.HO.New TB template.IAS Sorting.040210_CCB.Dec03AuditPack.HL.V2.revised ctl_CCB.HO.new TB template.for reporting package.1P.040316" xfId="2840"/>
    <cellStyle name="_PRC Adjustments 030630_CCB.HO.New TB template.IAS Sorting.040210_CCB.Dec03AuditPack.HL.V2.revised ctl_CCB.HO.new TB template.for reporting package.1P.040316 2" xfId="5711"/>
    <cellStyle name="_PRC Adjustments 030630_CCB.HO.New TB template.IAS Sorting.040210_CCB.Dec03AuditPack.HL.V2.revised ctl_CCB.HO.new TB template.for reporting package.1P.040316_05.CCB.HO.Tool.PRCAccounts.040409" xfId="2663"/>
    <cellStyle name="_PRC Adjustments 030630_CCB.HO.New TB template.IAS Sorting.040210_CCB.Dec03AuditPack.HL.V2.revised ctl_CCB.HO.new TB template.for reporting package.1P.040316_05.CCB.HO.Tool.PRCAccounts.040409 2" xfId="5538"/>
    <cellStyle name="_PRC Adjustments 030630_CCB.HO.New TB template.IAS Sorting.040210_CCB.Dec03AuditPack.HL.V2.revised ctl_CCB.HO.reporting TB-Comb.1P.040316" xfId="2842"/>
    <cellStyle name="_PRC Adjustments 030630_CCB.HO.New TB template.IAS Sorting.040210_CCB.Dec03AuditPack.HL.V2.revised ctl_CCB.HO.reporting TB-Comb.1P.040316 2" xfId="5713"/>
    <cellStyle name="_PRC Adjustments 030630_CCB.HO.New TB template.IAS Sorting.040210_CCB.Dec03AuditPack.HL.V2.revised ctl_CCB.HO.reporting TB-Comb.4Period.040316" xfId="1262"/>
    <cellStyle name="_PRC Adjustments 030630_CCB.HO.New TB template.IAS Sorting.040210_CCB.Dec03AuditPack.HL.V2.revised ctl_CCB.HO.reporting TB-Comb.4Period.040316 2" xfId="4185"/>
    <cellStyle name="_PRC Adjustments 030630_CCB.HO.New TB template.IAS Sorting.040210_CCB.Dec03AuditPack.HL.V2.revised ctl_CCB.HO.reporting TB-HL.1P.040316" xfId="2843"/>
    <cellStyle name="_PRC Adjustments 030630_CCB.HO.New TB template.IAS Sorting.040210_CCB.Dec03AuditPack.HL.V2.revised ctl_CCB.HO.reporting TB-HL.1P.040316 2" xfId="5714"/>
    <cellStyle name="_PRC Adjustments 030630_CCB.HO.New TB template.IAS Sorting.040210_CCB.Dec03AuditPack.HL.V2.revised ctl_CCB.HO.reporting TB-HL.1P.040316_05.CCB.HO.Tool.PRCAccounts.040409" xfId="2844"/>
    <cellStyle name="_PRC Adjustments 030630_CCB.HO.New TB template.IAS Sorting.040210_CCB.Dec03AuditPack.HL.V2.revised ctl_CCB.HO.reporting TB-HL.1P.040316_05.CCB.HO.Tool.PRCAccounts.040409 2" xfId="5715"/>
    <cellStyle name="_PRC Adjustments 030630_CCB.HO.New TB template.IAS Sorting.040210_CCB.Dec03AuditPack.HL.V2.revised ctl_CCB.HO.Tool - convert old 2.5yrs combine TB to new.040315" xfId="324"/>
    <cellStyle name="_PRC Adjustments 030630_CCB.HO.New TB template.IAS Sorting.040210_CCB.Dec03AuditPack.HL.V2.revised ctl_CCB.HO.Tool - convert old 2.5yrs combine TB to new.040315 2" xfId="3276"/>
    <cellStyle name="_PRC Adjustments 030630_CCB.HO.New TB template.IAS Sorting.040210_CCB.Dec03AuditPack.HL.V2.revised ctl_CCB.xx.4P.PRCTB.yymmdd" xfId="2845"/>
    <cellStyle name="_PRC Adjustments 030630_CCB.HO.New TB template.IAS Sorting.040210_CCB.Dec03AuditPack.HL.V2.revised ctl_CCB.xx.4P.PRCTB.yymmdd 2" xfId="5716"/>
    <cellStyle name="_PRC Adjustments 030630_CCB.HO.New TB template.PRC Sorting.040210" xfId="2129"/>
    <cellStyle name="_PRC Adjustments 030630_CCB.HO.New TB template.PRC Sorting.040210 2" xfId="5025"/>
    <cellStyle name="_PRC Adjustments 030630_CCB.HO.New TB template.PRC Sorting.040210_05.CCB.HO.Tool.PRCAccounts.040409" xfId="307"/>
    <cellStyle name="_PRC Adjustments 030630_CCB.HO.New TB template.PRC Sorting.040210_05.CCB.HO.Tool.PRCAccounts.040409 2" xfId="3259"/>
    <cellStyle name="_PRC Adjustments 030630_CCB.HO.New TB template.PRC Sorting.040210_CCB.Dec03AuditPack.GL.V2" xfId="999"/>
    <cellStyle name="_PRC Adjustments 030630_CCB.HO.New TB template.PRC Sorting.040210_CCB.Dec03AuditPack.GL.V2 2" xfId="3929"/>
    <cellStyle name="_PRC Adjustments 030630_CCB.HO.New TB template.PRC Sorting.040210_CCB.Dec03AuditPack.GL.V2_05.CCB.HO.Tool.PRCAccounts.040409" xfId="2233"/>
    <cellStyle name="_PRC Adjustments 030630_CCB.HO.New TB template.PRC Sorting.040210_CCB.Dec03AuditPack.GL.V2_05.CCB.HO.Tool.PRCAccounts.040409 2" xfId="5124"/>
    <cellStyle name="_PRC Adjustments 030630_CCB.HO.New TB template.PRC Sorting.040210_CCB.Dec03AuditPack.GL.V2_CCB.Dec03AuditPack.GL.V4(trail run new)" xfId="2846"/>
    <cellStyle name="_PRC Adjustments 030630_CCB.HO.New TB template.PRC Sorting.040210_CCB.Dec03AuditPack.GL.V2_CCB.Dec03AuditPack.GL.V4(trail run new) 2" xfId="5717"/>
    <cellStyle name="_PRC Adjustments 030630_CCB.HO.New TB template.PRC Sorting.040210_CCB.Dec03AuditPack.GL.V2_CCB.Dec03AuditPack.GL.V4(trial run new)" xfId="2847"/>
    <cellStyle name="_PRC Adjustments 030630_CCB.HO.New TB template.PRC Sorting.040210_CCB.Dec03AuditPack.GL.V2_CCB.Dec03AuditPack.GL.V4(trial run new) 2" xfId="5718"/>
    <cellStyle name="_PRC Adjustments 030630_CCB.HO.New TB template.PRC Sorting.040210_CCB.Dec03AuditPack.GL.V2_Copy of CCB.Dec03AuditPack.GL.V4" xfId="2841"/>
    <cellStyle name="_PRC Adjustments 030630_CCB.HO.New TB template.PRC Sorting.040210_CCB.Dec03AuditPack.GL.V2_Copy of CCB.Dec03AuditPack.GL.V4 2" xfId="5712"/>
    <cellStyle name="_PRC Adjustments 030630_CCB.HO.New TB template.PRC Sorting.040210_CCB.Dec03AuditPack.HL.V2.revised ctl" xfId="140"/>
    <cellStyle name="_PRC Adjustments 030630_CCB.HO.New TB template.PRC Sorting.040210_CCB.Dec03AuditPack.HL.V2.revised ctl 2" xfId="3102"/>
    <cellStyle name="_PRC Adjustments 030630_CCB.HO.New TB template.PRC Sorting.040210_CCB.Dec03AuditPack.HL.V2.revised ctl_05.CCB.HO.Tool.PRCAccounts.040409" xfId="1899"/>
    <cellStyle name="_PRC Adjustments 030630_CCB.HO.New TB template.PRC Sorting.040210_CCB.Dec03AuditPack.HL.V2.revised ctl_05.CCB.HO.Tool.PRCAccounts.040409 2" xfId="4802"/>
    <cellStyle name="_PRC Adjustments 030630_CCB.HO.New TB template.PRC Sorting.040210_CCB.Dec03AuditPack.HL.V2.revised ctl_CCB.HO.new TB template.for reporting package.040309" xfId="2848"/>
    <cellStyle name="_PRC Adjustments 030630_CCB.HO.New TB template.PRC Sorting.040210_CCB.Dec03AuditPack.HL.V2.revised ctl_CCB.HO.new TB template.for reporting package.040309 2" xfId="5719"/>
    <cellStyle name="_PRC Adjustments 030630_CCB.HO.New TB template.PRC Sorting.040210_CCB.Dec03AuditPack.HL.V2.revised ctl_CCB.HO.new TB template.for reporting package.040309_05.CCB.HO.Tool.PRCAccounts.040409" xfId="2849"/>
    <cellStyle name="_PRC Adjustments 030630_CCB.HO.New TB template.PRC Sorting.040210_CCB.Dec03AuditPack.HL.V2.revised ctl_CCB.HO.new TB template.for reporting package.040309_05.CCB.HO.Tool.PRCAccounts.040409 2" xfId="5720"/>
    <cellStyle name="_PRC Adjustments 030630_CCB.HO.New TB template.PRC Sorting.040210_CCB.Dec03AuditPack.HL.V2.revised ctl_CCB.HO.new TB template.for reporting package.1P.040316" xfId="2850"/>
    <cellStyle name="_PRC Adjustments 030630_CCB.HO.New TB template.PRC Sorting.040210_CCB.Dec03AuditPack.HL.V2.revised ctl_CCB.HO.new TB template.for reporting package.1P.040316 2" xfId="5721"/>
    <cellStyle name="_PRC Adjustments 030630_CCB.HO.New TB template.PRC Sorting.040210_CCB.Dec03AuditPack.HL.V2.revised ctl_CCB.HO.new TB template.for reporting package.1P.040316_05.CCB.HO.Tool.PRCAccounts.040409" xfId="2852"/>
    <cellStyle name="_PRC Adjustments 030630_CCB.HO.New TB template.PRC Sorting.040210_CCB.Dec03AuditPack.HL.V2.revised ctl_CCB.HO.new TB template.for reporting package.1P.040316_05.CCB.HO.Tool.PRCAccounts.040409 2" xfId="5722"/>
    <cellStyle name="_PRC Adjustments 030630_CCB.HO.New TB template.PRC Sorting.040210_CCB.Dec03AuditPack.HL.V2.revised ctl_CCB.HO.reporting TB-Comb.1P.040316" xfId="2183"/>
    <cellStyle name="_PRC Adjustments 030630_CCB.HO.New TB template.PRC Sorting.040210_CCB.Dec03AuditPack.HL.V2.revised ctl_CCB.HO.reporting TB-Comb.1P.040316 2" xfId="5078"/>
    <cellStyle name="_PRC Adjustments 030630_CCB.HO.New TB template.PRC Sorting.040210_CCB.Dec03AuditPack.HL.V2.revised ctl_CCB.HO.reporting TB-Comb.4Period.040316" xfId="2728"/>
    <cellStyle name="_PRC Adjustments 030630_CCB.HO.New TB template.PRC Sorting.040210_CCB.Dec03AuditPack.HL.V2.revised ctl_CCB.HO.reporting TB-Comb.4Period.040316 2" xfId="5600"/>
    <cellStyle name="_PRC Adjustments 030630_CCB.HO.New TB template.PRC Sorting.040210_CCB.Dec03AuditPack.HL.V2.revised ctl_CCB.HO.reporting TB-HL.1P.040316" xfId="2853"/>
    <cellStyle name="_PRC Adjustments 030630_CCB.HO.New TB template.PRC Sorting.040210_CCB.Dec03AuditPack.HL.V2.revised ctl_CCB.HO.reporting TB-HL.1P.040316 2" xfId="5723"/>
    <cellStyle name="_PRC Adjustments 030630_CCB.HO.New TB template.PRC Sorting.040210_CCB.Dec03AuditPack.HL.V2.revised ctl_CCB.HO.reporting TB-HL.1P.040316_05.CCB.HO.Tool.PRCAccounts.040409" xfId="2854"/>
    <cellStyle name="_PRC Adjustments 030630_CCB.HO.New TB template.PRC Sorting.040210_CCB.Dec03AuditPack.HL.V2.revised ctl_CCB.HO.reporting TB-HL.1P.040316_05.CCB.HO.Tool.PRCAccounts.040409 2" xfId="5724"/>
    <cellStyle name="_PRC Adjustments 030630_CCB.HO.New TB template.PRC Sorting.040210_CCB.Dec03AuditPack.HL.V2.revised ctl_CCB.HO.Tool - convert old 2.5yrs combine TB to new.040315" xfId="2855"/>
    <cellStyle name="_PRC Adjustments 030630_CCB.HO.New TB template.PRC Sorting.040210_CCB.Dec03AuditPack.HL.V2.revised ctl_CCB.HO.Tool - convert old 2.5yrs combine TB to new.040315 2" xfId="5725"/>
    <cellStyle name="_PRC Adjustments 030630_CCB.HO.New TB template.PRC Sorting.040210_CCB.Dec03AuditPack.HL.V2.revised ctl_CCB.xx.4P.PRCTB.yymmdd" xfId="2856"/>
    <cellStyle name="_PRC Adjustments 030630_CCB.HO.New TB template.PRC Sorting.040210_CCB.Dec03AuditPack.HL.V2.revised ctl_CCB.xx.4P.PRCTB.yymmdd 2" xfId="5726"/>
    <cellStyle name="_PRC CJA 1 Intercom balance.Eli.Consol.2007 Dec" xfId="492"/>
    <cellStyle name="_PRC CJA 1 Intercom balance.Eli.Consol.2007 Dec 2" xfId="3439"/>
    <cellStyle name="_PRC-ST Adjustment_AH.0506.PRC002.LZ" xfId="2857"/>
    <cellStyle name="_PRC-ST Adjustment_AH.0506.PRC002.LZ 2" xfId="5727"/>
    <cellStyle name="_R01.次级类、可疑类个人住房贷款催收及法律诉讼情况表" xfId="2858"/>
    <cellStyle name="_R01.次级类、可疑类个人住房贷款催收及法律诉讼情况表 2" xfId="5728"/>
    <cellStyle name="_R02.非应计贷款差异表" xfId="2859"/>
    <cellStyle name="_R02.非应计贷款差异表 2" xfId="5729"/>
    <cellStyle name="_R03.五级分类差异表" xfId="2860"/>
    <cellStyle name="_R03.五级分类差异表 2" xfId="5730"/>
    <cellStyle name="_Reconciliation between before and after reval" xfId="1639"/>
    <cellStyle name="_Reconciliation between before and after reval 2" xfId="4547"/>
    <cellStyle name="_S08.2003" xfId="2862"/>
    <cellStyle name="_S08.2003 2" xfId="5731"/>
    <cellStyle name="_Shenhua 2007 final audit supp schedules_(Site Name)" xfId="1987"/>
    <cellStyle name="_Shenhua 2007 final audit supp schedules_(Site Name) 2" xfId="4886"/>
    <cellStyle name="_Shenhua PBC package 050530" xfId="2864"/>
    <cellStyle name="_Shenhua PBC package 050530 2" xfId="5733"/>
    <cellStyle name="_Shenhua PBC package 050530_Shenhua PBC package for 14 Jun（袁）" xfId="1533"/>
    <cellStyle name="_Shenhua PBC package 050530_Shenhua PBC package for 14 Jun（袁） 2" xfId="4445"/>
    <cellStyle name="_Sinopec BXX PRC Package Dec 08 (template)" xfId="2865"/>
    <cellStyle name="_Sinopec BXX PRC Package Dec 08 (template) 2" xfId="5734"/>
    <cellStyle name="_Sinopec overall Loan details LT  Dec 06 v7" xfId="2690"/>
    <cellStyle name="_Sinopec overall Loan details LT  Dec 06 v7 (3)" xfId="1017"/>
    <cellStyle name="_Sinopec overall Loan details LT  Dec 06 v7 (3) 2" xfId="3946"/>
    <cellStyle name="_Sinopec overall Loan details LT  Dec 06 v7 10" xfId="5920"/>
    <cellStyle name="_Sinopec overall Loan details LT  Dec 06 v7 11" xfId="5902"/>
    <cellStyle name="_Sinopec overall Loan details LT  Dec 06 v7 12" xfId="5869"/>
    <cellStyle name="_Sinopec overall Loan details LT  Dec 06 v7 13" xfId="5922"/>
    <cellStyle name="_Sinopec overall Loan details LT  Dec 06 v7 14" xfId="5871"/>
    <cellStyle name="_Sinopec overall Loan details LT  Dec 06 v7 15" xfId="5970"/>
    <cellStyle name="_Sinopec overall Loan details LT  Dec 06 v7 16" xfId="5845"/>
    <cellStyle name="_Sinopec overall Loan details LT  Dec 06 v7 17" xfId="5971"/>
    <cellStyle name="_Sinopec overall Loan details LT  Dec 06 v7 18" xfId="5219"/>
    <cellStyle name="_Sinopec overall Loan details LT  Dec 06 v7 19" xfId="5900"/>
    <cellStyle name="_Sinopec overall Loan details LT  Dec 06 v7 2" xfId="5563"/>
    <cellStyle name="_Sinopec overall Loan details LT  Dec 06 v7 20" xfId="5756"/>
    <cellStyle name="_Sinopec overall Loan details LT  Dec 06 v7 21" xfId="5897"/>
    <cellStyle name="_Sinopec overall Loan details LT  Dec 06 v7 22" xfId="5914"/>
    <cellStyle name="_Sinopec overall Loan details LT  Dec 06 v7 23" xfId="5893"/>
    <cellStyle name="_Sinopec overall Loan details LT  Dec 06 v7 24" xfId="5862"/>
    <cellStyle name="_Sinopec overall Loan details LT  Dec 06 v7 25" xfId="5863"/>
    <cellStyle name="_Sinopec overall Loan details LT  Dec 06 v7 26" xfId="5836"/>
    <cellStyle name="_Sinopec overall Loan details LT  Dec 06 v7 27" xfId="5908"/>
    <cellStyle name="_Sinopec overall Loan details LT  Dec 06 v7 28" xfId="5883"/>
    <cellStyle name="_Sinopec overall Loan details LT  Dec 06 v7 29" xfId="5839"/>
    <cellStyle name="_Sinopec overall Loan details LT  Dec 06 v7 3" xfId="5941"/>
    <cellStyle name="_Sinopec overall Loan details LT  Dec 06 v7 30" xfId="5840"/>
    <cellStyle name="_Sinopec overall Loan details LT  Dec 06 v7 31" xfId="5892"/>
    <cellStyle name="_Sinopec overall Loan details LT  Dec 06 v7 32" xfId="5872"/>
    <cellStyle name="_Sinopec overall Loan details LT  Dec 06 v7 33" xfId="5962"/>
    <cellStyle name="_Sinopec overall Loan details LT  Dec 06 v7 34" xfId="5928"/>
    <cellStyle name="_Sinopec overall Loan details LT  Dec 06 v7 35" xfId="5944"/>
    <cellStyle name="_Sinopec overall Loan details LT  Dec 06 v7 36" xfId="5834"/>
    <cellStyle name="_Sinopec overall Loan details LT  Dec 06 v7 37" xfId="5958"/>
    <cellStyle name="_Sinopec overall Loan details LT  Dec 06 v7 38" xfId="5932"/>
    <cellStyle name="_Sinopec overall Loan details LT  Dec 06 v7 39" xfId="5861"/>
    <cellStyle name="_Sinopec overall Loan details LT  Dec 06 v7 4" xfId="5837"/>
    <cellStyle name="_Sinopec overall Loan details LT  Dec 06 v7 40" xfId="5825"/>
    <cellStyle name="_Sinopec overall Loan details LT  Dec 06 v7 5" xfId="5937"/>
    <cellStyle name="_Sinopec overall Loan details LT  Dec 06 v7 6" xfId="5856"/>
    <cellStyle name="_Sinopec overall Loan details LT  Dec 06 v7 7" xfId="5831"/>
    <cellStyle name="_Sinopec overall Loan details LT  Dec 06 v7 8" xfId="5952"/>
    <cellStyle name="_Sinopec overall Loan details LT  Dec 06 v7 9" xfId="5826"/>
    <cellStyle name="_Sinopec.B12.PRC Package Jun 06" xfId="2519"/>
    <cellStyle name="_Sinopec.B12.PRC Package Jun 06 2" xfId="5401"/>
    <cellStyle name="_Sinopec.overall.Loan details.LT. Dec 06.v5" xfId="2866"/>
    <cellStyle name="_Sinopec.overall.Loan details.LT. Dec 06.v5 2" xfId="5735"/>
    <cellStyle name="_ST-Loan. v4" xfId="2867"/>
    <cellStyle name="_ST-Loan. v4 2" xfId="5736"/>
    <cellStyle name="_ST-Loan. v5" xfId="1613"/>
    <cellStyle name="_ST-Loan. v5 2" xfId="4522"/>
    <cellStyle name="_SUAD Mar-CIP-Pre" xfId="1143"/>
    <cellStyle name="_SUAD Mar-CIP-Pre 2" xfId="4069"/>
    <cellStyle name="_TB &amp; JA list &amp; SUAD-Sanhe" xfId="2777"/>
    <cellStyle name="_TB &amp; JA list &amp; SUAD-Sanhe 2" xfId="5648"/>
    <cellStyle name="_TB with revaluation reconciliation" xfId="2868"/>
    <cellStyle name="_TB with revaluation reconciliation 2" xfId="5737"/>
    <cellStyle name="_to do list" xfId="2863"/>
    <cellStyle name="_to do list 2" xfId="5732"/>
    <cellStyle name="_to do list_05成本到扎表1(1).9-结算部" xfId="2869"/>
    <cellStyle name="_to do list_05成本到扎表1(1).9-结算部 2" xfId="5738"/>
    <cellStyle name="_to do list_200506.sales com.GI.intercompany" xfId="2870"/>
    <cellStyle name="_to do list_200506.sales com.GI.intercompany 2" xfId="5739"/>
    <cellStyle name="_to do list_20051231.sales com.GI1.intercompany" xfId="2871"/>
    <cellStyle name="_to do list_20051231.sales com.GI1.intercompany 2" xfId="5740"/>
    <cellStyle name="_to do list_intercompany transaction" xfId="436"/>
    <cellStyle name="_to do list_intercompany transaction 2" xfId="3385"/>
    <cellStyle name="_to do list_期末存货" xfId="2872"/>
    <cellStyle name="_to do list_期末存货 2" xfId="5741"/>
    <cellStyle name="_to do list_期末存货_05成本到扎表1(1).9-结算部" xfId="1802"/>
    <cellStyle name="_to do list_期末存货_05成本到扎表1(1).9-结算部 2" xfId="4708"/>
    <cellStyle name="_to do list_期末存货_200506.sales com.GI.intercompany" xfId="2873"/>
    <cellStyle name="_to do list_期末存货_200506.sales com.GI.intercompany 2" xfId="5742"/>
    <cellStyle name="_to do list_期末存货_20051231.sales com.GI1.intercompany" xfId="1844"/>
    <cellStyle name="_to do list_期末存货_20051231.sales com.GI1.intercompany 2" xfId="4750"/>
    <cellStyle name="_to do list_期末存货_intercompany transaction" xfId="926"/>
    <cellStyle name="_to do list_期末存货_intercompany transaction 2" xfId="3858"/>
    <cellStyle name="_yymmdd.CCBC.xx.Item08b.0412YieldAnalysis" xfId="2874"/>
    <cellStyle name="_yymmdd.CCBC.xx.Item08b.0412YieldAnalysis 2" xfId="5743"/>
    <cellStyle name="_电量指标表" xfId="293"/>
    <cellStyle name="_电量指标表 2" xfId="3245"/>
    <cellStyle name="_附件1：审计调整工作底稿" xfId="2875"/>
    <cellStyle name="_附件1：审计调整工作底稿 2" xfId="5744"/>
    <cellStyle name="_刘佳佳-国华收入成本05-6" xfId="2359"/>
    <cellStyle name="_刘佳佳-国华收入成本05-6 2" xfId="5248"/>
    <cellStyle name="_评估结果.0203盘山发电" xfId="2876"/>
    <cellStyle name="_评估结果.0203盘山发电 2" xfId="5745"/>
    <cellStyle name="_期末存货" xfId="1884"/>
    <cellStyle name="_期末存货 2" xfId="4788"/>
    <cellStyle name="_期末存货_05成本到扎表1(1).9-结算部" xfId="2877"/>
    <cellStyle name="_期末存货_05成本到扎表1(1).9-结算部 2" xfId="5746"/>
    <cellStyle name="_期末存货_200506.sales com.GI.intercompany" xfId="2367"/>
    <cellStyle name="_期末存货_200506.sales com.GI.intercompany 2" xfId="5256"/>
    <cellStyle name="_期末存货_20051231.sales com.GI1.intercompany" xfId="2878"/>
    <cellStyle name="_期末存货_20051231.sales com.GI1.intercompany 2" xfId="5747"/>
    <cellStyle name="_期末存货_intercompany transaction" xfId="1871"/>
    <cellStyle name="_期末存货_intercompany transaction 2" xfId="4777"/>
    <cellStyle name="_神华煤炭运销公司2005年备抵明细表" xfId="2879"/>
    <cellStyle name="_神华煤炭运销公司2005年备抵明细表 2" xfId="5748"/>
    <cellStyle name="_长期股权投资" xfId="2880"/>
    <cellStyle name="_长期股权投资 2" xfId="5749"/>
    <cellStyle name="{Comma [0]}" xfId="2881"/>
    <cellStyle name="{Comma}" xfId="2882"/>
    <cellStyle name="{Date}" xfId="573"/>
    <cellStyle name="{Month}" xfId="2884"/>
    <cellStyle name="{Percent}" xfId="2885"/>
    <cellStyle name="{Thousand [0]}" xfId="2886"/>
    <cellStyle name="{Thousand}" xfId="2887"/>
    <cellStyle name="{Z'0000(1 dec)}" xfId="2548"/>
    <cellStyle name="{Z'0000(4 dec)}" xfId="2671"/>
    <cellStyle name="0%" xfId="2383"/>
    <cellStyle name="0,0_x000d__x000a_NA_x000d__x000a_" xfId="43"/>
    <cellStyle name="0,0_x000d__x000a_NA_x000d__x000a_ 2" xfId="1826"/>
    <cellStyle name="0,0_x000d__x000a_NA_x000d__x000a_ 2 2" xfId="4732"/>
    <cellStyle name="0,0_x000d__x000a_NA_x000d__x000a_ 3" xfId="2889"/>
    <cellStyle name="0,0_x000d__x000a_NA_x000d__x000a_ 3 2" xfId="5752"/>
    <cellStyle name="0,0_x000d__x000a_NA_x000d__x000a_ 4" xfId="5751"/>
    <cellStyle name="0,0_x000d__x000a_NA_x000d__x000a_ 5" xfId="2888"/>
    <cellStyle name="0.0%" xfId="197"/>
    <cellStyle name="0.00%" xfId="231"/>
    <cellStyle name="20% - 强调文字颜色 1" xfId="66" builtinId="30" customBuiltin="1"/>
    <cellStyle name="20% - 强调文字颜色 1 2" xfId="3052"/>
    <cellStyle name="20% - 强调文字颜色 1 2 2" xfId="6021"/>
    <cellStyle name="20% - 强调文字颜色 1 3" xfId="5835"/>
    <cellStyle name="20% - 强调文字颜色 1 3 2" xfId="6033"/>
    <cellStyle name="20% - 强调文字颜色 1 4" xfId="5979"/>
    <cellStyle name="20% - 强调文字颜色 1 4 2" xfId="6050"/>
    <cellStyle name="20% - 强调文字颜色 1 5" xfId="5994"/>
    <cellStyle name="20% - 强调文字颜色 1 6" xfId="6065"/>
    <cellStyle name="20% - 强调文字颜色 2" xfId="69" builtinId="34" customBuiltin="1"/>
    <cellStyle name="20% - 强调文字颜色 2 2" xfId="3054"/>
    <cellStyle name="20% - 强调文字颜色 2 2 2" xfId="6023"/>
    <cellStyle name="20% - 强调文字颜色 2 3" xfId="5884"/>
    <cellStyle name="20% - 强调文字颜色 2 3 2" xfId="6041"/>
    <cellStyle name="20% - 强调文字颜色 2 4" xfId="5981"/>
    <cellStyle name="20% - 强调文字颜色 2 4 2" xfId="6052"/>
    <cellStyle name="20% - 强调文字颜色 2 5" xfId="5996"/>
    <cellStyle name="20% - 强调文字颜色 2 6" xfId="6067"/>
    <cellStyle name="20% - 强调文字颜色 3" xfId="72" builtinId="38" customBuiltin="1"/>
    <cellStyle name="20% - 强调文字颜色 3 2" xfId="3056"/>
    <cellStyle name="20% - 强调文字颜色 3 2 2" xfId="6025"/>
    <cellStyle name="20% - 强调文字颜色 3 3" xfId="5864"/>
    <cellStyle name="20% - 强调文字颜色 3 3 2" xfId="6036"/>
    <cellStyle name="20% - 强调文字颜色 3 4" xfId="5983"/>
    <cellStyle name="20% - 强调文字颜色 3 4 2" xfId="6054"/>
    <cellStyle name="20% - 强调文字颜色 3 5" xfId="5998"/>
    <cellStyle name="20% - 强调文字颜色 3 6" xfId="6069"/>
    <cellStyle name="20% - 强调文字颜色 4" xfId="75" builtinId="42" customBuiltin="1"/>
    <cellStyle name="20% - 强调文字颜色 4 2" xfId="3058"/>
    <cellStyle name="20% - 强调文字颜色 4 2 2" xfId="6027"/>
    <cellStyle name="20% - 强调文字颜色 4 3" xfId="5876"/>
    <cellStyle name="20% - 强调文字颜色 4 3 2" xfId="6038"/>
    <cellStyle name="20% - 强调文字颜色 4 4" xfId="5985"/>
    <cellStyle name="20% - 强调文字颜色 4 4 2" xfId="6056"/>
    <cellStyle name="20% - 强调文字颜色 4 5" xfId="6000"/>
    <cellStyle name="20% - 强调文字颜色 4 6" xfId="6071"/>
    <cellStyle name="20% - 强调文字颜色 5" xfId="78" builtinId="46" customBuiltin="1"/>
    <cellStyle name="20% - 强调文字颜色 5 2" xfId="3060"/>
    <cellStyle name="20% - 强调文字颜色 5 2 2" xfId="6029"/>
    <cellStyle name="20% - 强调文字颜色 5 3" xfId="5860"/>
    <cellStyle name="20% - 强调文字颜色 5 3 2" xfId="6035"/>
    <cellStyle name="20% - 强调文字颜色 5 4" xfId="5987"/>
    <cellStyle name="20% - 强调文字颜色 5 4 2" xfId="6058"/>
    <cellStyle name="20% - 强调文字颜色 5 5" xfId="6002"/>
    <cellStyle name="20% - 强调文字颜色 5 6" xfId="6073"/>
    <cellStyle name="20% - 强调文字颜色 6" xfId="81" builtinId="50" customBuiltin="1"/>
    <cellStyle name="20% - 强调文字颜色 6 2" xfId="3062"/>
    <cellStyle name="20% - 强调文字颜色 6 2 2" xfId="6031"/>
    <cellStyle name="20% - 强调文字颜色 6 3" xfId="5880"/>
    <cellStyle name="20% - 强调文字颜色 6 3 2" xfId="6039"/>
    <cellStyle name="20% - 强调文字颜色 6 4" xfId="5989"/>
    <cellStyle name="20% - 强调文字颜色 6 4 2" xfId="6060"/>
    <cellStyle name="20% - 强调文字颜色 6 5" xfId="6004"/>
    <cellStyle name="20% - 强调文字颜色 6 6" xfId="6075"/>
    <cellStyle name="40% - 强调文字颜色 1" xfId="67" builtinId="31" customBuiltin="1"/>
    <cellStyle name="40% - 强调文字颜色 1 2" xfId="3053"/>
    <cellStyle name="40% - 强调文字颜色 1 2 2" xfId="6022"/>
    <cellStyle name="40% - 强调文字颜色 1 3" xfId="5917"/>
    <cellStyle name="40% - 强调文字颜色 1 3 2" xfId="6042"/>
    <cellStyle name="40% - 强调文字颜色 1 4" xfId="5980"/>
    <cellStyle name="40% - 强调文字颜色 1 4 2" xfId="6051"/>
    <cellStyle name="40% - 强调文字颜色 1 5" xfId="5995"/>
    <cellStyle name="40% - 强调文字颜色 1 6" xfId="6066"/>
    <cellStyle name="40% - 强调文字颜色 2" xfId="70" builtinId="35" customBuiltin="1"/>
    <cellStyle name="40% - 强调文字颜色 2 2" xfId="3055"/>
    <cellStyle name="40% - 强调文字颜色 2 2 2" xfId="6024"/>
    <cellStyle name="40% - 强调文字颜色 2 3" xfId="5972"/>
    <cellStyle name="40% - 强调文字颜色 2 3 2" xfId="6045"/>
    <cellStyle name="40% - 强调文字颜色 2 4" xfId="5982"/>
    <cellStyle name="40% - 强调文字颜色 2 4 2" xfId="6053"/>
    <cellStyle name="40% - 强调文字颜色 2 5" xfId="5997"/>
    <cellStyle name="40% - 强调文字颜色 2 6" xfId="6068"/>
    <cellStyle name="40% - 强调文字颜色 3" xfId="73" builtinId="39" customBuiltin="1"/>
    <cellStyle name="40% - 强调文字颜色 3 2" xfId="3057"/>
    <cellStyle name="40% - 强调文字颜色 3 2 2" xfId="6026"/>
    <cellStyle name="40% - 强调文字颜色 3 3" xfId="5857"/>
    <cellStyle name="40% - 强调文字颜色 3 3 2" xfId="6034"/>
    <cellStyle name="40% - 强调文字颜色 3 4" xfId="5984"/>
    <cellStyle name="40% - 强调文字颜色 3 4 2" xfId="6055"/>
    <cellStyle name="40% - 强调文字颜色 3 5" xfId="5999"/>
    <cellStyle name="40% - 强调文字颜色 3 6" xfId="6070"/>
    <cellStyle name="40% - 强调文字颜色 4" xfId="76" builtinId="43" customBuiltin="1"/>
    <cellStyle name="40% - 强调文字颜色 4 2" xfId="3059"/>
    <cellStyle name="40% - 强调文字颜色 4 2 2" xfId="6028"/>
    <cellStyle name="40% - 强调文字颜色 4 3" xfId="5870"/>
    <cellStyle name="40% - 强调文字颜色 4 3 2" xfId="6037"/>
    <cellStyle name="40% - 强调文字颜色 4 4" xfId="5986"/>
    <cellStyle name="40% - 强调文字颜色 4 4 2" xfId="6057"/>
    <cellStyle name="40% - 强调文字颜色 4 5" xfId="6001"/>
    <cellStyle name="40% - 强调文字颜色 4 6" xfId="6072"/>
    <cellStyle name="40% - 强调文字颜色 5" xfId="79" builtinId="47" customBuiltin="1"/>
    <cellStyle name="40% - 强调文字颜色 5 2" xfId="3061"/>
    <cellStyle name="40% - 强调文字颜色 5 2 2" xfId="6030"/>
    <cellStyle name="40% - 强调文字颜色 5 3" xfId="5882"/>
    <cellStyle name="40% - 强调文字颜色 5 3 2" xfId="6040"/>
    <cellStyle name="40% - 强调文字颜色 5 4" xfId="5988"/>
    <cellStyle name="40% - 强调文字颜色 5 4 2" xfId="6059"/>
    <cellStyle name="40% - 强调文字颜色 5 5" xfId="6003"/>
    <cellStyle name="40% - 强调文字颜色 5 6" xfId="6074"/>
    <cellStyle name="40% - 强调文字颜色 6" xfId="82" builtinId="51" customBuiltin="1"/>
    <cellStyle name="40% - 强调文字颜色 6 2" xfId="3063"/>
    <cellStyle name="40% - 强调文字颜色 6 2 2" xfId="6032"/>
    <cellStyle name="40% - 强调文字颜色 6 3" xfId="5929"/>
    <cellStyle name="40% - 强调文字颜色 6 3 2" xfId="6044"/>
    <cellStyle name="40% - 强调文字颜色 6 4" xfId="5990"/>
    <cellStyle name="40% - 强调文字颜色 6 4 2" xfId="6061"/>
    <cellStyle name="40% - 强调文字颜色 6 5" xfId="6005"/>
    <cellStyle name="40% - 强调文字颜色 6 6" xfId="6076"/>
    <cellStyle name="60% - 着色 1 2" xfId="88"/>
    <cellStyle name="60% - 着色 2 2" xfId="89"/>
    <cellStyle name="60% - 着色 3 2" xfId="90"/>
    <cellStyle name="60% - 着色 4 2" xfId="91"/>
    <cellStyle name="60% - 着色 5 2" xfId="92"/>
    <cellStyle name="60% - 着色 6 2" xfId="93"/>
    <cellStyle name="99/12/31" xfId="2669"/>
    <cellStyle name="99/12/31 2" xfId="1784"/>
    <cellStyle name="99/12/31 2 2" xfId="4690"/>
    <cellStyle name="99/12/31 3" xfId="5543"/>
    <cellStyle name="args.style" xfId="141"/>
    <cellStyle name="args.style 2" xfId="3072"/>
    <cellStyle name="Calc Currency (0)" xfId="2890"/>
    <cellStyle name="Calc Currency (0) 2" xfId="2760"/>
    <cellStyle name="Calc Currency (0) 3" xfId="5753"/>
    <cellStyle name="Calc Currency (2)" xfId="2209"/>
    <cellStyle name="Calc Percent (0)" xfId="1023"/>
    <cellStyle name="Calc Percent (1)" xfId="1487"/>
    <cellStyle name="Calc Percent (2)" xfId="2891"/>
    <cellStyle name="Calc Units (0)" xfId="2892"/>
    <cellStyle name="Calc Units (1)" xfId="2893"/>
    <cellStyle name="Calc Units (2)" xfId="246"/>
    <cellStyle name="Col Heads" xfId="1510"/>
    <cellStyle name="Col Heads 2" xfId="4422"/>
    <cellStyle name="ColLevel_0" xfId="2"/>
    <cellStyle name="Column Headings" xfId="952"/>
    <cellStyle name="Column Headings 2" xfId="3884"/>
    <cellStyle name="Column$Headings" xfId="2894"/>
    <cellStyle name="Column$Headings 2" xfId="5755"/>
    <cellStyle name="Column_Title" xfId="3"/>
    <cellStyle name="Comma  - Style1" xfId="1700"/>
    <cellStyle name="Comma  - Style2" xfId="2895"/>
    <cellStyle name="Comma  - Style3" xfId="1189"/>
    <cellStyle name="Comma  - Style4" xfId="2896"/>
    <cellStyle name="Comma  - Style5" xfId="2897"/>
    <cellStyle name="Comma  - Style6" xfId="2898"/>
    <cellStyle name="Comma  - Style7" xfId="2899"/>
    <cellStyle name="Comma  - Style8" xfId="2900"/>
    <cellStyle name="Comma [0] 2" xfId="2393"/>
    <cellStyle name="Comma [0]_laroux" xfId="4"/>
    <cellStyle name="Comma [00]" xfId="2085"/>
    <cellStyle name="Comma 10" xfId="2901"/>
    <cellStyle name="Comma 11" xfId="1300"/>
    <cellStyle name="Comma 12" xfId="2902"/>
    <cellStyle name="Comma 13" xfId="2903"/>
    <cellStyle name="Comma 14" xfId="2904"/>
    <cellStyle name="Comma 15" xfId="2906"/>
    <cellStyle name="Comma 16" xfId="1014"/>
    <cellStyle name="Comma 17" xfId="2908"/>
    <cellStyle name="Comma 18" xfId="2910"/>
    <cellStyle name="Comma 19" xfId="709"/>
    <cellStyle name="Comma 2" xfId="2911"/>
    <cellStyle name="Comma 2 2" xfId="2912"/>
    <cellStyle name="Comma 2 3" xfId="2913"/>
    <cellStyle name="Comma 2 3 2" xfId="1341"/>
    <cellStyle name="Comma 2 3 3" xfId="2915"/>
    <cellStyle name="Comma 20" xfId="2905"/>
    <cellStyle name="Comma 21" xfId="1013"/>
    <cellStyle name="Comma 22" xfId="2907"/>
    <cellStyle name="Comma 23" xfId="2909"/>
    <cellStyle name="Comma 24" xfId="708"/>
    <cellStyle name="Comma 25" xfId="2917"/>
    <cellStyle name="Comma 26" xfId="2919"/>
    <cellStyle name="Comma 27" xfId="1289"/>
    <cellStyle name="Comma 28" xfId="1439"/>
    <cellStyle name="Comma 29" xfId="560"/>
    <cellStyle name="Comma 3" xfId="1602"/>
    <cellStyle name="Comma 30" xfId="2916"/>
    <cellStyle name="Comma 31" xfId="2918"/>
    <cellStyle name="Comma 32" xfId="1288"/>
    <cellStyle name="Comma 33" xfId="1438"/>
    <cellStyle name="Comma 34" xfId="559"/>
    <cellStyle name="Comma 35" xfId="431"/>
    <cellStyle name="Comma 36" xfId="2920"/>
    <cellStyle name="Comma 37" xfId="443"/>
    <cellStyle name="Comma 4" xfId="388"/>
    <cellStyle name="Comma 4 2" xfId="2313"/>
    <cellStyle name="Comma 4 3" xfId="2665"/>
    <cellStyle name="Comma 5" xfId="2921"/>
    <cellStyle name="Comma 6" xfId="1618"/>
    <cellStyle name="Comma 6 2" xfId="243"/>
    <cellStyle name="Comma 7" xfId="519"/>
    <cellStyle name="Comma 8" xfId="1652"/>
    <cellStyle name="Comma 9" xfId="2922"/>
    <cellStyle name="Comma,0" xfId="2395"/>
    <cellStyle name="Comma,1" xfId="2924"/>
    <cellStyle name="Comma,2" xfId="2925"/>
    <cellStyle name="Comma[0]" xfId="2861"/>
    <cellStyle name="Comma[2]" xfId="2926"/>
    <cellStyle name="Comma_02(2003.12.31 PBC package.040304)" xfId="2927"/>
    <cellStyle name="comma-d" xfId="2928"/>
    <cellStyle name="Copied" xfId="2929"/>
    <cellStyle name="Copied 2" xfId="5761"/>
    <cellStyle name="COST1" xfId="2750"/>
    <cellStyle name="COST1 2" xfId="5622"/>
    <cellStyle name="Currency [0]_353HHC" xfId="5"/>
    <cellStyle name="Currency [00]" xfId="2930"/>
    <cellStyle name="Currency$[0]" xfId="2931"/>
    <cellStyle name="Currency$[2]" xfId="2932"/>
    <cellStyle name="Currency,0" xfId="1057"/>
    <cellStyle name="Currency,2" xfId="2933"/>
    <cellStyle name="Currency\[0]" xfId="2419"/>
    <cellStyle name="Currency_353HHC" xfId="6"/>
    <cellStyle name="Date" xfId="2525"/>
    <cellStyle name="Date Short" xfId="2934"/>
    <cellStyle name="e" xfId="2078"/>
    <cellStyle name="e 2" xfId="4976"/>
    <cellStyle name="e_Part II - Consol Journal supp Schedule (Power)" xfId="1589"/>
    <cellStyle name="e_Part II - Consol Journal supp Schedule (Power) 2" xfId="4500"/>
    <cellStyle name="Enter Currency (0)" xfId="2935"/>
    <cellStyle name="Enter Currency (2)" xfId="2936"/>
    <cellStyle name="Enter Units (0)" xfId="2303"/>
    <cellStyle name="Enter Units (1)" xfId="2937"/>
    <cellStyle name="Enter Units (2)" xfId="976"/>
    <cellStyle name="Entered" xfId="125"/>
    <cellStyle name="Entered 2" xfId="3104"/>
    <cellStyle name="entry box" xfId="363"/>
    <cellStyle name="entry box 2" xfId="2938"/>
    <cellStyle name="entry box 2 2" xfId="5762"/>
    <cellStyle name="entry box 2 2 2" xfId="6130"/>
    <cellStyle name="entry box 2 3" xfId="6096"/>
    <cellStyle name="entry box 3" xfId="1148"/>
    <cellStyle name="entry box 3 2" xfId="4074"/>
    <cellStyle name="entry box 3 2 2" xfId="6117"/>
    <cellStyle name="entry box 3 3" xfId="6080"/>
    <cellStyle name="entry box 4" xfId="3314"/>
    <cellStyle name="entry box 4 2" xfId="6110"/>
    <cellStyle name="entry box 5" xfId="6077"/>
    <cellStyle name="Euro" xfId="1902"/>
    <cellStyle name="Euro 2" xfId="4805"/>
    <cellStyle name="EY House" xfId="2741"/>
    <cellStyle name="EY House 2" xfId="5613"/>
    <cellStyle name="e鯪" xfId="2939"/>
    <cellStyle name="e鯪 2" xfId="5763"/>
    <cellStyle name="e鯪9" xfId="2648"/>
    <cellStyle name="e鯪9 2" xfId="5525"/>
    <cellStyle name="e鯪9Y" xfId="1142"/>
    <cellStyle name="e鯪9Y 2" xfId="4068"/>
    <cellStyle name="e鯪9Y_x000b_" xfId="2940"/>
    <cellStyle name="e鯪9Y_x000b_ 2" xfId="5764"/>
    <cellStyle name="e鯪9Y_Part II - Consol Journal supp Schedule (Power)" xfId="2248"/>
    <cellStyle name="Format Number Column" xfId="2941"/>
    <cellStyle name="gcd" xfId="2942"/>
    <cellStyle name="gcd 2" xfId="2943"/>
    <cellStyle name="gcd 3" xfId="5765"/>
    <cellStyle name="Grey" xfId="7"/>
    <cellStyle name="Header1" xfId="8"/>
    <cellStyle name="Header1 2" xfId="5766"/>
    <cellStyle name="Header2" xfId="9"/>
    <cellStyle name="Header2 2" xfId="1391"/>
    <cellStyle name="Header2 2 2" xfId="4308"/>
    <cellStyle name="Header2 3" xfId="4927"/>
    <cellStyle name="Header2 4" xfId="2028"/>
    <cellStyle name="Heading" xfId="109"/>
    <cellStyle name="Heading 2" xfId="3067"/>
    <cellStyle name="Heading1" xfId="2388"/>
    <cellStyle name="Heading1 2" xfId="1799"/>
    <cellStyle name="Heading1 2 2" xfId="4705"/>
    <cellStyle name="Heading1 3" xfId="5277"/>
    <cellStyle name="Hyperlink 2" xfId="2770"/>
    <cellStyle name="Hyperlink 2 2" xfId="5641"/>
    <cellStyle name="Hyperlink 3" xfId="1280"/>
    <cellStyle name="Hyperlink 3 2" xfId="4203"/>
    <cellStyle name="Input [yellow]" xfId="10"/>
    <cellStyle name="Input [yellow] 2" xfId="2944"/>
    <cellStyle name="Input [yellow] 2 2" xfId="6097"/>
    <cellStyle name="Input [yellow] 3" xfId="6091"/>
    <cellStyle name="Input Cells" xfId="2060"/>
    <cellStyle name="Input Cells 2" xfId="2214"/>
    <cellStyle name="InputArea" xfId="1335"/>
    <cellStyle name="InputArea 2" xfId="4255"/>
    <cellStyle name="KPMG Heading 1" xfId="551"/>
    <cellStyle name="KPMG Heading 2" xfId="2945"/>
    <cellStyle name="KPMG Heading 3" xfId="275"/>
    <cellStyle name="KPMG Heading 4" xfId="923"/>
    <cellStyle name="KPMG Normal" xfId="2946"/>
    <cellStyle name="KPMG Normal 2" xfId="5767"/>
    <cellStyle name="KPMG Normal Text" xfId="2947"/>
    <cellStyle name="KPMG Normal Text 2" xfId="5768"/>
    <cellStyle name="Lines Fill" xfId="1150"/>
    <cellStyle name="Lines Fill 2" xfId="4076"/>
    <cellStyle name="Link Currency (0)" xfId="2948"/>
    <cellStyle name="Link Currency (2)" xfId="2949"/>
    <cellStyle name="Link Units (0)" xfId="191"/>
    <cellStyle name="Link Units (1)" xfId="2205"/>
    <cellStyle name="Link Units (2)" xfId="2950"/>
    <cellStyle name="Linked Cells" xfId="990"/>
    <cellStyle name="Linked Cells 2" xfId="834"/>
    <cellStyle name="Milliers [0]_!!!GO" xfId="2951"/>
    <cellStyle name="Milliers_!!!GO" xfId="2952"/>
    <cellStyle name="Monétaire [0]_!!!GO" xfId="1938"/>
    <cellStyle name="Monétaire_!!!GO" xfId="2953"/>
    <cellStyle name="New Times Roman" xfId="2046"/>
    <cellStyle name="New Times Roman 2" xfId="4945"/>
    <cellStyle name="no dec" xfId="1569"/>
    <cellStyle name="Normal - Style1" xfId="11"/>
    <cellStyle name="Normal - Style1 2" xfId="5769"/>
    <cellStyle name="Normal - Style1 3" xfId="2954"/>
    <cellStyle name="Normal 10" xfId="981"/>
    <cellStyle name="Normal 10 2" xfId="2955"/>
    <cellStyle name="Normal 10 2 2" xfId="5770"/>
    <cellStyle name="Normal 10 3" xfId="3912"/>
    <cellStyle name="Normal 11" xfId="2021"/>
    <cellStyle name="Normal 11 2" xfId="4920"/>
    <cellStyle name="Normal 12" xfId="2956"/>
    <cellStyle name="Normal 12 2" xfId="5771"/>
    <cellStyle name="Normal 13" xfId="2957"/>
    <cellStyle name="Normal 13 2" xfId="5772"/>
    <cellStyle name="Normal 14" xfId="2959"/>
    <cellStyle name="Normal 14 2" xfId="5773"/>
    <cellStyle name="Normal 15" xfId="2961"/>
    <cellStyle name="Normal 15 2" xfId="2963"/>
    <cellStyle name="Normal 15 2 2" xfId="5777"/>
    <cellStyle name="Normal 15 3" xfId="5775"/>
    <cellStyle name="Normal 16" xfId="1322"/>
    <cellStyle name="Normal 16 2" xfId="4242"/>
    <cellStyle name="Normal 17" xfId="2965"/>
    <cellStyle name="Normal 17 2" xfId="2966"/>
    <cellStyle name="Normal 17 2 2" xfId="5780"/>
    <cellStyle name="Normal 17 3" xfId="5779"/>
    <cellStyle name="Normal 18" xfId="181"/>
    <cellStyle name="Normal 18 2" xfId="2967"/>
    <cellStyle name="Normal 18 2 2" xfId="5781"/>
    <cellStyle name="Normal 18 3" xfId="3144"/>
    <cellStyle name="Normal 19" xfId="283"/>
    <cellStyle name="Normal 19 2" xfId="2968"/>
    <cellStyle name="Normal 19 2 2" xfId="5782"/>
    <cellStyle name="Normal 19 3" xfId="3235"/>
    <cellStyle name="Normal 2" xfId="1778"/>
    <cellStyle name="Normal 2 10" xfId="2969"/>
    <cellStyle name="Normal 2 10 2" xfId="2970"/>
    <cellStyle name="Normal 2 10 2 2" xfId="5784"/>
    <cellStyle name="Normal 2 10 3" xfId="2971"/>
    <cellStyle name="Normal 2 10 3 2" xfId="5785"/>
    <cellStyle name="Normal 2 10 4" xfId="5783"/>
    <cellStyle name="Normal 2 11" xfId="842"/>
    <cellStyle name="Normal 2 11 2" xfId="3777"/>
    <cellStyle name="Normal 2 12" xfId="1067"/>
    <cellStyle name="Normal 2 12 2" xfId="3994"/>
    <cellStyle name="Normal 2 13" xfId="925"/>
    <cellStyle name="Normal 2 13 2" xfId="3857"/>
    <cellStyle name="Normal 2 14" xfId="164"/>
    <cellStyle name="Normal 2 14 2" xfId="3128"/>
    <cellStyle name="Normal 2 15" xfId="1557"/>
    <cellStyle name="Normal 2 15 2" xfId="4469"/>
    <cellStyle name="Normal 2 16" xfId="4684"/>
    <cellStyle name="Normal 2 2" xfId="2380"/>
    <cellStyle name="Normal 2 2 2" xfId="1565"/>
    <cellStyle name="Normal 2 2 2 2" xfId="4477"/>
    <cellStyle name="Normal 2 2 3" xfId="1340"/>
    <cellStyle name="Normal 2 2 3 2" xfId="4260"/>
    <cellStyle name="Normal 2 2 4" xfId="2914"/>
    <cellStyle name="Normal 2 2 4 2" xfId="5757"/>
    <cellStyle name="Normal 2 2 5" xfId="2972"/>
    <cellStyle name="Normal 2 2 5 2" xfId="5786"/>
    <cellStyle name="Normal 2 2 6" xfId="5269"/>
    <cellStyle name="Normal 2 3" xfId="2492"/>
    <cellStyle name="Normal 2 3 2" xfId="5376"/>
    <cellStyle name="Normal 2 4" xfId="2973"/>
    <cellStyle name="Normal 2 4 2" xfId="5787"/>
    <cellStyle name="Normal 2 5" xfId="2974"/>
    <cellStyle name="Normal 2 5 2" xfId="5788"/>
    <cellStyle name="Normal 2 6" xfId="1686"/>
    <cellStyle name="Normal 2 6 2" xfId="4593"/>
    <cellStyle name="Normal 2 7" xfId="131"/>
    <cellStyle name="Normal 2 7 2" xfId="3079"/>
    <cellStyle name="Normal 2 8" xfId="2975"/>
    <cellStyle name="Normal 2 8 2" xfId="5789"/>
    <cellStyle name="Normal 2 9" xfId="1789"/>
    <cellStyle name="Normal 2 9 2" xfId="4695"/>
    <cellStyle name="Normal 20" xfId="2960"/>
    <cellStyle name="Normal 20 2" xfId="2962"/>
    <cellStyle name="Normal 20 2 2" xfId="5776"/>
    <cellStyle name="Normal 20 3" xfId="5774"/>
    <cellStyle name="Normal 21" xfId="1321"/>
    <cellStyle name="Normal 21 2" xfId="4241"/>
    <cellStyle name="Normal 22" xfId="2964"/>
    <cellStyle name="Normal 22 2" xfId="5778"/>
    <cellStyle name="Normal 23" xfId="180"/>
    <cellStyle name="Normal 23 2" xfId="3143"/>
    <cellStyle name="Normal 24" xfId="282"/>
    <cellStyle name="Normal 24 2" xfId="3234"/>
    <cellStyle name="Normal 25" xfId="2831"/>
    <cellStyle name="Normal 25 2" xfId="5702"/>
    <cellStyle name="Normal 26" xfId="2237"/>
    <cellStyle name="Normal 26 2" xfId="2296"/>
    <cellStyle name="Normal 26 2 2" xfId="5186"/>
    <cellStyle name="Normal 26 3" xfId="5128"/>
    <cellStyle name="Normal 27" xfId="2976"/>
    <cellStyle name="Normal 27 2" xfId="5790"/>
    <cellStyle name="Normal 3" xfId="2977"/>
    <cellStyle name="Normal 3 2" xfId="300"/>
    <cellStyle name="Normal 3 2 2" xfId="3252"/>
    <cellStyle name="Normal 3 3" xfId="5791"/>
    <cellStyle name="Normal 4" xfId="2006"/>
    <cellStyle name="Normal 4 2" xfId="739"/>
    <cellStyle name="Normal 4 2 2" xfId="3675"/>
    <cellStyle name="Normal 4 3" xfId="4905"/>
    <cellStyle name="Normal 5" xfId="2978"/>
    <cellStyle name="Normal 5 2" xfId="750"/>
    <cellStyle name="Normal 5 2 2" xfId="3686"/>
    <cellStyle name="Normal 5 3" xfId="2979"/>
    <cellStyle name="Normal 5 3 2" xfId="5793"/>
    <cellStyle name="Normal 5 4" xfId="5792"/>
    <cellStyle name="Normal 6" xfId="1434"/>
    <cellStyle name="Normal 6 2" xfId="224"/>
    <cellStyle name="Normal 6 2 2" xfId="3182"/>
    <cellStyle name="Normal 6 3" xfId="4350"/>
    <cellStyle name="Normal 7" xfId="1880"/>
    <cellStyle name="Normal 7 2" xfId="4784"/>
    <cellStyle name="Normal 8" xfId="2220"/>
    <cellStyle name="Normal 8 2" xfId="2795"/>
    <cellStyle name="Normal 8 2 2" xfId="5666"/>
    <cellStyle name="Normal 8 3" xfId="5112"/>
    <cellStyle name="Normal 9" xfId="1004"/>
    <cellStyle name="Normal 9 2" xfId="3934"/>
    <cellStyle name="Normal_0105第二套审计报表定稿" xfId="12"/>
    <cellStyle name="Normalny_Arkusz1" xfId="2483"/>
    <cellStyle name="Œ…‹æØ‚è [0.00]_Region Orders (2)" xfId="2980"/>
    <cellStyle name="Œ…‹æØ‚è_Region Orders (2)" xfId="2981"/>
    <cellStyle name="Output Amounts" xfId="2982"/>
    <cellStyle name="Output Column Headings" xfId="792"/>
    <cellStyle name="Output Column Headings 2" xfId="3728"/>
    <cellStyle name="Output Line Items" xfId="2983"/>
    <cellStyle name="Output Line Items 2" xfId="5794"/>
    <cellStyle name="Output Report Heading" xfId="1275"/>
    <cellStyle name="Output Report Heading 2" xfId="4198"/>
    <cellStyle name="Output Report Title" xfId="2984"/>
    <cellStyle name="Output Report Title 2" xfId="5795"/>
    <cellStyle name="per.style" xfId="2883"/>
    <cellStyle name="Percent [0%]" xfId="2115"/>
    <cellStyle name="Percent [0.00%]" xfId="2985"/>
    <cellStyle name="Percent [0]" xfId="2986"/>
    <cellStyle name="Percent [00]" xfId="2987"/>
    <cellStyle name="Percent [2]" xfId="13"/>
    <cellStyle name="Percent 10" xfId="2461"/>
    <cellStyle name="Percent 11" xfId="2988"/>
    <cellStyle name="Percent 12" xfId="2851"/>
    <cellStyle name="Percent 13" xfId="1223"/>
    <cellStyle name="Percent 14" xfId="2989"/>
    <cellStyle name="Percent 15" xfId="2991"/>
    <cellStyle name="Percent 16" xfId="882"/>
    <cellStyle name="Percent 17" xfId="1878"/>
    <cellStyle name="Percent 18" xfId="459"/>
    <cellStyle name="Percent 19" xfId="2993"/>
    <cellStyle name="Percent 2" xfId="2994"/>
    <cellStyle name="Percent 20" xfId="2990"/>
    <cellStyle name="Percent 21" xfId="881"/>
    <cellStyle name="Percent 22" xfId="1877"/>
    <cellStyle name="Percent 23" xfId="458"/>
    <cellStyle name="Percent 24" xfId="2992"/>
    <cellStyle name="Percent 25" xfId="1930"/>
    <cellStyle name="Percent 26" xfId="2996"/>
    <cellStyle name="Percent 27" xfId="2653"/>
    <cellStyle name="Percent 28" xfId="2609"/>
    <cellStyle name="Percent 29" xfId="2997"/>
    <cellStyle name="Percent 3" xfId="2998"/>
    <cellStyle name="Percent 30" xfId="1929"/>
    <cellStyle name="Percent 31" xfId="2995"/>
    <cellStyle name="Percent 32" xfId="2652"/>
    <cellStyle name="Percent 33" xfId="2608"/>
    <cellStyle name="Percent 4" xfId="2999"/>
    <cellStyle name="Percent 5" xfId="3000"/>
    <cellStyle name="Percent 6" xfId="3002"/>
    <cellStyle name="Percent 7" xfId="3003"/>
    <cellStyle name="Percent 8" xfId="3004"/>
    <cellStyle name="Percent 9" xfId="3005"/>
    <cellStyle name="Percent[0]" xfId="249"/>
    <cellStyle name="Percent[2]" xfId="221"/>
    <cellStyle name="Percent_02(2003.12.31 PBC package.040304)" xfId="569"/>
    <cellStyle name="Prefilled" xfId="3007"/>
    <cellStyle name="Prefilled 2" xfId="3008"/>
    <cellStyle name="Prefilled 2 2" xfId="5801"/>
    <cellStyle name="Prefilled 2 2 2" xfId="6133"/>
    <cellStyle name="Prefilled 2 3" xfId="6099"/>
    <cellStyle name="Prefilled 3" xfId="3009"/>
    <cellStyle name="Prefilled 3 2" xfId="5802"/>
    <cellStyle name="Prefilled 3 2 2" xfId="6134"/>
    <cellStyle name="Prefilled 3 3" xfId="6100"/>
    <cellStyle name="Prefilled 4" xfId="5800"/>
    <cellStyle name="Prefilled 4 2" xfId="6132"/>
    <cellStyle name="Prefilled 5" xfId="6098"/>
    <cellStyle name="PrePop Currency (0)" xfId="3010"/>
    <cellStyle name="PrePop Currency (2)" xfId="1345"/>
    <cellStyle name="PrePop Units (0)" xfId="2923"/>
    <cellStyle name="PrePop Units (1)" xfId="1384"/>
    <cellStyle name="PrePop Units (2)" xfId="2135"/>
    <cellStyle name="pricing" xfId="1396"/>
    <cellStyle name="PSChar" xfId="3011"/>
    <cellStyle name="PSChar 2" xfId="5803"/>
    <cellStyle name="RevList" xfId="3012"/>
    <cellStyle name="RevList 2" xfId="3013"/>
    <cellStyle name="RowLevel_0" xfId="14"/>
    <cellStyle name="Sheet Head" xfId="3001"/>
    <cellStyle name="Sheet Head 2" xfId="5798"/>
    <cellStyle name="style" xfId="3014"/>
    <cellStyle name="Style 1" xfId="3015"/>
    <cellStyle name="Style 1 2" xfId="3016"/>
    <cellStyle name="Style 1 2 2" xfId="5806"/>
    <cellStyle name="Style 1 3" xfId="5805"/>
    <cellStyle name="style 10" xfId="5842"/>
    <cellStyle name="style 10 2" xfId="6142"/>
    <cellStyle name="style 11" xfId="5827"/>
    <cellStyle name="style 11 2" xfId="6140"/>
    <cellStyle name="style 12" xfId="5966"/>
    <cellStyle name="style 12 2" xfId="6174"/>
    <cellStyle name="style 13" xfId="5905"/>
    <cellStyle name="style 13 2" xfId="6154"/>
    <cellStyle name="style 14" xfId="5923"/>
    <cellStyle name="style 14 2" xfId="6160"/>
    <cellStyle name="style 15" xfId="5906"/>
    <cellStyle name="style 15 2" xfId="6155"/>
    <cellStyle name="style 16" xfId="5925"/>
    <cellStyle name="style 16 2" xfId="6162"/>
    <cellStyle name="style 17" xfId="5846"/>
    <cellStyle name="style 17 2" xfId="6143"/>
    <cellStyle name="style 18" xfId="5927"/>
    <cellStyle name="style 18 2" xfId="6163"/>
    <cellStyle name="style 19" xfId="5850"/>
    <cellStyle name="style 19 2" xfId="6145"/>
    <cellStyle name="style 2" xfId="3017"/>
    <cellStyle name="style 2 10" xfId="5924"/>
    <cellStyle name="style 2 10 2" xfId="6161"/>
    <cellStyle name="style 2 11" xfId="6102"/>
    <cellStyle name="Style 2 2" xfId="1849"/>
    <cellStyle name="Style 2 2 2" xfId="4755"/>
    <cellStyle name="style 2 3" xfId="5807"/>
    <cellStyle name="style 2 3 2" xfId="6136"/>
    <cellStyle name="style 2 4" xfId="5968"/>
    <cellStyle name="style 2 4 2" xfId="6176"/>
    <cellStyle name="style 2 5" xfId="5750"/>
    <cellStyle name="style 2 5 2" xfId="6129"/>
    <cellStyle name="style 2 6" xfId="5859"/>
    <cellStyle name="style 2 6 2" xfId="6149"/>
    <cellStyle name="style 2 7" xfId="5797"/>
    <cellStyle name="style 2 7 2" xfId="6131"/>
    <cellStyle name="style 2 8" xfId="5946"/>
    <cellStyle name="style 2 8 2" xfId="6166"/>
    <cellStyle name="style 2 9" xfId="5847"/>
    <cellStyle name="style 2 9 2" xfId="6144"/>
    <cellStyle name="style 20" xfId="5819"/>
    <cellStyle name="style 20 2" xfId="6139"/>
    <cellStyle name="style 21" xfId="5879"/>
    <cellStyle name="style 21 2" xfId="6151"/>
    <cellStyle name="style 22" xfId="5931"/>
    <cellStyle name="style 22 2" xfId="6164"/>
    <cellStyle name="style 23" xfId="5853"/>
    <cellStyle name="style 23 2" xfId="6146"/>
    <cellStyle name="style 24" xfId="5957"/>
    <cellStyle name="style 24 2" xfId="6170"/>
    <cellStyle name="style 25" xfId="5818"/>
    <cellStyle name="style 25 2" xfId="6138"/>
    <cellStyle name="style 26" xfId="5953"/>
    <cellStyle name="style 26 2" xfId="6169"/>
    <cellStyle name="style 27" xfId="5939"/>
    <cellStyle name="style 27 2" xfId="6165"/>
    <cellStyle name="style 28" xfId="5816"/>
    <cellStyle name="style 28 2" xfId="6137"/>
    <cellStyle name="style 29" xfId="5904"/>
    <cellStyle name="style 29 2" xfId="6153"/>
    <cellStyle name="style 3" xfId="887"/>
    <cellStyle name="style 3 2" xfId="3820"/>
    <cellStyle name="style 3 2 2" xfId="6116"/>
    <cellStyle name="style 3 3" xfId="6078"/>
    <cellStyle name="style 30" xfId="5907"/>
    <cellStyle name="style 30 2" xfId="6156"/>
    <cellStyle name="style 31" xfId="5912"/>
    <cellStyle name="style 31 2" xfId="6157"/>
    <cellStyle name="style 32" xfId="5855"/>
    <cellStyle name="style 32 2" xfId="6147"/>
    <cellStyle name="style 33" xfId="5960"/>
    <cellStyle name="style 33 2" xfId="6172"/>
    <cellStyle name="style 34" xfId="5959"/>
    <cellStyle name="style 34 2" xfId="6171"/>
    <cellStyle name="style 35" xfId="5899"/>
    <cellStyle name="style 35 2" xfId="6152"/>
    <cellStyle name="style 36" xfId="5918"/>
    <cellStyle name="style 36 2" xfId="6158"/>
    <cellStyle name="style 37" xfId="5873"/>
    <cellStyle name="style 37 2" xfId="6150"/>
    <cellStyle name="style 38" xfId="5975"/>
    <cellStyle name="style 38 2" xfId="6177"/>
    <cellStyle name="style 39" xfId="5858"/>
    <cellStyle name="style 39 2" xfId="6148"/>
    <cellStyle name="style 4" xfId="5804"/>
    <cellStyle name="style 4 2" xfId="6135"/>
    <cellStyle name="style 40" xfId="5921"/>
    <cellStyle name="style 40 2" xfId="6159"/>
    <cellStyle name="style 41" xfId="5949"/>
    <cellStyle name="style 41 2" xfId="6168"/>
    <cellStyle name="style 42" xfId="5841"/>
    <cellStyle name="style 42 2" xfId="6141"/>
    <cellStyle name="style 43" xfId="6101"/>
    <cellStyle name="style 44" xfId="6089"/>
    <cellStyle name="style 45" xfId="6128"/>
    <cellStyle name="style 46" xfId="6090"/>
    <cellStyle name="style 47" xfId="6126"/>
    <cellStyle name="style 48" xfId="6114"/>
    <cellStyle name="style 49" xfId="6085"/>
    <cellStyle name="style 5" xfId="5967"/>
    <cellStyle name="style 5 2" xfId="6175"/>
    <cellStyle name="style 50" xfId="6092"/>
    <cellStyle name="style 51" xfId="6118"/>
    <cellStyle name="style 52" xfId="6111"/>
    <cellStyle name="style 53" xfId="6086"/>
    <cellStyle name="style 54" xfId="6082"/>
    <cellStyle name="style 55" xfId="6125"/>
    <cellStyle name="style 56" xfId="6107"/>
    <cellStyle name="style 57" xfId="6084"/>
    <cellStyle name="style 58" xfId="6109"/>
    <cellStyle name="style 59" xfId="6093"/>
    <cellStyle name="style 6" xfId="3188"/>
    <cellStyle name="style 6 2" xfId="6108"/>
    <cellStyle name="style 60" xfId="6095"/>
    <cellStyle name="style 61" xfId="6112"/>
    <cellStyle name="style 62" xfId="6123"/>
    <cellStyle name="style 63" xfId="6079"/>
    <cellStyle name="style 64" xfId="6094"/>
    <cellStyle name="style 65" xfId="6119"/>
    <cellStyle name="style 66" xfId="6115"/>
    <cellStyle name="style 67" xfId="6121"/>
    <cellStyle name="style 68" xfId="6081"/>
    <cellStyle name="style 69" xfId="6106"/>
    <cellStyle name="style 7" xfId="5272"/>
    <cellStyle name="style 7 2" xfId="6127"/>
    <cellStyle name="style 70" xfId="6088"/>
    <cellStyle name="style 71" xfId="6124"/>
    <cellStyle name="style 72" xfId="6113"/>
    <cellStyle name="style 73" xfId="6087"/>
    <cellStyle name="style 74" xfId="6122"/>
    <cellStyle name="style 8" xfId="5965"/>
    <cellStyle name="style 8 2" xfId="6173"/>
    <cellStyle name="style 9" xfId="5947"/>
    <cellStyle name="style 9 2" xfId="6167"/>
    <cellStyle name="style1" xfId="412"/>
    <cellStyle name="style1 2" xfId="3362"/>
    <cellStyle name="style2" xfId="220"/>
    <cellStyle name="style2 2" xfId="3180"/>
    <cellStyle name="Subtotal" xfId="1604"/>
    <cellStyle name="Text Indent A" xfId="3018"/>
    <cellStyle name="Text Indent B" xfId="677"/>
    <cellStyle name="Text Indent C" xfId="1195"/>
    <cellStyle name="Thousands" xfId="3019"/>
    <cellStyle name="Unprotect" xfId="2500"/>
    <cellStyle name="百分比" xfId="15" builtinId="5"/>
    <cellStyle name="百分比 2" xfId="3020"/>
    <cellStyle name="百分比 3" xfId="3021"/>
    <cellStyle name="百分比 4" xfId="6009"/>
    <cellStyle name="百分比 5" xfId="117"/>
    <cellStyle name="标题 1" xfId="51" builtinId="16" customBuiltin="1"/>
    <cellStyle name="标题 2" xfId="52" builtinId="17" customBuiltin="1"/>
    <cellStyle name="标题 3" xfId="53" builtinId="18" customBuiltin="1"/>
    <cellStyle name="标题 4" xfId="54" builtinId="19" customBuiltin="1"/>
    <cellStyle name="标题 5" xfId="86"/>
    <cellStyle name="標準_Collateral" xfId="3022"/>
    <cellStyle name="表头" xfId="2704"/>
    <cellStyle name="表头 2" xfId="5576"/>
    <cellStyle name="表尾" xfId="2780"/>
    <cellStyle name="表尾 2" xfId="5651"/>
    <cellStyle name="差" xfId="56" builtinId="27" customBuiltin="1"/>
    <cellStyle name="常规" xfId="0" builtinId="0"/>
    <cellStyle name="常规 10" xfId="3023"/>
    <cellStyle name="常规 11" xfId="3048"/>
    <cellStyle name="常规 11 2" xfId="6017"/>
    <cellStyle name="常规 113" xfId="6178"/>
    <cellStyle name="常规 12" xfId="484"/>
    <cellStyle name="常规 12 2" xfId="3431"/>
    <cellStyle name="常规 13" xfId="3049"/>
    <cellStyle name="常规 13 2" xfId="6018"/>
    <cellStyle name="常规 14" xfId="3064"/>
    <cellStyle name="常规 14 2" xfId="6179"/>
    <cellStyle name="常规 15" xfId="5974"/>
    <cellStyle name="常规 15 2" xfId="6046"/>
    <cellStyle name="常规 16" xfId="5976"/>
    <cellStyle name="常规 16 2" xfId="6047"/>
    <cellStyle name="常规 17" xfId="6006"/>
    <cellStyle name="常规 18" xfId="5991"/>
    <cellStyle name="常规 19" xfId="6062"/>
    <cellStyle name="常规 2" xfId="41"/>
    <cellStyle name="常规 2 2" xfId="497"/>
    <cellStyle name="常规 2 2 2" xfId="16"/>
    <cellStyle name="常规 2 2 8" xfId="337"/>
    <cellStyle name="常规 2 3" xfId="44"/>
    <cellStyle name="常规 2 3 2" xfId="4101"/>
    <cellStyle name="常规 2 3 3" xfId="1175"/>
    <cellStyle name="常规 2 4" xfId="5808"/>
    <cellStyle name="常规 2 4 2" xfId="6182"/>
    <cellStyle name="常规 2 5" xfId="3024"/>
    <cellStyle name="常规 2_合并现金流量表" xfId="3025"/>
    <cellStyle name="常规 20" xfId="107"/>
    <cellStyle name="常规 3" xfId="1185"/>
    <cellStyle name="常规 3 2" xfId="3026"/>
    <cellStyle name="常规 3 2 2" xfId="5809"/>
    <cellStyle name="常规 3 3" xfId="2567"/>
    <cellStyle name="常规 3 3 2" xfId="5447"/>
    <cellStyle name="常规 3 4" xfId="4111"/>
    <cellStyle name="常规 3_试算平衡" xfId="3027"/>
    <cellStyle name="常规 36" xfId="6180"/>
    <cellStyle name="常规 37" xfId="3028"/>
    <cellStyle name="常规 37 2" xfId="5810"/>
    <cellStyle name="常规 4" xfId="17"/>
    <cellStyle name="常规 4 2" xfId="5811"/>
    <cellStyle name="常规 4 3" xfId="3029"/>
    <cellStyle name="常规 5" xfId="3041"/>
    <cellStyle name="常规 5 2" xfId="6010"/>
    <cellStyle name="常规 6" xfId="3045"/>
    <cellStyle name="常规 6 2" xfId="6014"/>
    <cellStyle name="常规 7" xfId="3044"/>
    <cellStyle name="常规 7 2" xfId="6013"/>
    <cellStyle name="常规 8" xfId="3043"/>
    <cellStyle name="常规 8 2" xfId="6012"/>
    <cellStyle name="常规 9" xfId="3047"/>
    <cellStyle name="常规 9 2" xfId="6016"/>
    <cellStyle name="常规_Book1" xfId="18"/>
    <cellStyle name="常规_Sheet1" xfId="19"/>
    <cellStyle name="常规_基本情况" xfId="20"/>
    <cellStyle name="常规_评估空白套表1" xfId="21"/>
    <cellStyle name="常规_评估明细表（申报）" xfId="22"/>
    <cellStyle name="常规_往来核对附表" xfId="23"/>
    <cellStyle name="常规_中航油评估明细表" xfId="24"/>
    <cellStyle name="超级链接_14重工办建筑物" xfId="1100"/>
    <cellStyle name="超链接" xfId="25" builtinId="8"/>
    <cellStyle name="超链接 2" xfId="46"/>
    <cellStyle name="超链接 2 2" xfId="5812"/>
    <cellStyle name="超链接 3" xfId="3030"/>
    <cellStyle name="超链接 3 2" xfId="5813"/>
    <cellStyle name="超链接 4" xfId="3083"/>
    <cellStyle name="超链接 5" xfId="114"/>
    <cellStyle name="都寞_桸啎1-2" xfId="2696"/>
    <cellStyle name="分级显示行_1_4附件二凯旋评估表" xfId="1889"/>
    <cellStyle name="分级显示列_1_Book1" xfId="1445"/>
    <cellStyle name="公司标准表" xfId="1407"/>
    <cellStyle name="公司标准表 2" xfId="3031"/>
    <cellStyle name="公司标准表 2 2" xfId="5814"/>
    <cellStyle name="公司标准表 3" xfId="4323"/>
    <cellStyle name="好" xfId="55" builtinId="26" customBuiltin="1"/>
    <cellStyle name="合计" xfId="1474"/>
    <cellStyle name="合计 2" xfId="4387"/>
    <cellStyle name="合计 2 2" xfId="6120"/>
    <cellStyle name="合计 3" xfId="6083"/>
    <cellStyle name="后继超级链接_Client Data con-99. HZ (10.2.01)" xfId="3032"/>
    <cellStyle name="汇总" xfId="64" builtinId="25" customBuiltin="1"/>
    <cellStyle name="计算" xfId="59" builtinId="22" customBuiltin="1"/>
    <cellStyle name="检查单元格" xfId="61" builtinId="23" customBuiltin="1"/>
    <cellStyle name="解释性文本" xfId="63" builtinId="53" customBuiltin="1"/>
    <cellStyle name="警告文本" xfId="62" builtinId="11" customBuiltin="1"/>
    <cellStyle name="链接单元格" xfId="60" builtinId="24" customBuiltin="1"/>
    <cellStyle name="霓付 [0]_97MBO" xfId="26"/>
    <cellStyle name="霓付_97MBO" xfId="27"/>
    <cellStyle name="烹拳 [0]_97MBO" xfId="28"/>
    <cellStyle name="烹拳_97MBO" xfId="29"/>
    <cellStyle name="普通_ '96 expense (High)" xfId="2958"/>
    <cellStyle name="普通_附19_minxi98114" xfId="30"/>
    <cellStyle name="千分位[0]_ '96 expense (Low)" xfId="1917"/>
    <cellStyle name="千分位_ '96 expense (Low)" xfId="3033"/>
    <cellStyle name="千位[0]_ 应交税金审定表" xfId="31"/>
    <cellStyle name="千位_ 应交税金审定表" xfId="32"/>
    <cellStyle name="千位分隔" xfId="33" builtinId="3"/>
    <cellStyle name="千位分隔 10" xfId="5992"/>
    <cellStyle name="千位分隔 11" xfId="6063"/>
    <cellStyle name="千位分隔 12" xfId="34"/>
    <cellStyle name="千位分隔 12 2" xfId="48"/>
    <cellStyle name="千位分隔 12 3" xfId="45"/>
    <cellStyle name="千位分隔 12 3 2" xfId="50"/>
    <cellStyle name="千位分隔 12 4" xfId="84"/>
    <cellStyle name="千位分隔 13" xfId="98"/>
    <cellStyle name="千位分隔 14" xfId="6181"/>
    <cellStyle name="千位分隔 15" xfId="83"/>
    <cellStyle name="千位分隔 19 2 2" xfId="3034"/>
    <cellStyle name="千位分隔 2" xfId="42"/>
    <cellStyle name="千位分隔 2 2" xfId="49"/>
    <cellStyle name="千位分隔 2 2 2" xfId="702"/>
    <cellStyle name="千位分隔 2 3" xfId="3035"/>
    <cellStyle name="千位分隔 2 4" xfId="85"/>
    <cellStyle name="千位分隔 3" xfId="47"/>
    <cellStyle name="千位分隔 3 2" xfId="2504"/>
    <cellStyle name="千位分隔 3 3" xfId="2630"/>
    <cellStyle name="千位分隔 4" xfId="3036"/>
    <cellStyle name="千位分隔 5" xfId="3037"/>
    <cellStyle name="千位分隔 6" xfId="3042"/>
    <cellStyle name="千位分隔 6 2" xfId="6011"/>
    <cellStyle name="千位分隔 7" xfId="3050"/>
    <cellStyle name="千位分隔 7 2" xfId="6019"/>
    <cellStyle name="千位分隔 8" xfId="5977"/>
    <cellStyle name="千位分隔 8 2" xfId="6048"/>
    <cellStyle name="千位分隔 9" xfId="6008"/>
    <cellStyle name="千位分隔[0] 2" xfId="6007"/>
    <cellStyle name="千位分隔[0] 3" xfId="113"/>
    <cellStyle name="钎霖_laroux" xfId="35"/>
    <cellStyle name="强调文字颜色 1" xfId="65" builtinId="29" customBuiltin="1"/>
    <cellStyle name="强调文字颜色 2" xfId="68" builtinId="33" customBuiltin="1"/>
    <cellStyle name="强调文字颜色 3" xfId="71" builtinId="37" customBuiltin="1"/>
    <cellStyle name="强调文字颜色 4" xfId="74" builtinId="41" customBuiltin="1"/>
    <cellStyle name="强调文字颜色 5" xfId="77" builtinId="45" customBuiltin="1"/>
    <cellStyle name="强调文字颜色 6" xfId="80" builtinId="49" customBuiltin="1"/>
    <cellStyle name="适中 2" xfId="87"/>
    <cellStyle name="输出" xfId="58" builtinId="21" customBuiltin="1"/>
    <cellStyle name="输入" xfId="57" builtinId="20" customBuiltin="1"/>
    <cellStyle name="㼿㼿㼿㼿㼿㼿㼿㼿㼿㼿㼿" xfId="2192"/>
    <cellStyle name="㼿㼿㼿㼿㼿㼿㼿㼿㼿㼿㼿 2" xfId="5087"/>
    <cellStyle name="小计" xfId="878"/>
    <cellStyle name="小计 2" xfId="3813"/>
    <cellStyle name="样式 1" xfId="3006"/>
    <cellStyle name="样式 1 2" xfId="5799"/>
    <cellStyle name="一般_Detailed P&amp;L" xfId="2224"/>
    <cellStyle name="注释 2" xfId="3046"/>
    <cellStyle name="注释 2 2" xfId="6015"/>
    <cellStyle name="注释 3" xfId="3051"/>
    <cellStyle name="注释 3 2" xfId="6020"/>
    <cellStyle name="注释 4" xfId="5926"/>
    <cellStyle name="注释 4 2" xfId="6043"/>
    <cellStyle name="注释 5" xfId="5978"/>
    <cellStyle name="注释 5 2" xfId="6049"/>
    <cellStyle name="注释 6" xfId="5993"/>
    <cellStyle name="注释 7" xfId="6064"/>
    <cellStyle name="资产" xfId="3038"/>
    <cellStyle name="资产 2" xfId="3039"/>
    <cellStyle name="资产 2 2" xfId="6104"/>
    <cellStyle name="资产 3" xfId="3040"/>
    <cellStyle name="资产 3 2" xfId="6105"/>
    <cellStyle name="资产 4" xfId="6103"/>
    <cellStyle name="콤마 [0]_BOILER-CO1" xfId="36"/>
    <cellStyle name="콤마_BOILER-CO1" xfId="37"/>
    <cellStyle name="통화 [0]_BOILER-CO1" xfId="38"/>
    <cellStyle name="통화_BOILER-CO1" xfId="39"/>
    <cellStyle name="표준_0N-HANDLING " xfId="4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FF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9.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8.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7.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3.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2.xml"/><Relationship Id="rId30" Type="http://schemas.openxmlformats.org/officeDocument/2006/relationships/externalLink" Target="externalLinks/externalLink5.xml"/><Relationship Id="rId35"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GTAFAS/Project%20Tsai/Working%20Papers/Research/Commodity%20Price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GTAFAS/Clients%20or%20Targets/S/SJS-IPP-2003VAL/Paper%20Division/Working%20Papers/Industry%20Stats%20(v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d.docs.live.net/HOME/SHARED/GR_RSRCH/DSMYTH/EXCEL/COMMODIT/PAPER/PAPPRC.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d.docs.live.net/HOME/SHARED/GR_RSRCH/DSMYTH/EXCEL/COMMODIT/PULP/PULPRC.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d.docs.live.net/Zqh003/d/&#35774;&#22791;/&#21407;&#22987;/814/13%20&#38081;&#36335;&#37197;&#20214;.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d.docs.live.net/A:/eims/&#25253;&#34920;&#22791;&#20221;/2001&#24180;&#19978;&#24066;&#25253;&#34920;/&#22266;&#23450;&#36164;&#20135;&#36164;&#2600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d.docs.live.net/D:/Documents%20and%20Settings/bst/&#26700;&#38754;/&#25972;&#20307;&#35780;&#20272;&#25152;&#38656;&#36164;&#26009;&#65288;&#26032;&#20934;&#21017;&#65289;/&#38468;&#20214;3&#65306;&#36164;&#20135;&#35780;&#20272;&#30003;&#25253;&#34920;&#65288;&#26032;&#20934;&#21017;&#6528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Backup\Documents\WeChat%20Files\wxid_oh91m2yjh4pj22\FileStorage\File\2023-05\&#37329;&#28304;&#31185;&#25216;&#35780;&#20272;&#31532;&#20108;&#31295;---&#21490;(&#23450;&#31295;).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Backup\Documents\WeChat%20Files\wxid_oh91m2yjh4pj22\FileStorage\File\2023-05\Users\fswdp.000\Desktop\&#37329;&#28304;&#31185;&#25216;&#35780;&#20272;&#31532;&#20108;&#31295;---&#214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lications"/>
      <sheetName val="Monthly Paper Chart"/>
      <sheetName val="Monthly Pulp Chart"/>
      <sheetName val="Quarterly Pulp Chart"/>
      <sheetName val="NEWSPRINT &amp; UGW"/>
      <sheetName val="MONTHLY PULP"/>
      <sheetName val="QUARTERLY PULP"/>
    </sheetNames>
    <sheetDataSet>
      <sheetData sheetId="0"/>
      <sheetData sheetId="1" refreshError="1"/>
      <sheetData sheetId="2" refreshError="1"/>
      <sheetData sheetId="3" refreshError="1"/>
      <sheetData sheetId="4"/>
      <sheetData sheetId="5"/>
      <sheetData sheetId="6" refreshError="1">
        <row r="10">
          <cell r="A10" t="str">
            <v>Q1, 1985</v>
          </cell>
        </row>
        <row r="11">
          <cell r="A11" t="str">
            <v>Q2, 1985</v>
          </cell>
        </row>
        <row r="12">
          <cell r="A12" t="str">
            <v>Q3, 1985</v>
          </cell>
        </row>
        <row r="13">
          <cell r="A13" t="str">
            <v>Q4, 1985</v>
          </cell>
        </row>
        <row r="14">
          <cell r="A14" t="str">
            <v>Q1, 1986</v>
          </cell>
        </row>
        <row r="15">
          <cell r="A15" t="str">
            <v>Q2, 1986</v>
          </cell>
        </row>
        <row r="16">
          <cell r="A16" t="str">
            <v>Q3, 1986</v>
          </cell>
        </row>
        <row r="17">
          <cell r="A17" t="str">
            <v>Q4, 1986</v>
          </cell>
        </row>
        <row r="18">
          <cell r="A18" t="str">
            <v>Q1, 1987</v>
          </cell>
        </row>
        <row r="19">
          <cell r="A19" t="str">
            <v>Q2, 1987</v>
          </cell>
        </row>
        <row r="20">
          <cell r="A20" t="str">
            <v>Q3, 1987</v>
          </cell>
        </row>
        <row r="21">
          <cell r="A21" t="str">
            <v>Q4, 1987</v>
          </cell>
        </row>
        <row r="22">
          <cell r="A22" t="str">
            <v>Q1, 1988</v>
          </cell>
        </row>
        <row r="23">
          <cell r="A23" t="str">
            <v>Q2, 1988</v>
          </cell>
        </row>
        <row r="24">
          <cell r="A24" t="str">
            <v>Q3, 1988</v>
          </cell>
        </row>
        <row r="25">
          <cell r="A25" t="str">
            <v>Q4, 1988</v>
          </cell>
        </row>
        <row r="26">
          <cell r="A26" t="str">
            <v>Q1, 1989</v>
          </cell>
        </row>
        <row r="27">
          <cell r="A27" t="str">
            <v>Q2, 1989</v>
          </cell>
        </row>
        <row r="28">
          <cell r="A28" t="str">
            <v>Q3, 1989</v>
          </cell>
        </row>
        <row r="29">
          <cell r="A29" t="str">
            <v>Q4, 1989</v>
          </cell>
        </row>
        <row r="30">
          <cell r="A30" t="str">
            <v>Q1, 1990</v>
          </cell>
          <cell r="B30">
            <v>830</v>
          </cell>
        </row>
        <row r="31">
          <cell r="A31" t="str">
            <v>Q2, 1990</v>
          </cell>
          <cell r="B31">
            <v>830</v>
          </cell>
        </row>
        <row r="32">
          <cell r="A32" t="str">
            <v>Q3, 1990</v>
          </cell>
          <cell r="B32">
            <v>800</v>
          </cell>
        </row>
        <row r="33">
          <cell r="A33" t="str">
            <v>Q4, 1990</v>
          </cell>
          <cell r="B33">
            <v>750</v>
          </cell>
        </row>
        <row r="34">
          <cell r="A34" t="str">
            <v>Q1, 1991</v>
          </cell>
          <cell r="B34">
            <v>662.5</v>
          </cell>
        </row>
        <row r="35">
          <cell r="A35" t="str">
            <v>Q2, 1991</v>
          </cell>
          <cell r="B35">
            <v>625</v>
          </cell>
        </row>
        <row r="36">
          <cell r="A36" t="str">
            <v>Q3, 1991</v>
          </cell>
          <cell r="B36">
            <v>525</v>
          </cell>
        </row>
        <row r="37">
          <cell r="A37" t="str">
            <v>Q4, 1991</v>
          </cell>
          <cell r="B37">
            <v>500</v>
          </cell>
        </row>
        <row r="38">
          <cell r="A38" t="str">
            <v>Q1, 1992</v>
          </cell>
          <cell r="B38">
            <v>540</v>
          </cell>
        </row>
        <row r="39">
          <cell r="A39" t="str">
            <v>Q2, 1992</v>
          </cell>
          <cell r="B39">
            <v>560</v>
          </cell>
        </row>
        <row r="40">
          <cell r="A40" t="str">
            <v>Q3, 1992</v>
          </cell>
          <cell r="B40">
            <v>590</v>
          </cell>
        </row>
        <row r="41">
          <cell r="A41" t="str">
            <v>Q4, 1992</v>
          </cell>
          <cell r="B41">
            <v>570</v>
          </cell>
        </row>
        <row r="42">
          <cell r="A42" t="str">
            <v>Q1, 1993</v>
          </cell>
          <cell r="B42">
            <v>480</v>
          </cell>
        </row>
        <row r="43">
          <cell r="A43" t="str">
            <v>Q2, 1993</v>
          </cell>
          <cell r="B43">
            <v>465</v>
          </cell>
        </row>
        <row r="44">
          <cell r="A44" t="str">
            <v>Q3, 1993</v>
          </cell>
          <cell r="B44">
            <v>440</v>
          </cell>
        </row>
        <row r="45">
          <cell r="A45" t="str">
            <v>Q4, 1993</v>
          </cell>
          <cell r="B45">
            <v>415</v>
          </cell>
        </row>
        <row r="46">
          <cell r="A46" t="str">
            <v>Q1, 1994</v>
          </cell>
          <cell r="B46">
            <v>455</v>
          </cell>
        </row>
        <row r="47">
          <cell r="A47" t="str">
            <v>Q2, 1994</v>
          </cell>
          <cell r="B47">
            <v>520</v>
          </cell>
        </row>
        <row r="48">
          <cell r="A48" t="str">
            <v>Q3, 1994</v>
          </cell>
          <cell r="B48">
            <v>595</v>
          </cell>
        </row>
        <row r="49">
          <cell r="A49" t="str">
            <v>Q4, 1994</v>
          </cell>
          <cell r="B49">
            <v>700</v>
          </cell>
        </row>
        <row r="50">
          <cell r="A50" t="str">
            <v>Q1, 1995</v>
          </cell>
          <cell r="B50">
            <v>775</v>
          </cell>
        </row>
        <row r="51">
          <cell r="A51" t="str">
            <v>Q2, 1995</v>
          </cell>
          <cell r="B51">
            <v>855</v>
          </cell>
        </row>
        <row r="52">
          <cell r="A52" t="str">
            <v>Q3, 1995</v>
          </cell>
          <cell r="B52">
            <v>910</v>
          </cell>
        </row>
        <row r="53">
          <cell r="A53" t="str">
            <v>Q4, 1995</v>
          </cell>
          <cell r="B53">
            <v>955</v>
          </cell>
        </row>
        <row r="54">
          <cell r="A54" t="str">
            <v>Q1, 1996</v>
          </cell>
          <cell r="B54">
            <v>685</v>
          </cell>
        </row>
        <row r="55">
          <cell r="A55" t="str">
            <v>Q2, 1996</v>
          </cell>
          <cell r="B55">
            <v>515</v>
          </cell>
        </row>
        <row r="56">
          <cell r="A56" t="str">
            <v>Q3, 1996</v>
          </cell>
          <cell r="B56">
            <v>565</v>
          </cell>
        </row>
        <row r="57">
          <cell r="A57" t="str">
            <v>Q4, 1996</v>
          </cell>
          <cell r="B57">
            <v>580</v>
          </cell>
        </row>
        <row r="58">
          <cell r="A58" t="str">
            <v>Q1, 1997</v>
          </cell>
          <cell r="B58">
            <v>570</v>
          </cell>
        </row>
        <row r="59">
          <cell r="A59" t="str">
            <v>Q2, 1997</v>
          </cell>
          <cell r="B59">
            <v>580</v>
          </cell>
        </row>
        <row r="60">
          <cell r="A60" t="str">
            <v>Q3, 1997</v>
          </cell>
          <cell r="B60">
            <v>630</v>
          </cell>
        </row>
        <row r="61">
          <cell r="A61" t="str">
            <v>Q4, 1997</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M"/>
      <sheetName val="Forward multiples"/>
      <sheetName val="utilization"/>
      <sheetName val="CAPACITY"/>
      <sheetName val="Industry ratios"/>
      <sheetName val="%Production"/>
      <sheetName val="Forward Contracts"/>
      <sheetName val="YTD Capex"/>
      <sheetName val="Newsprint Chart"/>
      <sheetName val="NEWSPRINT &amp; UGW"/>
      <sheetName val="market pulp"/>
    </sheetNames>
    <sheetDataSet>
      <sheetData sheetId="0"/>
      <sheetData sheetId="1"/>
      <sheetData sheetId="2"/>
      <sheetData sheetId="3"/>
      <sheetData sheetId="4"/>
      <sheetData sheetId="5"/>
      <sheetData sheetId="6"/>
      <sheetData sheetId="7"/>
      <sheetData sheetId="8" refreshError="1"/>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sheetName val="Uncoated %"/>
      <sheetName val="GERMAN PRICES"/>
      <sheetName val="UK PRICES"/>
      <sheetName val="FRANCE PRICES"/>
      <sheetName val="NEWSPRINT &amp; UNCTD GDWD"/>
      <sheetName val="COATED PUBLICATION"/>
      <sheetName val="UNCTD WHITE &amp; CONVRTG"/>
      <sheetName val="QTLY"/>
      <sheetName val="A4-NAvsEurope"/>
      <sheetName val="NA vs. European Prc"/>
      <sheetName val="Chart - Offset vs Repro Monthly"/>
      <sheetName val="Chart - Offset"/>
      <sheetName val="Chart - Unctd Prices"/>
      <sheetName val="Chart - No. 5 (40)"/>
      <sheetName val="Chart - Newsprint Price"/>
      <sheetName val="Chart-Newsprint vs SCA"/>
      <sheetName val="Chart-Newsprint vs SCA (2)"/>
      <sheetName val="Chart-Newsprint vs SCB "/>
      <sheetName val="DIFF"/>
      <sheetName val="F"/>
      <sheetName val="G"/>
      <sheetName val="Chart - Offset &amp; Trendline"/>
      <sheetName val="Trend"/>
      <sheetName val="LWCNEWS DIFF"/>
      <sheetName val="LWCNEWS DIFF (2)"/>
      <sheetName val="Sheet1"/>
      <sheetName val="LWCSCA Diff"/>
    </sheetNames>
    <sheetDataSet>
      <sheetData sheetId="0" refreshError="1"/>
      <sheetData sheetId="1" refreshError="1"/>
      <sheetData sheetId="2"/>
      <sheetData sheetId="3"/>
      <sheetData sheetId="4"/>
      <sheetData sheetId="5"/>
      <sheetData sheetId="6" refreshError="1"/>
      <sheetData sheetId="7" refreshError="1">
        <row r="67">
          <cell r="E67">
            <v>860</v>
          </cell>
        </row>
        <row r="68">
          <cell r="E68">
            <v>860</v>
          </cell>
        </row>
        <row r="69">
          <cell r="E69">
            <v>860</v>
          </cell>
        </row>
        <row r="70">
          <cell r="E70">
            <v>860</v>
          </cell>
        </row>
        <row r="71">
          <cell r="E71">
            <v>860</v>
          </cell>
        </row>
        <row r="72">
          <cell r="E72">
            <v>860</v>
          </cell>
        </row>
        <row r="73">
          <cell r="E73">
            <v>835</v>
          </cell>
        </row>
        <row r="74">
          <cell r="E74">
            <v>835</v>
          </cell>
        </row>
        <row r="75">
          <cell r="E75">
            <v>845</v>
          </cell>
        </row>
        <row r="76">
          <cell r="E76">
            <v>835</v>
          </cell>
        </row>
        <row r="77">
          <cell r="E77">
            <v>835</v>
          </cell>
        </row>
        <row r="78">
          <cell r="E78">
            <v>835</v>
          </cell>
        </row>
        <row r="79">
          <cell r="E79">
            <v>850</v>
          </cell>
        </row>
        <row r="80">
          <cell r="E80">
            <v>840</v>
          </cell>
        </row>
        <row r="81">
          <cell r="E81">
            <v>805</v>
          </cell>
        </row>
        <row r="82">
          <cell r="E82">
            <v>780</v>
          </cell>
        </row>
        <row r="83">
          <cell r="E83">
            <v>750</v>
          </cell>
        </row>
        <row r="84">
          <cell r="E84">
            <v>750</v>
          </cell>
        </row>
        <row r="85">
          <cell r="E85">
            <v>750</v>
          </cell>
        </row>
        <row r="86">
          <cell r="E86">
            <v>790</v>
          </cell>
        </row>
        <row r="87">
          <cell r="E87">
            <v>805</v>
          </cell>
        </row>
        <row r="88">
          <cell r="E88">
            <v>805</v>
          </cell>
        </row>
        <row r="89">
          <cell r="E89">
            <v>805</v>
          </cell>
        </row>
        <row r="90">
          <cell r="E90">
            <v>790</v>
          </cell>
        </row>
        <row r="91">
          <cell r="E91">
            <v>745</v>
          </cell>
        </row>
        <row r="92">
          <cell r="E92">
            <v>670</v>
          </cell>
        </row>
        <row r="93">
          <cell r="E93">
            <v>670</v>
          </cell>
        </row>
        <row r="94">
          <cell r="E94">
            <v>650</v>
          </cell>
        </row>
        <row r="95">
          <cell r="E95">
            <v>660</v>
          </cell>
        </row>
        <row r="96">
          <cell r="E96">
            <v>660</v>
          </cell>
        </row>
        <row r="97">
          <cell r="E97">
            <v>660</v>
          </cell>
        </row>
        <row r="98">
          <cell r="E98">
            <v>620</v>
          </cell>
        </row>
        <row r="99">
          <cell r="E99">
            <v>690</v>
          </cell>
        </row>
        <row r="100">
          <cell r="E100">
            <v>690</v>
          </cell>
        </row>
        <row r="101">
          <cell r="E101">
            <v>650</v>
          </cell>
        </row>
        <row r="102">
          <cell r="E102">
            <v>650</v>
          </cell>
        </row>
        <row r="103">
          <cell r="E103">
            <v>635</v>
          </cell>
        </row>
        <row r="104">
          <cell r="E104">
            <v>645</v>
          </cell>
        </row>
        <row r="105">
          <cell r="E105">
            <v>655</v>
          </cell>
        </row>
        <row r="106">
          <cell r="E106">
            <v>675</v>
          </cell>
        </row>
        <row r="107">
          <cell r="E107">
            <v>685</v>
          </cell>
        </row>
        <row r="108">
          <cell r="E108">
            <v>690</v>
          </cell>
        </row>
        <row r="109">
          <cell r="E109">
            <v>690</v>
          </cell>
        </row>
        <row r="110">
          <cell r="E110">
            <v>685</v>
          </cell>
        </row>
        <row r="111">
          <cell r="E111">
            <v>675</v>
          </cell>
        </row>
        <row r="112">
          <cell r="E112">
            <v>610</v>
          </cell>
        </row>
        <row r="113">
          <cell r="E113">
            <v>565</v>
          </cell>
        </row>
        <row r="114">
          <cell r="E114">
            <v>565</v>
          </cell>
        </row>
        <row r="115">
          <cell r="E115">
            <v>565</v>
          </cell>
        </row>
        <row r="116">
          <cell r="E116">
            <v>565</v>
          </cell>
        </row>
        <row r="117">
          <cell r="E117">
            <v>480</v>
          </cell>
        </row>
        <row r="118">
          <cell r="E118">
            <v>550</v>
          </cell>
        </row>
        <row r="119">
          <cell r="E119">
            <v>550</v>
          </cell>
        </row>
        <row r="120">
          <cell r="E120">
            <v>605</v>
          </cell>
        </row>
        <row r="121">
          <cell r="E121">
            <v>660</v>
          </cell>
        </row>
        <row r="122">
          <cell r="E122">
            <v>660</v>
          </cell>
        </row>
        <row r="123">
          <cell r="E123">
            <v>685</v>
          </cell>
        </row>
        <row r="124">
          <cell r="E124">
            <v>820</v>
          </cell>
        </row>
        <row r="125">
          <cell r="E125">
            <v>820</v>
          </cell>
        </row>
        <row r="126">
          <cell r="E126">
            <v>855</v>
          </cell>
        </row>
        <row r="127">
          <cell r="E127">
            <v>920</v>
          </cell>
        </row>
        <row r="128">
          <cell r="E128">
            <v>965</v>
          </cell>
        </row>
        <row r="129">
          <cell r="E129">
            <v>960</v>
          </cell>
        </row>
        <row r="130">
          <cell r="E130">
            <v>1010</v>
          </cell>
        </row>
        <row r="131">
          <cell r="E131">
            <v>1010</v>
          </cell>
        </row>
        <row r="132">
          <cell r="E132">
            <v>1050</v>
          </cell>
        </row>
        <row r="133">
          <cell r="E133">
            <v>1050</v>
          </cell>
        </row>
        <row r="134">
          <cell r="E134">
            <v>1050</v>
          </cell>
        </row>
        <row r="135">
          <cell r="E135">
            <v>1050</v>
          </cell>
        </row>
        <row r="136">
          <cell r="E136">
            <v>1060</v>
          </cell>
        </row>
        <row r="137">
          <cell r="E137">
            <v>910</v>
          </cell>
        </row>
        <row r="138">
          <cell r="E138">
            <v>870</v>
          </cell>
        </row>
        <row r="139">
          <cell r="E139">
            <v>870</v>
          </cell>
        </row>
        <row r="140">
          <cell r="E140">
            <v>740</v>
          </cell>
        </row>
        <row r="141">
          <cell r="E141">
            <v>730</v>
          </cell>
        </row>
        <row r="142">
          <cell r="E142">
            <v>700</v>
          </cell>
        </row>
        <row r="143">
          <cell r="E143">
            <v>760</v>
          </cell>
        </row>
        <row r="144">
          <cell r="E144">
            <v>760</v>
          </cell>
        </row>
        <row r="145">
          <cell r="E145">
            <v>670</v>
          </cell>
        </row>
        <row r="146">
          <cell r="E146">
            <v>740</v>
          </cell>
        </row>
        <row r="147">
          <cell r="E147">
            <v>805</v>
          </cell>
        </row>
        <row r="148">
          <cell r="E148">
            <v>765</v>
          </cell>
        </row>
        <row r="149">
          <cell r="E149">
            <v>760</v>
          </cell>
        </row>
        <row r="150">
          <cell r="E150">
            <v>715</v>
          </cell>
        </row>
        <row r="151">
          <cell r="E151">
            <v>715</v>
          </cell>
        </row>
        <row r="152">
          <cell r="E152">
            <v>650</v>
          </cell>
        </row>
        <row r="153">
          <cell r="E153">
            <v>650</v>
          </cell>
        </row>
        <row r="154">
          <cell r="E154">
            <v>745</v>
          </cell>
        </row>
        <row r="155">
          <cell r="E155">
            <v>755</v>
          </cell>
        </row>
        <row r="156">
          <cell r="E156">
            <v>755</v>
          </cell>
        </row>
        <row r="157">
          <cell r="E157">
            <v>765</v>
          </cell>
        </row>
        <row r="158">
          <cell r="E158">
            <v>770</v>
          </cell>
        </row>
        <row r="159">
          <cell r="E159">
            <v>795</v>
          </cell>
        </row>
        <row r="160">
          <cell r="E160">
            <v>810</v>
          </cell>
        </row>
        <row r="161">
          <cell r="E161">
            <v>790</v>
          </cell>
        </row>
        <row r="162">
          <cell r="E162">
            <v>790</v>
          </cell>
        </row>
        <row r="163">
          <cell r="E163">
            <v>790</v>
          </cell>
        </row>
        <row r="164">
          <cell r="E164">
            <v>790</v>
          </cell>
        </row>
        <row r="165">
          <cell r="E165">
            <v>750</v>
          </cell>
        </row>
      </sheetData>
      <sheetData sheetId="8" refreshError="1">
        <row r="4">
          <cell r="A4">
            <v>1985</v>
          </cell>
          <cell r="C4">
            <v>500</v>
          </cell>
          <cell r="E4">
            <v>926.29262926292631</v>
          </cell>
          <cell r="L4">
            <v>931</v>
          </cell>
          <cell r="X4">
            <v>1.2761276127612762</v>
          </cell>
          <cell r="Z4">
            <v>1.1622665545957631</v>
          </cell>
          <cell r="AA4">
            <v>1.8525852585258527</v>
          </cell>
          <cell r="AB4">
            <v>1.7000378145362731</v>
          </cell>
        </row>
        <row r="5">
          <cell r="C5">
            <v>500</v>
          </cell>
          <cell r="E5">
            <v>926.29262926292631</v>
          </cell>
          <cell r="L5">
            <v>931</v>
          </cell>
          <cell r="X5">
            <v>1.2475247524752473</v>
          </cell>
          <cell r="Z5">
            <v>1.1622665545957631</v>
          </cell>
          <cell r="AA5">
            <v>1.8525852585258527</v>
          </cell>
          <cell r="AB5">
            <v>1.7000378145362731</v>
          </cell>
        </row>
        <row r="6">
          <cell r="C6">
            <v>480</v>
          </cell>
          <cell r="E6">
            <v>926.29262926292631</v>
          </cell>
          <cell r="L6">
            <v>931</v>
          </cell>
          <cell r="X6">
            <v>1.2376237623762376</v>
          </cell>
          <cell r="Z6">
            <v>1.1622665545957631</v>
          </cell>
          <cell r="AA6">
            <v>1.9297763109644299</v>
          </cell>
          <cell r="AB6">
            <v>1.7000378145362731</v>
          </cell>
        </row>
        <row r="7">
          <cell r="C7">
            <v>480</v>
          </cell>
          <cell r="E7">
            <v>926.29262926292631</v>
          </cell>
          <cell r="L7">
            <v>931</v>
          </cell>
          <cell r="X7">
            <v>1.2376237623762376</v>
          </cell>
          <cell r="Z7">
            <v>1.1622665545957631</v>
          </cell>
          <cell r="AA7">
            <v>1.9297763109644299</v>
          </cell>
          <cell r="AB7">
            <v>1.7000378145362731</v>
          </cell>
        </row>
        <row r="8">
          <cell r="A8">
            <v>1986</v>
          </cell>
          <cell r="C8">
            <v>480</v>
          </cell>
          <cell r="E8">
            <v>894.022735606894</v>
          </cell>
          <cell r="L8">
            <v>902.33333333333337</v>
          </cell>
          <cell r="X8">
            <v>1.2376237623762376</v>
          </cell>
          <cell r="Z8">
            <v>1.1622665545957631</v>
          </cell>
          <cell r="AA8">
            <v>1.8625473658476959</v>
          </cell>
          <cell r="AB8">
            <v>1.7000378145362731</v>
          </cell>
        </row>
        <row r="9">
          <cell r="C9">
            <v>480</v>
          </cell>
          <cell r="E9">
            <v>877.88778877887785</v>
          </cell>
          <cell r="L9">
            <v>888</v>
          </cell>
          <cell r="X9">
            <v>1.2376237623762376</v>
          </cell>
          <cell r="Z9">
            <v>1.1622665545957631</v>
          </cell>
          <cell r="AA9">
            <v>1.828932893289329</v>
          </cell>
          <cell r="AB9">
            <v>1.7000378145362731</v>
          </cell>
        </row>
        <row r="10">
          <cell r="C10">
            <v>480</v>
          </cell>
          <cell r="E10">
            <v>844.88448844884488</v>
          </cell>
          <cell r="L10">
            <v>860</v>
          </cell>
          <cell r="X10">
            <v>1.2376237623762376</v>
          </cell>
          <cell r="Z10">
            <v>1.1622665545957631</v>
          </cell>
          <cell r="AA10">
            <v>1.7601760176017602</v>
          </cell>
          <cell r="AB10">
            <v>1.7000378145362731</v>
          </cell>
        </row>
        <row r="11">
          <cell r="C11">
            <v>500</v>
          </cell>
          <cell r="E11">
            <v>832.41657499083237</v>
          </cell>
          <cell r="L11">
            <v>856.66666666666663</v>
          </cell>
          <cell r="X11">
            <v>1.1881188118811881</v>
          </cell>
          <cell r="Z11">
            <v>1.1622665545957631</v>
          </cell>
          <cell r="AA11">
            <v>1.6648331499816647</v>
          </cell>
          <cell r="AB11">
            <v>1.7000378145362731</v>
          </cell>
        </row>
        <row r="12">
          <cell r="A12">
            <v>1987</v>
          </cell>
          <cell r="C12">
            <v>540</v>
          </cell>
          <cell r="E12">
            <v>757.24239090575725</v>
          </cell>
          <cell r="L12">
            <v>799</v>
          </cell>
          <cell r="X12">
            <v>1.174808838908582</v>
          </cell>
          <cell r="Z12">
            <v>1.1622665545957631</v>
          </cell>
          <cell r="AA12">
            <v>1.4023007238995504</v>
          </cell>
          <cell r="AB12">
            <v>1.7000378145362731</v>
          </cell>
        </row>
        <row r="13">
          <cell r="C13">
            <v>540</v>
          </cell>
          <cell r="E13">
            <v>718.73854052071874</v>
          </cell>
          <cell r="L13">
            <v>773.5</v>
          </cell>
          <cell r="X13">
            <v>1.181599641445626</v>
          </cell>
          <cell r="Z13">
            <v>1.1622665545957631</v>
          </cell>
          <cell r="AA13">
            <v>1.3309972972605904</v>
          </cell>
          <cell r="AB13">
            <v>1.7000378145362731</v>
          </cell>
        </row>
        <row r="14">
          <cell r="C14">
            <v>565</v>
          </cell>
          <cell r="E14">
            <v>814.08140814081401</v>
          </cell>
          <cell r="L14">
            <v>847</v>
          </cell>
          <cell r="X14">
            <v>1.1293164714701558</v>
          </cell>
          <cell r="Z14">
            <v>1.1622665545957631</v>
          </cell>
          <cell r="AA14">
            <v>1.4408520498067505</v>
          </cell>
          <cell r="AB14">
            <v>1.7000378145362731</v>
          </cell>
        </row>
        <row r="15">
          <cell r="C15">
            <v>565</v>
          </cell>
          <cell r="E15">
            <v>866.33663366336634</v>
          </cell>
          <cell r="L15">
            <v>885.5</v>
          </cell>
          <cell r="X15">
            <v>1.1877293924082672</v>
          </cell>
          <cell r="Z15">
            <v>1.1622665545957631</v>
          </cell>
          <cell r="AA15">
            <v>1.5333391746254272</v>
          </cell>
          <cell r="AB15">
            <v>1.7000378145362731</v>
          </cell>
        </row>
        <row r="16">
          <cell r="A16">
            <v>1988</v>
          </cell>
          <cell r="C16">
            <v>595</v>
          </cell>
          <cell r="E16">
            <v>924.0924092409241</v>
          </cell>
          <cell r="L16">
            <v>940</v>
          </cell>
          <cell r="X16">
            <v>1.2054987011306171</v>
          </cell>
          <cell r="Z16">
            <v>1.1622665545957631</v>
          </cell>
          <cell r="AA16">
            <v>1.5530964861192003</v>
          </cell>
          <cell r="AB16">
            <v>1.7000378145362731</v>
          </cell>
        </row>
        <row r="17">
          <cell r="C17">
            <v>610</v>
          </cell>
          <cell r="E17">
            <v>920.42537587092033</v>
          </cell>
          <cell r="L17">
            <v>940</v>
          </cell>
          <cell r="X17">
            <v>1.2263521434110625</v>
          </cell>
          <cell r="Z17">
            <v>1.1622665545957631</v>
          </cell>
          <cell r="AA17">
            <v>1.5088940588047874</v>
          </cell>
          <cell r="AB17">
            <v>1.7000378145362731</v>
          </cell>
        </row>
        <row r="18">
          <cell r="C18">
            <v>610</v>
          </cell>
          <cell r="E18">
            <v>973.59735973597355</v>
          </cell>
          <cell r="L18">
            <v>995</v>
          </cell>
          <cell r="X18">
            <v>1.2263521434110625</v>
          </cell>
          <cell r="Z18">
            <v>1.1622665545957631</v>
          </cell>
          <cell r="AA18">
            <v>1.596061245468809</v>
          </cell>
          <cell r="AB18">
            <v>1.7000378145362731</v>
          </cell>
        </row>
        <row r="19">
          <cell r="C19">
            <v>600</v>
          </cell>
          <cell r="E19">
            <v>973.59735973597355</v>
          </cell>
          <cell r="L19">
            <v>995</v>
          </cell>
          <cell r="X19">
            <v>1.2467913458012467</v>
          </cell>
          <cell r="Z19">
            <v>1.1622665545957631</v>
          </cell>
          <cell r="AA19">
            <v>1.6226622662266226</v>
          </cell>
          <cell r="AB19">
            <v>1.7000378145362731</v>
          </cell>
        </row>
        <row r="20">
          <cell r="A20">
            <v>1989</v>
          </cell>
          <cell r="C20">
            <v>594</v>
          </cell>
          <cell r="E20">
            <v>979.09790979097909</v>
          </cell>
          <cell r="L20">
            <v>995</v>
          </cell>
          <cell r="X20">
            <v>1.2593851977790371</v>
          </cell>
          <cell r="Z20">
            <v>1.1622665545957631</v>
          </cell>
          <cell r="AA20">
            <v>1.6483129794460927</v>
          </cell>
          <cell r="AB20">
            <v>1.7000378145362731</v>
          </cell>
        </row>
        <row r="21">
          <cell r="C21">
            <v>578.33000000000004</v>
          </cell>
          <cell r="E21">
            <v>957.09570957095707</v>
          </cell>
          <cell r="L21">
            <v>978.33333333333337</v>
          </cell>
          <cell r="X21">
            <v>1.2935085634166446</v>
          </cell>
          <cell r="Z21">
            <v>1.1622665545957631</v>
          </cell>
          <cell r="AA21">
            <v>1.6549300737830599</v>
          </cell>
          <cell r="AB21">
            <v>1.7000378145362731</v>
          </cell>
        </row>
        <row r="22">
          <cell r="C22">
            <v>550</v>
          </cell>
          <cell r="E22">
            <v>938.76054272093882</v>
          </cell>
          <cell r="L22">
            <v>971.66666666666663</v>
          </cell>
          <cell r="X22">
            <v>1.31013101310131</v>
          </cell>
          <cell r="Z22">
            <v>1.1622665545957631</v>
          </cell>
          <cell r="AA22">
            <v>1.7068373504017069</v>
          </cell>
          <cell r="AB22">
            <v>1.7000378145362731</v>
          </cell>
        </row>
        <row r="23">
          <cell r="C23">
            <v>535</v>
          </cell>
          <cell r="E23">
            <v>951.59515951595154</v>
          </cell>
          <cell r="L23">
            <v>975</v>
          </cell>
          <cell r="X23">
            <v>1.3468636583284495</v>
          </cell>
          <cell r="Z23">
            <v>1.1622665545957631</v>
          </cell>
          <cell r="AA23">
            <v>1.7786825411513112</v>
          </cell>
          <cell r="AB23">
            <v>1.7000378145362731</v>
          </cell>
        </row>
        <row r="24">
          <cell r="A24">
            <v>1990</v>
          </cell>
          <cell r="C24">
            <v>535</v>
          </cell>
          <cell r="E24">
            <v>1072.6072607260726</v>
          </cell>
          <cell r="L24">
            <v>975</v>
          </cell>
          <cell r="X24">
            <v>1.3468636583284495</v>
          </cell>
          <cell r="Z24">
            <v>1.1622665545957631</v>
          </cell>
          <cell r="AA24">
            <v>2.0048733845347151</v>
          </cell>
          <cell r="AB24">
            <v>1.7000378145362731</v>
          </cell>
        </row>
        <row r="25">
          <cell r="C25">
            <v>545</v>
          </cell>
          <cell r="E25">
            <v>1065.2731939860653</v>
          </cell>
          <cell r="L25">
            <v>968.33333333333337</v>
          </cell>
          <cell r="X25">
            <v>1.3271969398774739</v>
          </cell>
          <cell r="Z25">
            <v>1.1622665545957631</v>
          </cell>
          <cell r="AA25">
            <v>1.9546297137358997</v>
          </cell>
          <cell r="AB25">
            <v>1.7000378145362731</v>
          </cell>
        </row>
        <row r="26">
          <cell r="C26">
            <v>565</v>
          </cell>
          <cell r="E26">
            <v>1061.6061606160615</v>
          </cell>
          <cell r="L26">
            <v>965</v>
          </cell>
          <cell r="X26">
            <v>1.3970423591031669</v>
          </cell>
          <cell r="Z26">
            <v>1.1622665545957631</v>
          </cell>
          <cell r="AA26">
            <v>1.8789489568425868</v>
          </cell>
          <cell r="AB26">
            <v>1.7000378145362731</v>
          </cell>
        </row>
        <row r="27">
          <cell r="C27">
            <v>565</v>
          </cell>
          <cell r="E27">
            <v>1061.6061606160615</v>
          </cell>
          <cell r="L27">
            <v>965</v>
          </cell>
          <cell r="X27">
            <v>1.3970423591031669</v>
          </cell>
          <cell r="Z27">
            <v>1.1622665545957631</v>
          </cell>
          <cell r="AA27">
            <v>1.8789489568425868</v>
          </cell>
          <cell r="AB27">
            <v>1.7000378145362731</v>
          </cell>
        </row>
        <row r="28">
          <cell r="A28">
            <v>1991</v>
          </cell>
          <cell r="C28">
            <v>582</v>
          </cell>
          <cell r="E28">
            <v>1059.7726439310597</v>
          </cell>
          <cell r="L28">
            <v>963.33333333333337</v>
          </cell>
          <cell r="X28">
            <v>1.356235279885377</v>
          </cell>
          <cell r="Z28">
            <v>1.1622665545957631</v>
          </cell>
          <cell r="AA28">
            <v>1.8209151957578347</v>
          </cell>
          <cell r="AB28">
            <v>1.7000378145362731</v>
          </cell>
        </row>
        <row r="29">
          <cell r="C29">
            <v>549.33000000000004</v>
          </cell>
          <cell r="E29">
            <v>1047.8547854785479</v>
          </cell>
          <cell r="L29">
            <v>952.5</v>
          </cell>
          <cell r="X29">
            <v>1.410192051068164</v>
          </cell>
          <cell r="Z29">
            <v>1.1622665545957631</v>
          </cell>
          <cell r="AA29">
            <v>1.9075142181904281</v>
          </cell>
          <cell r="AB29">
            <v>1.7000378145362731</v>
          </cell>
        </row>
        <row r="30">
          <cell r="C30">
            <v>529.33000000000004</v>
          </cell>
          <cell r="E30">
            <v>1042.3542354235424</v>
          </cell>
          <cell r="L30">
            <v>947.5</v>
          </cell>
          <cell r="X30">
            <v>1.4600103578642298</v>
          </cell>
          <cell r="Z30">
            <v>1.1622665545957631</v>
          </cell>
          <cell r="AA30">
            <v>1.9691954648773777</v>
          </cell>
          <cell r="AB30">
            <v>1.7000378145362731</v>
          </cell>
        </row>
        <row r="31">
          <cell r="C31">
            <v>495</v>
          </cell>
          <cell r="E31">
            <v>1037.7704437110378</v>
          </cell>
          <cell r="L31">
            <v>943.33333333333337</v>
          </cell>
          <cell r="X31">
            <v>1.5575631637237797</v>
          </cell>
          <cell r="Z31">
            <v>1.1622665545957631</v>
          </cell>
          <cell r="AA31">
            <v>2.0965059468909857</v>
          </cell>
          <cell r="AB31">
            <v>1.7000378145362731</v>
          </cell>
        </row>
        <row r="32">
          <cell r="A32">
            <v>1992</v>
          </cell>
          <cell r="C32">
            <v>446.66666666666669</v>
          </cell>
          <cell r="E32">
            <v>832.41657499083237</v>
          </cell>
          <cell r="L32">
            <v>888.33333333333337</v>
          </cell>
          <cell r="X32">
            <v>1.6399027962497741</v>
          </cell>
          <cell r="Z32">
            <v>1.1622665545957631</v>
          </cell>
          <cell r="AA32">
            <v>1.8636191977406693</v>
          </cell>
          <cell r="AB32">
            <v>1.7000378145362731</v>
          </cell>
        </row>
        <row r="33">
          <cell r="C33">
            <v>420</v>
          </cell>
          <cell r="E33">
            <v>775.5775577557755</v>
          </cell>
          <cell r="L33">
            <v>785</v>
          </cell>
          <cell r="X33">
            <v>1.7025512075017026</v>
          </cell>
          <cell r="Z33">
            <v>1.1622665545957631</v>
          </cell>
          <cell r="AA33">
            <v>1.8466132327518465</v>
          </cell>
          <cell r="AB33">
            <v>1.7000378145362731</v>
          </cell>
        </row>
        <row r="34">
          <cell r="C34">
            <v>425</v>
          </cell>
          <cell r="E34">
            <v>801.24679134580128</v>
          </cell>
          <cell r="L34">
            <v>810</v>
          </cell>
          <cell r="X34">
            <v>1.6307513104251601</v>
          </cell>
          <cell r="Z34">
            <v>1.1622665545957631</v>
          </cell>
          <cell r="AA34">
            <v>1.8852865678724735</v>
          </cell>
          <cell r="AB34">
            <v>1.7000378145362731</v>
          </cell>
        </row>
        <row r="35">
          <cell r="C35">
            <v>443.33333333333331</v>
          </cell>
          <cell r="E35">
            <v>819.58195819581954</v>
          </cell>
          <cell r="L35">
            <v>846.66666666666663</v>
          </cell>
          <cell r="X35">
            <v>1.5633142261594581</v>
          </cell>
          <cell r="Z35">
            <v>1.1622665545957631</v>
          </cell>
          <cell r="AA35">
            <v>1.8486811087123749</v>
          </cell>
          <cell r="AB35">
            <v>1.7000378145362731</v>
          </cell>
        </row>
        <row r="36">
          <cell r="A36">
            <v>1993</v>
          </cell>
          <cell r="C36">
            <v>450</v>
          </cell>
          <cell r="E36">
            <v>823.2489915658233</v>
          </cell>
          <cell r="L36">
            <v>860</v>
          </cell>
          <cell r="X36">
            <v>1.4179195697347513</v>
          </cell>
          <cell r="Z36">
            <v>1.1622665545957631</v>
          </cell>
          <cell r="AA36">
            <v>1.8294422034796074</v>
          </cell>
          <cell r="AB36">
            <v>1.7000378145362731</v>
          </cell>
        </row>
        <row r="37">
          <cell r="C37">
            <v>480</v>
          </cell>
          <cell r="E37">
            <v>853.50201686835351</v>
          </cell>
          <cell r="L37">
            <v>883.33333333333337</v>
          </cell>
          <cell r="X37">
            <v>1.3636780344701136</v>
          </cell>
          <cell r="Z37">
            <v>1.1622665545957631</v>
          </cell>
          <cell r="AA37">
            <v>1.7781292018090697</v>
          </cell>
          <cell r="AB37">
            <v>1.7000378145362731</v>
          </cell>
        </row>
        <row r="38">
          <cell r="C38">
            <v>465</v>
          </cell>
          <cell r="E38">
            <v>918.59185918591857</v>
          </cell>
          <cell r="L38">
            <v>926.66666666666663</v>
          </cell>
          <cell r="X38">
            <v>1.4431550681949916</v>
          </cell>
          <cell r="Z38">
            <v>1.1622665545957631</v>
          </cell>
          <cell r="AA38">
            <v>1.9754663638406851</v>
          </cell>
          <cell r="AB38">
            <v>1.7000378145362731</v>
          </cell>
        </row>
        <row r="39">
          <cell r="C39">
            <v>441.66666666666669</v>
          </cell>
          <cell r="E39">
            <v>875.50421708837553</v>
          </cell>
          <cell r="L39">
            <v>908.33333333333337</v>
          </cell>
          <cell r="X39">
            <v>1.4944890715486641</v>
          </cell>
          <cell r="Z39">
            <v>1.1622665545957631</v>
          </cell>
          <cell r="AA39">
            <v>1.9822736990680199</v>
          </cell>
          <cell r="AB39">
            <v>1.7000378145362731</v>
          </cell>
        </row>
        <row r="40">
          <cell r="A40">
            <v>1994</v>
          </cell>
          <cell r="C40">
            <v>423.33333333333331</v>
          </cell>
          <cell r="E40">
            <v>847.08470847084709</v>
          </cell>
          <cell r="L40">
            <v>880</v>
          </cell>
          <cell r="X40">
            <v>1.5332241885605884</v>
          </cell>
          <cell r="Z40">
            <v>1.1622665545957631</v>
          </cell>
          <cell r="AA40">
            <v>2.0009875003248356</v>
          </cell>
          <cell r="AB40">
            <v>1.7000378145362731</v>
          </cell>
        </row>
        <row r="41">
          <cell r="C41">
            <v>446.66666666666669</v>
          </cell>
          <cell r="E41">
            <v>847.08470847084709</v>
          </cell>
          <cell r="L41">
            <v>890</v>
          </cell>
          <cell r="X41">
            <v>1.4531303876656321</v>
          </cell>
          <cell r="Z41">
            <v>1.1622665545957631</v>
          </cell>
          <cell r="AA41">
            <v>1.8964583025466726</v>
          </cell>
          <cell r="AB41">
            <v>1.7000378145362731</v>
          </cell>
        </row>
        <row r="42">
          <cell r="C42">
            <v>480</v>
          </cell>
          <cell r="E42">
            <v>858.08580858085804</v>
          </cell>
          <cell r="L42">
            <v>905</v>
          </cell>
          <cell r="X42">
            <v>1.3904168194597235</v>
          </cell>
          <cell r="Z42">
            <v>1.1622665545957631</v>
          </cell>
          <cell r="AA42">
            <v>1.7876787678767876</v>
          </cell>
          <cell r="AB42">
            <v>1.7000378145362731</v>
          </cell>
        </row>
        <row r="43">
          <cell r="C43">
            <v>525</v>
          </cell>
          <cell r="E43">
            <v>958.92922625595884</v>
          </cell>
          <cell r="L43">
            <v>995</v>
          </cell>
          <cell r="X43">
            <v>1.3690257914680357</v>
          </cell>
          <cell r="Z43">
            <v>1.1622665545957631</v>
          </cell>
          <cell r="AA43">
            <v>1.8265318595351596</v>
          </cell>
          <cell r="AB43">
            <v>1.7000378145362731</v>
          </cell>
        </row>
        <row r="44">
          <cell r="A44">
            <v>1995</v>
          </cell>
          <cell r="C44">
            <v>570</v>
          </cell>
          <cell r="E44">
            <v>1064.3564356435643</v>
          </cell>
          <cell r="L44">
            <v>1053.3333333333333</v>
          </cell>
          <cell r="X44">
            <v>1.3317121185802789</v>
          </cell>
          <cell r="Z44">
            <v>1.1622665545957631</v>
          </cell>
          <cell r="AA44">
            <v>1.8672919923571303</v>
          </cell>
          <cell r="AB44">
            <v>1.7000378145362731</v>
          </cell>
        </row>
        <row r="45">
          <cell r="C45">
            <v>650</v>
          </cell>
          <cell r="E45">
            <v>1171.6171617161715</v>
          </cell>
          <cell r="L45">
            <v>1150</v>
          </cell>
          <cell r="X45">
            <v>1.2862824744012862</v>
          </cell>
          <cell r="Z45">
            <v>1.1622665545957631</v>
          </cell>
          <cell r="AA45">
            <v>1.8024879411018022</v>
          </cell>
          <cell r="AB45">
            <v>1.7000378145362731</v>
          </cell>
        </row>
        <row r="46">
          <cell r="L46">
            <v>1335</v>
          </cell>
          <cell r="X46">
            <v>1.2004754977867453</v>
          </cell>
          <cell r="Z46">
            <v>1.1622665545957631</v>
          </cell>
          <cell r="AA46">
            <v>1.7838987690238215</v>
          </cell>
          <cell r="AB46">
            <v>1.7000378145362731</v>
          </cell>
        </row>
        <row r="47">
          <cell r="L47">
            <v>1380</v>
          </cell>
          <cell r="X47">
            <v>1.221122112211221</v>
          </cell>
          <cell r="Z47">
            <v>1.1622665545957631</v>
          </cell>
          <cell r="AA47">
            <v>1.7748441510817747</v>
          </cell>
          <cell r="AB47">
            <v>1.7000378145362731</v>
          </cell>
        </row>
        <row r="48">
          <cell r="A48">
            <v>1996</v>
          </cell>
          <cell r="L48">
            <v>1301</v>
          </cell>
          <cell r="X48">
            <v>1.221122112211221</v>
          </cell>
          <cell r="Z48">
            <v>1.1622665545957631</v>
          </cell>
          <cell r="AA48">
            <v>1.6770565945483433</v>
          </cell>
          <cell r="AB48">
            <v>1.7000378145362731</v>
          </cell>
        </row>
        <row r="49">
          <cell r="L49">
            <v>1125</v>
          </cell>
          <cell r="X49">
            <v>1.0338383235913953</v>
          </cell>
          <cell r="Z49">
            <v>1.1622665545957631</v>
          </cell>
          <cell r="AA49">
            <v>1.5428048828979284</v>
          </cell>
          <cell r="AB49">
            <v>1.7000378145362731</v>
          </cell>
        </row>
        <row r="50">
          <cell r="L50">
            <v>1018.3333333333334</v>
          </cell>
          <cell r="X50">
            <v>1.1548116137580609</v>
          </cell>
          <cell r="Z50">
            <v>1.1622665545957631</v>
          </cell>
          <cell r="AA50">
            <v>1.5346838551258439</v>
          </cell>
          <cell r="AB50">
            <v>1.7000378145362731</v>
          </cell>
        </row>
        <row r="51">
          <cell r="L51">
            <v>920</v>
          </cell>
          <cell r="X51">
            <v>1.3013919688498816</v>
          </cell>
          <cell r="Z51">
            <v>1.1622665545957631</v>
          </cell>
          <cell r="AA51">
            <v>1.6241371771246522</v>
          </cell>
          <cell r="AB51">
            <v>1.7000378145362731</v>
          </cell>
        </row>
        <row r="52">
          <cell r="A52">
            <v>1997</v>
          </cell>
          <cell r="L52">
            <v>940</v>
          </cell>
          <cell r="X52">
            <v>1.348349120626348</v>
          </cell>
          <cell r="Z52">
            <v>1.1622665545957631</v>
          </cell>
          <cell r="AA52">
            <v>1.693026445501693</v>
          </cell>
          <cell r="AB52">
            <v>1.7000378145362731</v>
          </cell>
        </row>
        <row r="53">
          <cell r="X53">
            <v>1.2081565299387083</v>
          </cell>
          <cell r="Z53">
            <v>1.1622665545957631</v>
          </cell>
          <cell r="AA53">
            <v>1.6698098381266697</v>
          </cell>
          <cell r="AB53">
            <v>1.7000378145362731</v>
          </cell>
        </row>
        <row r="54">
          <cell r="AA54">
            <v>1.7751037640637219</v>
          </cell>
          <cell r="AB54">
            <v>1.7000378145362731</v>
          </cell>
        </row>
        <row r="55">
          <cell r="AA55">
            <v>1.7494586134831249</v>
          </cell>
          <cell r="AB55">
            <v>1.7000378145362731</v>
          </cell>
        </row>
        <row r="56">
          <cell r="A56">
            <v>1998</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row r="10">
          <cell r="A10">
            <v>1993</v>
          </cell>
          <cell r="C10">
            <v>450</v>
          </cell>
          <cell r="D10">
            <v>717.07499999999993</v>
          </cell>
          <cell r="E10">
            <v>56070</v>
          </cell>
          <cell r="F10">
            <v>3253.7249999999999</v>
          </cell>
          <cell r="G10">
            <v>2470.5</v>
          </cell>
        </row>
        <row r="11">
          <cell r="C11">
            <v>450</v>
          </cell>
          <cell r="D11">
            <v>739.35</v>
          </cell>
          <cell r="E11">
            <v>52965</v>
          </cell>
          <cell r="F11">
            <v>3525.6149999999998</v>
          </cell>
          <cell r="G11">
            <v>2677.68</v>
          </cell>
        </row>
        <row r="12">
          <cell r="C12">
            <v>450</v>
          </cell>
          <cell r="D12">
            <v>726.43500000000006</v>
          </cell>
          <cell r="E12">
            <v>52357.5</v>
          </cell>
          <cell r="F12">
            <v>3485.4749999999999</v>
          </cell>
          <cell r="G12">
            <v>2641.9949999999999</v>
          </cell>
        </row>
        <row r="13">
          <cell r="C13">
            <v>475</v>
          </cell>
          <cell r="D13">
            <v>750.59500000000003</v>
          </cell>
          <cell r="E13">
            <v>52796.25</v>
          </cell>
          <cell r="F13">
            <v>3459.2825000000003</v>
          </cell>
          <cell r="G13">
            <v>2585.6624999999999</v>
          </cell>
        </row>
        <row r="14">
          <cell r="C14">
            <v>485</v>
          </cell>
          <cell r="D14">
            <v>773.09</v>
          </cell>
          <cell r="E14">
            <v>52137.5</v>
          </cell>
          <cell r="F14">
            <v>3511.8849999999998</v>
          </cell>
          <cell r="G14">
            <v>2617.933</v>
          </cell>
        </row>
        <row r="15">
          <cell r="C15">
            <v>480</v>
          </cell>
          <cell r="D15">
            <v>810.33600000000001</v>
          </cell>
          <cell r="E15">
            <v>51240</v>
          </cell>
          <cell r="F15">
            <v>3699.2159999999999</v>
          </cell>
          <cell r="G15">
            <v>2718.72</v>
          </cell>
        </row>
        <row r="16">
          <cell r="C16">
            <v>470</v>
          </cell>
          <cell r="D16">
            <v>817.65899999999999</v>
          </cell>
          <cell r="E16">
            <v>49773</v>
          </cell>
          <cell r="F16">
            <v>3886.43</v>
          </cell>
          <cell r="G16">
            <v>2799.9780000000001</v>
          </cell>
        </row>
        <row r="17">
          <cell r="C17">
            <v>470</v>
          </cell>
          <cell r="D17">
            <v>784.101</v>
          </cell>
          <cell r="E17">
            <v>48974</v>
          </cell>
          <cell r="F17">
            <v>3823.45</v>
          </cell>
          <cell r="G17">
            <v>2746.8209999999999</v>
          </cell>
        </row>
        <row r="18">
          <cell r="C18">
            <v>455</v>
          </cell>
          <cell r="D18">
            <v>737.05449999999996</v>
          </cell>
          <cell r="E18">
            <v>47843.25</v>
          </cell>
          <cell r="F18">
            <v>3658.6550000000002</v>
          </cell>
          <cell r="G18">
            <v>2623.712</v>
          </cell>
        </row>
        <row r="19">
          <cell r="C19">
            <v>445</v>
          </cell>
          <cell r="D19">
            <v>745.50850000000003</v>
          </cell>
          <cell r="E19">
            <v>48149</v>
          </cell>
          <cell r="F19">
            <v>3626.5274999999997</v>
          </cell>
          <cell r="G19">
            <v>2560.8415</v>
          </cell>
        </row>
        <row r="20">
          <cell r="C20">
            <v>445</v>
          </cell>
          <cell r="D20">
            <v>761.39499999999998</v>
          </cell>
          <cell r="E20">
            <v>48482.75</v>
          </cell>
          <cell r="F20">
            <v>3770.9300000000003</v>
          </cell>
          <cell r="G20">
            <v>2596.1299999999997</v>
          </cell>
        </row>
        <row r="21">
          <cell r="C21">
            <v>435</v>
          </cell>
          <cell r="D21">
            <v>750.94049999999993</v>
          </cell>
          <cell r="E21">
            <v>48654.75</v>
          </cell>
          <cell r="F21">
            <v>3612.0225</v>
          </cell>
          <cell r="G21">
            <v>2516.2575000000002</v>
          </cell>
        </row>
        <row r="22">
          <cell r="A22">
            <v>1994</v>
          </cell>
          <cell r="C22">
            <v>425</v>
          </cell>
          <cell r="D22">
            <v>740.09500000000003</v>
          </cell>
          <cell r="E22">
            <v>46707.5</v>
          </cell>
          <cell r="F22">
            <v>3375.1374999999998</v>
          </cell>
          <cell r="G22">
            <v>2370.6075000000001</v>
          </cell>
        </row>
        <row r="23">
          <cell r="C23">
            <v>420</v>
          </cell>
          <cell r="D23">
            <v>719.71199999999999</v>
          </cell>
          <cell r="E23">
            <v>43743</v>
          </cell>
          <cell r="F23">
            <v>3367.14</v>
          </cell>
          <cell r="G23">
            <v>2335.0319999999997</v>
          </cell>
        </row>
        <row r="24">
          <cell r="C24">
            <v>425</v>
          </cell>
          <cell r="D24">
            <v>710.6</v>
          </cell>
          <cell r="E24">
            <v>43838.75</v>
          </cell>
          <cell r="F24">
            <v>3327.3249999999998</v>
          </cell>
          <cell r="G24">
            <v>2323.8150000000001</v>
          </cell>
        </row>
        <row r="25">
          <cell r="C25">
            <v>435</v>
          </cell>
          <cell r="D25">
            <v>723.83999999999992</v>
          </cell>
          <cell r="E25">
            <v>44587.5</v>
          </cell>
          <cell r="F25">
            <v>3359.7660000000001</v>
          </cell>
          <cell r="G25">
            <v>2351.0879999999997</v>
          </cell>
        </row>
        <row r="26">
          <cell r="C26">
            <v>445</v>
          </cell>
          <cell r="D26">
            <v>730.33399999999995</v>
          </cell>
          <cell r="E26">
            <v>46489.15</v>
          </cell>
          <cell r="F26">
            <v>3461.6994999999997</v>
          </cell>
          <cell r="G26">
            <v>2417.8629999999998</v>
          </cell>
        </row>
        <row r="27">
          <cell r="C27">
            <v>460</v>
          </cell>
          <cell r="D27">
            <v>733.88400000000001</v>
          </cell>
          <cell r="E27">
            <v>45563</v>
          </cell>
          <cell r="F27">
            <v>3537.4</v>
          </cell>
          <cell r="G27">
            <v>2442.7839999999997</v>
          </cell>
        </row>
        <row r="28">
          <cell r="C28">
            <v>465</v>
          </cell>
          <cell r="D28">
            <v>742.04700000000003</v>
          </cell>
          <cell r="E28">
            <v>46383.75</v>
          </cell>
          <cell r="F28">
            <v>3618.9555</v>
          </cell>
          <cell r="G28">
            <v>2437.3440000000001</v>
          </cell>
        </row>
        <row r="29">
          <cell r="C29">
            <v>470</v>
          </cell>
          <cell r="D29">
            <v>744.01</v>
          </cell>
          <cell r="E29">
            <v>46788.5</v>
          </cell>
          <cell r="F29">
            <v>3641.748</v>
          </cell>
          <cell r="G29">
            <v>2400.0079999999998</v>
          </cell>
        </row>
        <row r="30">
          <cell r="C30">
            <v>505</v>
          </cell>
          <cell r="D30">
            <v>783.154</v>
          </cell>
          <cell r="E30">
            <v>50010.15</v>
          </cell>
          <cell r="F30">
            <v>3779.9401197604793</v>
          </cell>
          <cell r="G30">
            <v>2451.4563106796113</v>
          </cell>
        </row>
        <row r="31">
          <cell r="C31">
            <v>510</v>
          </cell>
          <cell r="D31">
            <v>770.1</v>
          </cell>
          <cell r="E31">
            <v>49638.299999999996</v>
          </cell>
          <cell r="F31">
            <v>3677.000720980534</v>
          </cell>
          <cell r="G31">
            <v>2339.4495412844035</v>
          </cell>
        </row>
        <row r="32">
          <cell r="C32">
            <v>515</v>
          </cell>
          <cell r="D32">
            <v>807.726</v>
          </cell>
          <cell r="E32">
            <v>50954.1</v>
          </cell>
          <cell r="F32">
            <v>3880.9344385832701</v>
          </cell>
          <cell r="G32">
            <v>2503.6460865337872</v>
          </cell>
        </row>
        <row r="33">
          <cell r="C33">
            <v>550</v>
          </cell>
          <cell r="D33">
            <v>852.22500000000002</v>
          </cell>
          <cell r="E33">
            <v>54758</v>
          </cell>
          <cell r="F33">
            <v>4083.1477357089834</v>
          </cell>
          <cell r="G33">
            <v>2607.8710289236606</v>
          </cell>
        </row>
        <row r="34">
          <cell r="A34">
            <v>1995</v>
          </cell>
          <cell r="C34">
            <v>560</v>
          </cell>
          <cell r="D34">
            <v>854</v>
          </cell>
          <cell r="E34">
            <v>55820.800000000003</v>
          </cell>
          <cell r="F34">
            <v>4194.7565543071159</v>
          </cell>
          <cell r="G34">
            <v>2642.7560169891458</v>
          </cell>
        </row>
        <row r="35">
          <cell r="C35">
            <v>560</v>
          </cell>
          <cell r="D35">
            <v>818.38400000000001</v>
          </cell>
          <cell r="E35">
            <v>54168.800000000003</v>
          </cell>
          <cell r="F35">
            <v>4099.5607613469983</v>
          </cell>
          <cell r="G35">
            <v>2529.3586269196026</v>
          </cell>
        </row>
        <row r="36">
          <cell r="C36">
            <v>590</v>
          </cell>
          <cell r="D36">
            <v>812.25300000000004</v>
          </cell>
          <cell r="E36">
            <v>51206.100000000006</v>
          </cell>
          <cell r="F36">
            <v>4364.9380000000001</v>
          </cell>
          <cell r="G36">
            <v>2559.5970000000002</v>
          </cell>
        </row>
        <row r="37">
          <cell r="C37">
            <v>600</v>
          </cell>
          <cell r="D37">
            <v>831.90000000000009</v>
          </cell>
          <cell r="E37">
            <v>50388</v>
          </cell>
          <cell r="F37">
            <v>4360.4651162790697</v>
          </cell>
          <cell r="G37">
            <v>2558.6353944562898</v>
          </cell>
        </row>
        <row r="38">
          <cell r="C38">
            <v>670</v>
          </cell>
          <cell r="D38">
            <v>947.64800000000002</v>
          </cell>
          <cell r="E38">
            <v>56588.2</v>
          </cell>
          <cell r="F38">
            <v>4912.0234604105572</v>
          </cell>
          <cell r="G38">
            <v>2904.2045947117467</v>
          </cell>
        </row>
        <row r="39">
          <cell r="C39">
            <v>680</v>
          </cell>
          <cell r="D39">
            <v>939.82800000000009</v>
          </cell>
          <cell r="E39">
            <v>57582.400000000001</v>
          </cell>
          <cell r="F39">
            <v>4941.8604651162786</v>
          </cell>
          <cell r="G39">
            <v>2905.9829059829058</v>
          </cell>
        </row>
        <row r="40">
          <cell r="C40">
            <v>685</v>
          </cell>
          <cell r="D40">
            <v>949.82100000000003</v>
          </cell>
          <cell r="E40">
            <v>60540.299999999996</v>
          </cell>
          <cell r="F40">
            <v>4834.1566690190548</v>
          </cell>
          <cell r="G40">
            <v>2867.3084972791962</v>
          </cell>
        </row>
        <row r="41">
          <cell r="C41">
            <v>685</v>
          </cell>
          <cell r="D41">
            <v>1005.5115</v>
          </cell>
          <cell r="E41">
            <v>67006.7</v>
          </cell>
          <cell r="F41">
            <v>4992.711370262391</v>
          </cell>
          <cell r="G41">
            <v>3007.0237050043897</v>
          </cell>
        </row>
        <row r="42">
          <cell r="C42">
            <v>740</v>
          </cell>
          <cell r="D42">
            <v>1056.498</v>
          </cell>
          <cell r="E42">
            <v>73718.8</v>
          </cell>
          <cell r="F42">
            <v>5124.6537396121885</v>
          </cell>
          <cell r="G42">
            <v>3167.8082191780823</v>
          </cell>
        </row>
        <row r="43">
          <cell r="C43">
            <v>750</v>
          </cell>
          <cell r="D43">
            <v>1055.175</v>
          </cell>
          <cell r="E43">
            <v>76687.5</v>
          </cell>
          <cell r="F43">
            <v>4980.0796812749004</v>
          </cell>
          <cell r="G43">
            <v>3191.4893617021276</v>
          </cell>
        </row>
        <row r="44">
          <cell r="C44">
            <v>750</v>
          </cell>
          <cell r="D44">
            <v>1085.4750000000001</v>
          </cell>
          <cell r="E44">
            <v>76627.5</v>
          </cell>
          <cell r="F44">
            <v>4914.8099606815194</v>
          </cell>
          <cell r="G44">
            <v>3210.6164383561645</v>
          </cell>
        </row>
        <row r="45">
          <cell r="C45">
            <v>750</v>
          </cell>
          <cell r="D45">
            <v>1073.4000000000001</v>
          </cell>
          <cell r="E45">
            <v>77467.5</v>
          </cell>
          <cell r="F45">
            <v>4973.4748010610083</v>
          </cell>
          <cell r="G45">
            <v>3258.0364900086884</v>
          </cell>
        </row>
        <row r="46">
          <cell r="A46">
            <v>1996</v>
          </cell>
          <cell r="C46">
            <v>750</v>
          </cell>
          <cell r="D46">
            <v>1116.9000000000001</v>
          </cell>
          <cell r="E46">
            <v>80280</v>
          </cell>
          <cell r="F46">
            <v>5208.333333333333</v>
          </cell>
          <cell r="G46">
            <v>3415.3005464480875</v>
          </cell>
        </row>
        <row r="47">
          <cell r="C47">
            <v>750</v>
          </cell>
          <cell r="D47">
            <v>1103.4750000000001</v>
          </cell>
          <cell r="E47">
            <v>78907.5</v>
          </cell>
          <cell r="F47">
            <v>5064.1458474004048</v>
          </cell>
          <cell r="G47">
            <v>3393.6651583710404</v>
          </cell>
        </row>
        <row r="48">
          <cell r="C48">
            <v>750</v>
          </cell>
          <cell r="D48">
            <v>1107</v>
          </cell>
          <cell r="E48">
            <v>80190</v>
          </cell>
          <cell r="F48">
            <v>5003.3355570380254</v>
          </cell>
          <cell r="G48">
            <v>3454.6292031321968</v>
          </cell>
        </row>
        <row r="49">
          <cell r="C49">
            <v>700</v>
          </cell>
          <cell r="D49">
            <v>1071.28</v>
          </cell>
          <cell r="E49">
            <v>73248</v>
          </cell>
          <cell r="F49">
            <v>4748.9823609226596</v>
          </cell>
          <cell r="G49">
            <v>3389.8305084745762</v>
          </cell>
        </row>
        <row r="50">
          <cell r="C50">
            <v>700</v>
          </cell>
          <cell r="D50">
            <v>1068.55</v>
          </cell>
          <cell r="E50">
            <v>75649</v>
          </cell>
          <cell r="F50">
            <v>4711.2800000000007</v>
          </cell>
          <cell r="G50">
            <v>3313.17</v>
          </cell>
        </row>
        <row r="51">
          <cell r="C51">
            <v>675</v>
          </cell>
          <cell r="D51">
            <v>1028.835</v>
          </cell>
          <cell r="E51">
            <v>74081.25</v>
          </cell>
          <cell r="F51">
            <v>4467.2402382528126</v>
          </cell>
          <cell r="G51">
            <v>3126.4474293654466</v>
          </cell>
        </row>
        <row r="52">
          <cell r="C52">
            <v>635</v>
          </cell>
          <cell r="D52">
            <v>934.97399999999993</v>
          </cell>
          <cell r="E52">
            <v>67779.899999999994</v>
          </cell>
          <cell r="F52">
            <v>4196.9596827495043</v>
          </cell>
          <cell r="G52">
            <v>2851.3695554557698</v>
          </cell>
        </row>
        <row r="53">
          <cell r="C53">
            <v>605</v>
          </cell>
          <cell r="D53">
            <v>895.4</v>
          </cell>
          <cell r="E53">
            <v>65757.45</v>
          </cell>
          <cell r="F53">
            <v>4006.6225165562914</v>
          </cell>
          <cell r="G53">
            <v>2704.5149754135</v>
          </cell>
        </row>
        <row r="54">
          <cell r="C54">
            <v>570</v>
          </cell>
          <cell r="D54">
            <v>870.27599999999995</v>
          </cell>
          <cell r="E54">
            <v>63646.2</v>
          </cell>
          <cell r="F54">
            <v>3777.3359840954272</v>
          </cell>
          <cell r="G54">
            <v>2603.9287345820007</v>
          </cell>
        </row>
        <row r="55">
          <cell r="C55">
            <v>545</v>
          </cell>
          <cell r="D55">
            <v>825.02100000000007</v>
          </cell>
          <cell r="E55">
            <v>62031.899999999994</v>
          </cell>
          <cell r="F55">
            <v>3580.8147174770038</v>
          </cell>
          <cell r="G55">
            <v>2469.4154961486179</v>
          </cell>
        </row>
        <row r="56">
          <cell r="C56">
            <v>530</v>
          </cell>
          <cell r="D56">
            <v>815.51099999999997</v>
          </cell>
          <cell r="E56">
            <v>60361.7</v>
          </cell>
          <cell r="F56">
            <v>3557.0469798657718</v>
          </cell>
          <cell r="G56">
            <v>2442.3963133640555</v>
          </cell>
        </row>
        <row r="57">
          <cell r="C57">
            <v>510</v>
          </cell>
          <cell r="D57">
            <v>786.16500000000008</v>
          </cell>
          <cell r="E57">
            <v>58752</v>
          </cell>
          <cell r="F57">
            <v>3502.221</v>
          </cell>
          <cell r="G57">
            <v>2367.7769999999996</v>
          </cell>
        </row>
        <row r="58">
          <cell r="A58">
            <v>1997</v>
          </cell>
          <cell r="C58">
            <v>505</v>
          </cell>
          <cell r="D58">
            <v>826.23050000000001</v>
          </cell>
          <cell r="E58">
            <v>59130.450000000004</v>
          </cell>
          <cell r="F58">
            <v>3651.049</v>
          </cell>
          <cell r="G58">
            <v>2461.7235000000001</v>
          </cell>
        </row>
        <row r="59">
          <cell r="E59">
            <v>62005</v>
          </cell>
        </row>
      </sheetData>
      <sheetData sheetId="22" refreshError="1"/>
      <sheetData sheetId="23"/>
      <sheetData sheetId="24" refreshError="1"/>
      <sheetData sheetId="25" refreshError="1"/>
      <sheetData sheetId="26"/>
      <sheetData sheetId="2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TLY"/>
      <sheetName val="MONTHLY"/>
      <sheetName val="Chart - U.S. vs. Germany Prc"/>
      <sheetName val="Chart - US vs FR vs Germ vs UK"/>
      <sheetName val="Annual"/>
      <sheetName val="Chart - Pulp US"/>
      <sheetName val="INTCHIPPRC"/>
      <sheetName val="A"/>
      <sheetName val="HW_SW PULP"/>
      <sheetName val="Trend"/>
      <sheetName val="Chart - BCTMP vs NBSK"/>
      <sheetName val="Chart - NBSK vs BCTMP as% NBSK "/>
    </sheetNames>
    <sheetDataSet>
      <sheetData sheetId="0"/>
      <sheetData sheetId="1"/>
      <sheetData sheetId="2" refreshError="1"/>
      <sheetData sheetId="3"/>
      <sheetData sheetId="4"/>
      <sheetData sheetId="5" refreshError="1"/>
      <sheetData sheetId="6" refreshError="1"/>
      <sheetData sheetId="7" refreshError="1">
        <row r="6">
          <cell r="A6">
            <v>1991</v>
          </cell>
        </row>
        <row r="13">
          <cell r="E13">
            <v>570</v>
          </cell>
        </row>
        <row r="14">
          <cell r="E14">
            <v>480</v>
          </cell>
        </row>
        <row r="15">
          <cell r="E15">
            <v>465</v>
          </cell>
        </row>
        <row r="16">
          <cell r="E16">
            <v>440</v>
          </cell>
        </row>
        <row r="17">
          <cell r="E17">
            <v>415</v>
          </cell>
        </row>
        <row r="18">
          <cell r="E18">
            <v>455</v>
          </cell>
        </row>
        <row r="19">
          <cell r="E19">
            <v>520</v>
          </cell>
        </row>
        <row r="20">
          <cell r="E20">
            <v>595</v>
          </cell>
        </row>
        <row r="21">
          <cell r="E21">
            <v>700</v>
          </cell>
        </row>
        <row r="22">
          <cell r="E22">
            <v>775</v>
          </cell>
        </row>
        <row r="23">
          <cell r="E23">
            <v>855</v>
          </cell>
        </row>
        <row r="24">
          <cell r="E24">
            <v>910</v>
          </cell>
        </row>
        <row r="25">
          <cell r="E25">
            <v>955</v>
          </cell>
        </row>
        <row r="26">
          <cell r="E26">
            <v>685</v>
          </cell>
        </row>
        <row r="27">
          <cell r="E27">
            <v>515</v>
          </cell>
        </row>
        <row r="28">
          <cell r="E28">
            <v>565</v>
          </cell>
        </row>
        <row r="29">
          <cell r="E29">
            <v>580</v>
          </cell>
        </row>
        <row r="30">
          <cell r="E30">
            <v>570</v>
          </cell>
        </row>
        <row r="31">
          <cell r="E31">
            <v>570</v>
          </cell>
        </row>
      </sheetData>
      <sheetData sheetId="8" refreshError="1">
        <row r="3">
          <cell r="E3">
            <v>190</v>
          </cell>
        </row>
        <row r="6">
          <cell r="E6">
            <v>65</v>
          </cell>
        </row>
        <row r="7">
          <cell r="E7">
            <v>55</v>
          </cell>
        </row>
        <row r="10">
          <cell r="E10">
            <v>70</v>
          </cell>
        </row>
        <row r="11">
          <cell r="E11">
            <v>65</v>
          </cell>
        </row>
        <row r="12">
          <cell r="E12">
            <v>70</v>
          </cell>
        </row>
        <row r="13">
          <cell r="E13">
            <v>70</v>
          </cell>
        </row>
        <row r="14">
          <cell r="E14">
            <v>60</v>
          </cell>
        </row>
        <row r="15">
          <cell r="E15">
            <v>60</v>
          </cell>
        </row>
        <row r="16">
          <cell r="E16">
            <v>60</v>
          </cell>
        </row>
        <row r="17">
          <cell r="E17">
            <v>50</v>
          </cell>
        </row>
        <row r="18">
          <cell r="E18">
            <v>60</v>
          </cell>
        </row>
        <row r="19">
          <cell r="E19">
            <v>55</v>
          </cell>
        </row>
        <row r="20">
          <cell r="E20">
            <v>50</v>
          </cell>
        </row>
        <row r="21">
          <cell r="E21">
            <v>50</v>
          </cell>
        </row>
        <row r="22">
          <cell r="E22">
            <v>105</v>
          </cell>
        </row>
        <row r="23">
          <cell r="E23">
            <v>105</v>
          </cell>
        </row>
      </sheetData>
      <sheetData sheetId="9"/>
      <sheetData sheetId="10" refreshError="1"/>
      <sheetData sheetId="1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XL4Poppy"/>
      <sheetName val="      "/>
      <sheetName val="评估结果分类汇总表"/>
      <sheetName val="流动资产--货币"/>
      <sheetName val="流动资产--货币 (2)"/>
      <sheetName val="流动资产--货币 (3)"/>
      <sheetName val="短投汇总表"/>
      <sheetName val="短投"/>
      <sheetName val="短投 (2)"/>
      <sheetName val="流动资产--票据"/>
      <sheetName val="流动资产--应收"/>
      <sheetName val="流动资产--利润"/>
      <sheetName val="流动资产--利息"/>
      <sheetName val="流动资产--预付"/>
      <sheetName val="流动资产--补贴"/>
      <sheetName val="流动资产--其他应收"/>
      <sheetName val="流动资产--存货"/>
      <sheetName val="流动资产-原材料"/>
      <sheetName val="流动资产-材料采购"/>
      <sheetName val="流动资产-在库低值"/>
      <sheetName val="流动资产-产成品"/>
      <sheetName val="流动资产-在用低值"/>
      <sheetName val="流动资产--待摊"/>
      <sheetName val="流动资产--待处理"/>
      <sheetName val="一年到期长期债券"/>
      <sheetName val="其他流动资产"/>
      <sheetName val="长期投资--股票"/>
      <sheetName val="长期投资--债券"/>
      <sheetName val="长期投资--其他投资"/>
      <sheetName val="房屋建筑物"/>
      <sheetName val="构筑物"/>
      <sheetName val="码头"/>
      <sheetName val="机器设备"/>
      <sheetName val="车辆"/>
      <sheetName val="电子设备"/>
      <sheetName val="船舶设备"/>
      <sheetName val="通导设备"/>
      <sheetName val="集装箱设备"/>
      <sheetName val="固定-土地"/>
      <sheetName val="工程物资"/>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
      <sheetName val="短期借款"/>
      <sheetName val="应付票据"/>
      <sheetName val="应付帐款"/>
      <sheetName val="预收帐款"/>
      <sheetName val="代销商品款"/>
      <sheetName val="其他应付款"/>
      <sheetName val="应付工资"/>
      <sheetName val="应付福利费"/>
      <sheetName val="应交税金"/>
      <sheetName val="预提费用"/>
      <sheetName val="一年内到期长期负债"/>
      <sheetName val="其他流动负债"/>
      <sheetName val="长期借款"/>
      <sheetName val="应付债券"/>
      <sheetName val="长期应付款"/>
      <sheetName val="住房周转金"/>
      <sheetName val="其他长期负债"/>
      <sheetName val="递延税款贷款"/>
      <sheetName val="00000000"/>
      <sheetName val="10000000"/>
      <sheetName val="成本费用调整表"/>
      <sheetName val="8月人数调整"/>
      <sheetName val="IP卡收入分解"/>
      <sheetName val="服务收入加其他业利润"/>
      <sheetName val="平均资产总额"/>
      <sheetName val="分公司EBITDA率"/>
      <sheetName val="收支差额"/>
      <sheetName val="上年收入"/>
      <sheetName val="本年长数互收"/>
      <sheetName val="收支系数数据"/>
      <sheetName val="收支系数"/>
      <sheetName val="资产报酬率"/>
      <sheetName val="劳动生产率"/>
      <sheetName val="百元工资产出率"/>
      <sheetName val="收入增长贡献率"/>
      <sheetName val="收支差额贡献率"/>
      <sheetName val="Sheet1"/>
      <sheetName val="封面"/>
      <sheetName val="目录"/>
      <sheetName val="表1 货币资金"/>
      <sheetName val="表1-1 银行存款明细表"/>
      <sheetName val="表2 短期投资"/>
      <sheetName val="表3 应收帐款"/>
      <sheetName val="表4 应收票据"/>
      <sheetName val="表5 存货"/>
      <sheetName val="表5-1 存货跌价损失准备计算表"/>
      <sheetName val="表5-2 存货倒推表"/>
      <sheetName val="表6 预付帐款"/>
      <sheetName val="表6-1 其他应收款"/>
      <sheetName val="表6-2 待摊费用"/>
      <sheetName val="表6-3 预付及其他流动资产 "/>
      <sheetName val="表7 固定资产变动表"/>
      <sheetName val="表7-1 固定资产折旧表（上市） "/>
      <sheetName val="表7-1-1 固定资产折旧表  (非上市)"/>
      <sheetName val="表7-2 待处理财产损溢"/>
      <sheetName val="表7-3 固定资产有关资料"/>
      <sheetName val="表8-1 移动"/>
      <sheetName val="表8-2-1 数据"/>
      <sheetName val="表8-2-2 互联网"/>
      <sheetName val="表8-3 长途"/>
      <sheetName val="表8-4 寻呼"/>
      <sheetName val="表8-5 市话"/>
      <sheetName val="表8-6 在建工程明细表"/>
      <sheetName val="表8-7 工程合同汇总表(移动) NEW"/>
      <sheetName val="表8-7 工程合同汇总表(移动) (2)"/>
      <sheetName val="表8-8 在建工程有关资料"/>
      <sheetName val="表9 长期待摊费用"/>
      <sheetName val="表9-1 租赁合同汇总表"/>
      <sheetName val="表10 无形资产变动表"/>
      <sheetName val="表11 长期投资"/>
      <sheetName val="表11-1 长期股票投资"/>
      <sheetName val="表11-2 长期股权投资－未合并子公司"/>
      <sheetName val="表11-3 长期股权投资 － 合营公司"/>
      <sheetName val="表11-4 长期股权投资－联营公司"/>
      <sheetName val="表11-5 长期股权投资－参股公司"/>
      <sheetName val="表11-6 长期债权投资"/>
      <sheetName val="表11-7 其他债权投资"/>
      <sheetName val="表12 关联公司交易"/>
      <sheetName val="表12-1 与总部对帐"/>
      <sheetName val="表8-7 工程合同汇总表(移动) (5)"/>
      <sheetName val="公  "/>
      <sheetName val="共同"/>
      <sheetName val="共同 (2)"/>
      <sheetName val="BSC  BTS"/>
      <sheetName val="西门子 "/>
      <sheetName val="Sheet1 (2)"/>
      <sheetName val="光端机"/>
      <sheetName val="二次分配    "/>
      <sheetName val="二次分配     (2)"/>
      <sheetName val="二次分配     (3)"/>
      <sheetName val="二次分配     (4)"/>
      <sheetName val="表8-7 工程合同汇总表(移动) (3)"/>
      <sheetName val="表8-7 工程合同汇总表 (上市) (2)"/>
      <sheetName val="5运输设备"/>
      <sheetName val="1货币资金"/>
      <sheetName val="全年"/>
      <sheetName val="比较"/>
      <sheetName val="1-11月"/>
      <sheetName val="Index"/>
      <sheetName val="ADJ"/>
      <sheetName val="ADJ-Example"/>
      <sheetName val="WB"/>
      <sheetName val="Adj.No"/>
      <sheetName val="FS-W"/>
      <sheetName val="FS-N"/>
      <sheetName val="FS-O"/>
      <sheetName val="PL"/>
      <sheetName val="NA"/>
      <sheetName val="S00"/>
      <sheetName val="S01"/>
      <sheetName val="S02"/>
      <sheetName val="S03"/>
      <sheetName val="S03_3"/>
      <sheetName val="S04_3"/>
      <sheetName val="b00w"/>
      <sheetName val="b00n"/>
      <sheetName val="p00w"/>
      <sheetName val="p00n"/>
      <sheetName val="h00w"/>
      <sheetName val="h00n"/>
      <sheetName val="b01w"/>
      <sheetName val="b01n"/>
      <sheetName val="p01w"/>
      <sheetName val="p01n"/>
      <sheetName val="h01w"/>
      <sheetName val="h01n"/>
      <sheetName val="b02w"/>
      <sheetName val="b02n"/>
      <sheetName val="p02w"/>
      <sheetName val="p02n"/>
      <sheetName val="h02w"/>
      <sheetName val="h02n"/>
      <sheetName val="b03w"/>
      <sheetName val="b03n"/>
      <sheetName val="p03w"/>
      <sheetName val="p03n"/>
      <sheetName val="h03w"/>
      <sheetName val="h03n"/>
      <sheetName val="b03_3w"/>
      <sheetName val="b03_3n"/>
      <sheetName val="p03_3w"/>
      <sheetName val="p03_3n"/>
      <sheetName val="h03_3w"/>
      <sheetName val="h03_3n"/>
      <sheetName val="b04_3w"/>
      <sheetName val="b04_3n"/>
      <sheetName val="p04_3w"/>
      <sheetName val="p04_3n"/>
      <sheetName val="h04_3w"/>
      <sheetName val="h04_3n"/>
      <sheetName val="01"/>
      <sheetName val="02"/>
      <sheetName val="03"/>
      <sheetName val="04"/>
      <sheetName val="05"/>
      <sheetName val="税金计提"/>
      <sheetName val="税金计提 (2)"/>
      <sheetName val="税金计提 (3)"/>
      <sheetName val="6月合并"/>
      <sheetName val="税金计提07"/>
      <sheetName val="1固定资产汇总表"/>
      <sheetName val="4通用设备"/>
      <sheetName val="6线路设备"/>
      <sheetName val="7电信机械设备"/>
      <sheetName val="8电源设备 "/>
      <sheetName val="9固定_土地"/>
      <sheetName val="10工程物资"/>
      <sheetName val="12设备安装 (暂估入账余额)"/>
      <sheetName val="13设备安装（其他）"/>
      <sheetName val="14固定资产清理"/>
      <sheetName val="15待处理固定资产"/>
      <sheetName val="34土地使用权"/>
      <sheetName val="甘肃省电信机械历年价格系数表"/>
      <sheetName val="Journal list"/>
      <sheetName val="Log"/>
      <sheetName val="Journal list (2)"/>
      <sheetName val="Journal list (3)"/>
      <sheetName val="Journal list (4)"/>
      <sheetName val="Journal list (5)"/>
      <sheetName val="P1 损益表"/>
      <sheetName val="P2 主营业务收入"/>
      <sheetName val="P3 跨期间工程设计收入"/>
      <sheetName val="P4 跨期间工程施工收入"/>
      <sheetName val="P5 器材供应收入 "/>
      <sheetName val="P6主营业务成本"/>
      <sheetName val="P7营业税金及附加"/>
      <sheetName val="P8营业费用"/>
      <sheetName val="P9管理费用"/>
      <sheetName val="P10利息费用"/>
      <sheetName val="P11其它业务利润(亏损)"/>
      <sheetName val="P12 投资收益汇总表"/>
      <sheetName val="P12-1 投资收益明细表"/>
      <sheetName val="P13营业外收支"/>
      <sheetName val="P14以前年度损益调整"/>
      <sheetName val="P15 所得税-企业所得税纳税调节表"/>
      <sheetName val="P16 所得税-递延税项"/>
      <sheetName val="绥棱（车）"/>
      <sheetName val="绥棱"/>
      <sheetName val="其俖应交款"/>
      <sheetName val="应侤税金"/>
      <sheetName val="样品 "/>
      <sheetName val="样品  (2)"/>
      <sheetName val=""/>
      <sheetName val="_13 铁路配件.xlsῘ长期投资--其他投资"/>
      <sheetName val="新中大资产负债表"/>
      <sheetName val="新中大损益表"/>
      <sheetName val="内部损益表"/>
      <sheetName val="含税损益表附表（本月)"/>
      <sheetName val="含税损益表附表（本年累计)"/>
      <sheetName val="费用汇总表"/>
      <sheetName val="经营费用明细表（本月）"/>
      <sheetName val="经营费用明细表（本年）"/>
      <sheetName val="管理费用明细表（本月)"/>
      <sheetName val="管理费用明细表（本年）"/>
      <sheetName val="销售收入明细表"/>
      <sheetName val="商品库存周转天数表"/>
      <sheetName val="资产对帐表"/>
      <sheetName val="其他应收"/>
      <sheetName val="其他应付"/>
      <sheetName val="含税损益表附表（本月）"/>
      <sheetName val="含税损益表附表（本年累计）"/>
      <sheetName val="管理费用明细表（本月）"/>
      <sheetName val="资产对帐清单 "/>
      <sheetName val="上报"/>
      <sheetName val="[13 铁路配件.xlsῘ长期投资--其他投资"/>
      <sheetName val="1&amp;其他应收"/>
      <sheetName val="P!6 所得税-递延税项"/>
      <sheetName val="汇总表"/>
      <sheetName val="税"/>
      <sheetName val="工资表"/>
      <sheetName val="企业表一"/>
      <sheetName val="M-5C"/>
      <sheetName val="M-5A"/>
      <sheetName val="长期投资汇总衬"/>
      <sheetName val="中山低值"/>
      <sheetName val="基本情况"/>
      <sheetName val="流动资产--其他应收 坏帐(2)"/>
      <sheetName val="流动资产-库存材料"/>
      <sheetName val="流动资产-库存商品"/>
      <sheetName val="流动资产-出租商品"/>
      <sheetName val="流动资产-委托代销商品"/>
      <sheetName val="流动资产-受托代销商品"/>
      <sheetName val="固定_土地"/>
      <sheetName val="设备安装 (已)"/>
      <sheetName val="设备安装（未）"/>
      <sheetName val="其它应交款"/>
      <sheetName val="营业汇总-旬报"/>
      <sheetName val="营业汇总-月报"/>
      <sheetName val="移动销售汇总-旬报"/>
      <sheetName val="移动销售汇总-月报"/>
      <sheetName val="数据固定销售汇总-旬报"/>
      <sheetName val="数据固定销售汇总-月报"/>
      <sheetName val="附表1（营业厅）-下旬"/>
      <sheetName val="附表1（营业厅）-下旬 (2)"/>
      <sheetName val="附表1（营业厅）-下旬 (3)"/>
      <sheetName val="附表1（营业厅）-下旬 (4)"/>
      <sheetName val="附表1（营业厅）-下旬 (5)"/>
      <sheetName val="附表1（营业厅）-下旬 (6)"/>
      <sheetName val="附表1（营业厅）-下旬 (7)"/>
      <sheetName val="附表1（营业厅）-下旬 (8)"/>
      <sheetName val="附表1（营业厅）-下旬 (9)"/>
      <sheetName val="附表1（营业厅）-下旬 (10)"/>
      <sheetName val="附表1（营业厅）-下旬 (11)"/>
      <sheetName val="附表1（营业厅）-月报"/>
      <sheetName val="附表1（大客户） (2)-下旬"/>
      <sheetName val="附表1（大客户） (2)-下旬 (2)"/>
      <sheetName val="附表1（大客户） (2)-下旬 (3)"/>
      <sheetName val="附表1（大客户） (2)-下旬 (4)"/>
      <sheetName val="附表1（大客户） (2)-下旬 (5)"/>
      <sheetName val="附表1（大客户） (2)-下旬 (6)"/>
      <sheetName val="附表1（大客户） (2)-下旬 (7)"/>
      <sheetName val="附表1（大客户） (2)-下旬 (8)"/>
      <sheetName val="附表1（大客户） (2)-下旬 (9)"/>
      <sheetName val="附表1（大客户） (2)-下旬 (10)"/>
      <sheetName val="附表1（大客户） (2)-下旬 (11)"/>
      <sheetName val="附表1（大客户） (2)-月报"/>
      <sheetName val="附表1（经销商） (3)-下旬"/>
      <sheetName val="附表1（经销商） (3)-下旬 (2)"/>
      <sheetName val="附表1（经销商） (3)-下旬 (3)"/>
      <sheetName val="附表1（经销商） (3)-下旬 (4)"/>
      <sheetName val="附表1（经销商） (3)-下旬 (5)"/>
      <sheetName val="附表1（经销商） (3)-下旬 (6)"/>
      <sheetName val="附表1（经销商） (3)-下旬 (7)"/>
      <sheetName val="附表1（经销商） (3)-下旬 (8)"/>
      <sheetName val="附表1（经销商） (3)-下旬 (9)"/>
      <sheetName val="附表1（经销商） (3)-下旬 (10)"/>
      <sheetName val="附表1（经销商） (3)-下旬 (11)"/>
      <sheetName val="附表1（经销商） (3)-月报"/>
      <sheetName val="附表1（合作厅） (4)-下旬"/>
      <sheetName val="附表1（合作厅） (4)-下旬 (2)"/>
      <sheetName val="附表1（合作厅） (4)-下旬 (3)"/>
      <sheetName val="附表1（合作厅） (4)-下旬 (4)"/>
      <sheetName val="附表1（合作厅） (4)-下旬 (5)"/>
      <sheetName val="附表1（合作厅） (4)-下旬 (6)"/>
      <sheetName val="附表1（合作厅） (4)-下旬 (7)"/>
      <sheetName val="附表1（合作厅） (4)-下旬 (8)"/>
      <sheetName val="附表1（合作厅） (4)-下旬 (9)"/>
      <sheetName val="附表1（合作厅） (4)-下旬 (10)"/>
      <sheetName val="附表1（合作厅） (4)-下旬 (11)"/>
      <sheetName val="附表1（合作厅） (4)-月报 "/>
      <sheetName val="附表2-下旬"/>
      <sheetName val="附表2-下旬 (2)"/>
      <sheetName val="附表2-下旬 (3)"/>
      <sheetName val="附表2-下旬 (4)"/>
      <sheetName val="附表2-下旬 (5)"/>
      <sheetName val="附表2-下旬 (6)"/>
      <sheetName val="附表2-下旬 (7)"/>
      <sheetName val="附表2-下旬 (8)"/>
      <sheetName val="附表2-下旬 (9)"/>
      <sheetName val="附表2-下旬 (10)"/>
      <sheetName val="附表2-下旬 (11)"/>
      <sheetName val="附表2-月报"/>
      <sheetName val="附表3-下旬"/>
      <sheetName val="附表3-下旬 (2)"/>
      <sheetName val="附表3-下旬 (3)"/>
      <sheetName val="附表3-下旬 (4)"/>
      <sheetName val="附表3-下旬 (5)"/>
      <sheetName val="附表3-下旬 (6)"/>
      <sheetName val="附表3-下旬 (7)"/>
      <sheetName val="附表3-下旬 (8)"/>
      <sheetName val="附表3-下旬 (9)"/>
      <sheetName val="附表3-下旬 (10)"/>
      <sheetName val="附表3-下旬 (11)"/>
      <sheetName val="附表3-月报"/>
      <sheetName val="XXXXXXXX"/>
      <sheetName val="XXXXXXX0"/>
      <sheetName val="XXXXXXX1"/>
      <sheetName val="XXXXXXX2"/>
      <sheetName val="XXXXXXX3"/>
      <sheetName val="XXXXXXX4"/>
      <sheetName val="XXXXXXX5"/>
      <sheetName val="XXXXXXX6"/>
      <sheetName val="图表1"/>
      <sheetName val="2001年话费 "/>
      <sheetName val="网内"/>
      <sheetName val="2000年话费"/>
      <sheetName val="员工促销"/>
      <sheetName val="欠费"/>
      <sheetName val="县区话务量"/>
      <sheetName val="日报表"/>
      <sheetName val="9时"/>
      <sheetName val="SDCCH"/>
      <sheetName val="11时"/>
      <sheetName val="最坏小区"/>
      <sheetName val="11时MSC"/>
      <sheetName val="NICELLREL(bsc)"/>
      <sheetName val="NBRMSCLST(msc)"/>
      <sheetName val="资产对帐清뼀቙"/>
      <sheetName val="资产对帐清"/>
      <sheetName val="资产对帐清Տ"/>
      <sheetName val="资产对帐清쌀እ"/>
      <sheetName val="资产负债表"/>
      <sheetName val="4货币猰金"/>
      <sheetName val="XXXXXX_x0005__x0000_"/>
      <sheetName val="XXXXXX헾"/>
      <sheetName val="资产对帐清︀ᇕ"/>
      <sheetName val="产品销售收入成本明细表（合同）"/>
      <sheetName val="自定义"/>
      <sheetName val="表9-1 租赁合同汇总衬"/>
      <sheetName val="Sample design"/>
      <sheetName val="13 铁路配件"/>
      <sheetName val="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row r="15">
          <cell r="A15" t="b">
            <v>1</v>
          </cell>
        </row>
      </sheetData>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sheetData sheetId="232"/>
      <sheetData sheetId="233"/>
      <sheetData sheetId="234"/>
      <sheetData sheetId="235"/>
      <sheetData sheetId="236">
        <row r="15">
          <cell r="A15" t="b">
            <v>1</v>
          </cell>
        </row>
      </sheetData>
      <sheetData sheetId="237"/>
      <sheetData sheetId="238"/>
      <sheetData sheetId="239"/>
      <sheetData sheetId="240"/>
      <sheetData sheetId="241"/>
      <sheetData sheetId="242"/>
      <sheetData sheetId="243"/>
      <sheetData sheetId="244">
        <row r="15">
          <cell r="A15" t="b">
            <v>1</v>
          </cell>
        </row>
      </sheetData>
      <sheetData sheetId="245"/>
      <sheetData sheetId="246"/>
      <sheetData sheetId="247"/>
      <sheetData sheetId="248"/>
      <sheetData sheetId="249"/>
      <sheetData sheetId="250"/>
      <sheetData sheetId="251"/>
      <sheetData sheetId="252"/>
      <sheetData sheetId="253"/>
      <sheetData sheetId="254">
        <row r="15">
          <cell r="A15" t="b">
            <v>1</v>
          </cell>
        </row>
      </sheetData>
      <sheetData sheetId="255" refreshError="1"/>
      <sheetData sheetId="256" refreshError="1"/>
      <sheetData sheetId="257" refreshError="1"/>
      <sheetData sheetId="258" refreshError="1"/>
      <sheetData sheetId="259"/>
      <sheetData sheetId="260"/>
      <sheetData sheetId="261"/>
      <sheetData sheetId="262"/>
      <sheetData sheetId="263"/>
      <sheetData sheetId="264">
        <row r="15">
          <cell r="A15" t="b">
            <v>1</v>
          </cell>
        </row>
      </sheetData>
      <sheetData sheetId="265"/>
      <sheetData sheetId="266"/>
      <sheetData sheetId="267"/>
      <sheetData sheetId="268"/>
      <sheetData sheetId="269"/>
      <sheetData sheetId="270"/>
      <sheetData sheetId="271"/>
      <sheetData sheetId="272"/>
      <sheetData sheetId="273"/>
      <sheetData sheetId="274">
        <row r="15">
          <cell r="A15" t="b">
            <v>1</v>
          </cell>
        </row>
      </sheetData>
      <sheetData sheetId="275"/>
      <sheetData sheetId="276"/>
      <sheetData sheetId="277"/>
      <sheetData sheetId="278" refreshError="1"/>
      <sheetData sheetId="279" refreshError="1"/>
      <sheetData sheetId="280"/>
      <sheetData sheetId="281">
        <row r="15">
          <cell r="A15" t="b">
            <v>1</v>
          </cell>
        </row>
      </sheetData>
      <sheetData sheetId="282" refreshError="1"/>
      <sheetData sheetId="283" refreshError="1"/>
      <sheetData sheetId="284"/>
      <sheetData sheetId="285"/>
      <sheetData sheetId="286"/>
      <sheetData sheetId="287"/>
      <sheetData sheetId="288">
        <row r="15">
          <cell r="A15" t="b">
            <v>1</v>
          </cell>
        </row>
      </sheetData>
      <sheetData sheetId="289"/>
      <sheetData sheetId="290"/>
      <sheetData sheetId="291"/>
      <sheetData sheetId="292"/>
      <sheetData sheetId="293"/>
      <sheetData sheetId="294"/>
      <sheetData sheetId="295">
        <row r="15">
          <cell r="A15" t="b">
            <v>1</v>
          </cell>
        </row>
      </sheetData>
      <sheetData sheetId="296"/>
      <sheetData sheetId="297"/>
      <sheetData sheetId="298"/>
      <sheetData sheetId="299" refreshError="1"/>
      <sheetData sheetId="300" refreshError="1"/>
      <sheetData sheetId="301" refreshError="1"/>
      <sheetData sheetId="302" refreshError="1"/>
      <sheetData sheetId="303"/>
      <sheetData sheetId="304"/>
      <sheetData sheetId="305" refreshError="1"/>
      <sheetData sheetId="306"/>
      <sheetData sheetId="307" refreshError="1"/>
      <sheetData sheetId="308" refreshError="1"/>
      <sheetData sheetId="309" refreshError="1"/>
      <sheetData sheetId="310"/>
      <sheetData sheetId="311"/>
      <sheetData sheetId="312"/>
      <sheetData sheetId="313" refreshError="1"/>
      <sheetData sheetId="314"/>
      <sheetData sheetId="315"/>
      <sheetData sheetId="316">
        <row r="15">
          <cell r="A15" t="b">
            <v>1</v>
          </cell>
        </row>
      </sheetData>
      <sheetData sheetId="317"/>
      <sheetData sheetId="318"/>
      <sheetData sheetId="319"/>
      <sheetData sheetId="320"/>
      <sheetData sheetId="321"/>
      <sheetData sheetId="322"/>
      <sheetData sheetId="323">
        <row r="15">
          <cell r="A15" t="b">
            <v>1</v>
          </cell>
        </row>
      </sheetData>
      <sheetData sheetId="324"/>
      <sheetData sheetId="325"/>
      <sheetData sheetId="326">
        <row r="15">
          <cell r="A15" t="b">
            <v>1</v>
          </cell>
        </row>
      </sheetData>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refreshError="1"/>
      <sheetData sheetId="433" refreshError="1"/>
      <sheetData sheetId="434"/>
      <sheetData sheetId="435" refreshError="1"/>
      <sheetData sheetId="436" refreshError="1"/>
      <sheetData sheetId="437" refreshError="1"/>
      <sheetData sheetId="438" refreshError="1"/>
      <sheetData sheetId="439"/>
      <sheetData sheetId="440" refreshError="1"/>
      <sheetData sheetId="44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XL4Poppy"/>
      <sheetName val="完"/>
    </sheetNames>
    <sheetDataSet>
      <sheetData sheetId="0" refreshError="1"/>
      <sheetData sheetId="1" refreshError="1"/>
      <sheetData sheetId="2" refreshError="1"/>
      <sheetData sheetId="3" refreshError="1"/>
      <sheetData sheetId="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封面"/>
      <sheetName val="首页"/>
      <sheetName val="索引目录"/>
      <sheetName val="填表说明"/>
      <sheetName val="基本情况"/>
      <sheetName val="资产负债表"/>
      <sheetName val="汇总表"/>
      <sheetName val="分类汇总"/>
      <sheetName val="流动汇总"/>
      <sheetName val="现金"/>
      <sheetName val="银行存款"/>
      <sheetName val="其他货币资金"/>
      <sheetName val="交易性金融资产汇总"/>
      <sheetName val="交易性-股票"/>
      <sheetName val="交易性-债券"/>
      <sheetName val="交易性-基金"/>
      <sheetName val="应收票据"/>
      <sheetName val="应收账款"/>
      <sheetName val="预付账款"/>
      <sheetName val="应收利息"/>
      <sheetName val="应收股利（利润）"/>
      <sheetName val="其他应收款"/>
      <sheetName val="存货汇总"/>
      <sheetName val="材料采购（在途物资）"/>
      <sheetName val="原材料"/>
      <sheetName val="在库周转材料"/>
      <sheetName val="委托加工物资"/>
      <sheetName val="产成品（库存商品）"/>
      <sheetName val="在产品（自制半成品）"/>
      <sheetName val="发出商品"/>
      <sheetName val="在用周转材料"/>
      <sheetName val="一年到期非流动资产"/>
      <sheetName val="其他流动资产"/>
      <sheetName val="长期投资汇总"/>
      <sheetName val="可供出售金融资产汇总"/>
      <sheetName val="可出售-股票"/>
      <sheetName val="可出售-债券"/>
      <sheetName val="可出售-其他"/>
      <sheetName val="持有到期投资"/>
      <sheetName val="长期应收"/>
      <sheetName val="股权投资"/>
      <sheetName val="投资性房地产"/>
      <sheetName val="固定资产汇总"/>
      <sheetName val="房屋建筑物"/>
      <sheetName val="构筑物"/>
      <sheetName val="管道沟槽"/>
      <sheetName val="机器设备"/>
      <sheetName val="车辆"/>
      <sheetName val="电子设备"/>
      <sheetName val="土地"/>
      <sheetName val="在建工程汇总"/>
      <sheetName val="在建（土建）"/>
      <sheetName val="在建（设备）"/>
      <sheetName val="工程物资"/>
      <sheetName val="固定资产清理"/>
      <sheetName val="生产性生物资产"/>
      <sheetName val="油气资产"/>
      <sheetName val="无形资产汇总"/>
      <sheetName val="无形-土地"/>
      <sheetName val="无形-其他"/>
      <sheetName val="开发支出"/>
      <sheetName val="商誉"/>
      <sheetName val="长期待摊费用"/>
      <sheetName val="递延所得税资产"/>
      <sheetName val="其他非流动资产"/>
      <sheetName val="流动负债汇总"/>
      <sheetName val="短期借款"/>
      <sheetName val="交易性金融负债"/>
      <sheetName val="应付票据"/>
      <sheetName val="应付账款"/>
      <sheetName val="预收账款"/>
      <sheetName val="职工薪酬"/>
      <sheetName val="应交税费"/>
      <sheetName val="应付利息"/>
      <sheetName val="应付股利（利润）"/>
      <sheetName val="其他应付款"/>
      <sheetName val="一年到期非流动负债"/>
      <sheetName val="其他流动负债"/>
      <sheetName val="非流动负债汇总 "/>
      <sheetName val="长期借款"/>
      <sheetName val="应付债券"/>
      <sheetName val="长期应付款"/>
      <sheetName val="专项应付款"/>
      <sheetName val="预计负债"/>
      <sheetName val="递延所得税负债"/>
      <sheetName val="其他非流动负债"/>
      <sheetName val="00000000"/>
    </sheetNames>
    <sheetDataSet>
      <sheetData sheetId="0"/>
      <sheetData sheetId="1"/>
      <sheetData sheetId="2">
        <row r="1">
          <cell r="A1">
            <v>2009</v>
          </cell>
        </row>
        <row r="2">
          <cell r="A2">
            <v>2010</v>
          </cell>
        </row>
        <row r="3">
          <cell r="A3">
            <v>2009</v>
          </cell>
        </row>
        <row r="4">
          <cell r="A4">
            <v>2010</v>
          </cell>
        </row>
        <row r="5">
          <cell r="A5">
            <v>2009</v>
          </cell>
        </row>
        <row r="6">
          <cell r="A6">
            <v>2010</v>
          </cell>
        </row>
        <row r="7">
          <cell r="A7">
            <v>2009</v>
          </cell>
        </row>
        <row r="8">
          <cell r="A8">
            <v>2010</v>
          </cell>
        </row>
        <row r="9">
          <cell r="A9">
            <v>2009</v>
          </cell>
        </row>
        <row r="10">
          <cell r="A10">
            <v>2010</v>
          </cell>
        </row>
        <row r="11">
          <cell r="A11">
            <v>2009</v>
          </cell>
        </row>
        <row r="12">
          <cell r="A12">
            <v>2010</v>
          </cell>
        </row>
        <row r="13">
          <cell r="A13">
            <v>2009</v>
          </cell>
        </row>
        <row r="14">
          <cell r="A14">
            <v>2010</v>
          </cell>
        </row>
        <row r="15">
          <cell r="A15">
            <v>2009</v>
          </cell>
        </row>
        <row r="16">
          <cell r="A16">
            <v>2010</v>
          </cell>
        </row>
        <row r="17">
          <cell r="A17">
            <v>2009</v>
          </cell>
        </row>
        <row r="18">
          <cell r="A18">
            <v>2010</v>
          </cell>
        </row>
        <row r="19">
          <cell r="A19">
            <v>2009</v>
          </cell>
        </row>
        <row r="20">
          <cell r="A20">
            <v>2010</v>
          </cell>
        </row>
        <row r="21">
          <cell r="A21">
            <v>2009</v>
          </cell>
        </row>
        <row r="22">
          <cell r="A22">
            <v>2010</v>
          </cell>
        </row>
        <row r="23">
          <cell r="A23">
            <v>2009</v>
          </cell>
        </row>
        <row r="24">
          <cell r="A24">
            <v>2010</v>
          </cell>
        </row>
        <row r="25">
          <cell r="A25">
            <v>2009</v>
          </cell>
        </row>
        <row r="26">
          <cell r="A26">
            <v>2010</v>
          </cell>
        </row>
        <row r="27">
          <cell r="A27">
            <v>2009</v>
          </cell>
        </row>
        <row r="28">
          <cell r="A28">
            <v>2010</v>
          </cell>
        </row>
        <row r="29">
          <cell r="A29">
            <v>2009</v>
          </cell>
        </row>
        <row r="30">
          <cell r="A30">
            <v>2010</v>
          </cell>
        </row>
        <row r="31">
          <cell r="A31">
            <v>2009</v>
          </cell>
        </row>
        <row r="32">
          <cell r="A32">
            <v>2010</v>
          </cell>
        </row>
        <row r="33">
          <cell r="A33">
            <v>2009</v>
          </cell>
        </row>
        <row r="34">
          <cell r="A34">
            <v>2010</v>
          </cell>
        </row>
        <row r="35">
          <cell r="A35">
            <v>2009</v>
          </cell>
        </row>
        <row r="36">
          <cell r="A36">
            <v>2010</v>
          </cell>
        </row>
        <row r="37">
          <cell r="A37">
            <v>2009</v>
          </cell>
        </row>
        <row r="38">
          <cell r="A38">
            <v>2010</v>
          </cell>
        </row>
        <row r="39">
          <cell r="A39">
            <v>2009</v>
          </cell>
        </row>
        <row r="40">
          <cell r="A40">
            <v>2010</v>
          </cell>
        </row>
        <row r="41">
          <cell r="A41">
            <v>2009</v>
          </cell>
        </row>
        <row r="42">
          <cell r="A42">
            <v>2010</v>
          </cell>
        </row>
        <row r="43">
          <cell r="A43">
            <v>2009</v>
          </cell>
        </row>
        <row r="44">
          <cell r="A44">
            <v>2010</v>
          </cell>
        </row>
        <row r="45">
          <cell r="A45">
            <v>2009</v>
          </cell>
        </row>
        <row r="46">
          <cell r="A46">
            <v>2010</v>
          </cell>
        </row>
        <row r="47">
          <cell r="A47">
            <v>2009</v>
          </cell>
        </row>
        <row r="48">
          <cell r="A48">
            <v>2010</v>
          </cell>
        </row>
        <row r="49">
          <cell r="A49">
            <v>2009</v>
          </cell>
        </row>
        <row r="50">
          <cell r="A50">
            <v>2010</v>
          </cell>
        </row>
        <row r="51">
          <cell r="A51">
            <v>2009</v>
          </cell>
        </row>
        <row r="52">
          <cell r="A52">
            <v>2010</v>
          </cell>
        </row>
        <row r="53">
          <cell r="A53">
            <v>2009</v>
          </cell>
        </row>
        <row r="54">
          <cell r="A54">
            <v>2010</v>
          </cell>
        </row>
        <row r="55">
          <cell r="A55">
            <v>2009</v>
          </cell>
        </row>
        <row r="56">
          <cell r="A56">
            <v>2010</v>
          </cell>
        </row>
        <row r="57">
          <cell r="A57">
            <v>2009</v>
          </cell>
        </row>
        <row r="58">
          <cell r="A58">
            <v>2010</v>
          </cell>
        </row>
        <row r="59">
          <cell r="A59">
            <v>2009</v>
          </cell>
        </row>
        <row r="60">
          <cell r="A60">
            <v>2010</v>
          </cell>
        </row>
        <row r="61">
          <cell r="A61">
            <v>2009</v>
          </cell>
        </row>
        <row r="62">
          <cell r="A62">
            <v>2010</v>
          </cell>
        </row>
        <row r="63">
          <cell r="A63">
            <v>2009</v>
          </cell>
        </row>
        <row r="64">
          <cell r="A64">
            <v>2010</v>
          </cell>
        </row>
        <row r="65">
          <cell r="A65">
            <v>2009</v>
          </cell>
        </row>
        <row r="66">
          <cell r="A66">
            <v>2010</v>
          </cell>
        </row>
        <row r="67">
          <cell r="A67">
            <v>2009</v>
          </cell>
        </row>
        <row r="68">
          <cell r="A68">
            <v>2010</v>
          </cell>
        </row>
        <row r="69">
          <cell r="A69">
            <v>2009</v>
          </cell>
        </row>
        <row r="70">
          <cell r="A70">
            <v>2010</v>
          </cell>
        </row>
        <row r="71">
          <cell r="A71">
            <v>2009</v>
          </cell>
        </row>
        <row r="72">
          <cell r="A72">
            <v>2010</v>
          </cell>
        </row>
        <row r="73">
          <cell r="A73">
            <v>2009</v>
          </cell>
        </row>
        <row r="74">
          <cell r="A74">
            <v>2010</v>
          </cell>
        </row>
        <row r="75">
          <cell r="A75">
            <v>2009</v>
          </cell>
        </row>
        <row r="76">
          <cell r="A76">
            <v>2010</v>
          </cell>
        </row>
        <row r="77">
          <cell r="A77">
            <v>2009</v>
          </cell>
        </row>
        <row r="78">
          <cell r="A78">
            <v>2010</v>
          </cell>
        </row>
        <row r="79">
          <cell r="A79">
            <v>2009</v>
          </cell>
        </row>
        <row r="80">
          <cell r="A80">
            <v>2010</v>
          </cell>
        </row>
        <row r="81">
          <cell r="A81">
            <v>2009</v>
          </cell>
        </row>
        <row r="82">
          <cell r="A82">
            <v>2010</v>
          </cell>
        </row>
        <row r="83">
          <cell r="A83">
            <v>2009</v>
          </cell>
        </row>
        <row r="84">
          <cell r="A84">
            <v>2010</v>
          </cell>
        </row>
        <row r="85">
          <cell r="A85">
            <v>2009</v>
          </cell>
        </row>
        <row r="86">
          <cell r="A86">
            <v>2010</v>
          </cell>
        </row>
        <row r="87">
          <cell r="A87">
            <v>2009</v>
          </cell>
        </row>
        <row r="88">
          <cell r="A88">
            <v>2010</v>
          </cell>
        </row>
        <row r="89">
          <cell r="A89">
            <v>2009</v>
          </cell>
        </row>
        <row r="90">
          <cell r="A90">
            <v>2010</v>
          </cell>
        </row>
        <row r="91">
          <cell r="A91">
            <v>2009</v>
          </cell>
        </row>
        <row r="92">
          <cell r="A92">
            <v>2010</v>
          </cell>
        </row>
        <row r="93">
          <cell r="A93">
            <v>2009</v>
          </cell>
        </row>
        <row r="94">
          <cell r="A94">
            <v>2010</v>
          </cell>
        </row>
        <row r="95">
          <cell r="A95">
            <v>2009</v>
          </cell>
        </row>
        <row r="96">
          <cell r="A96">
            <v>2010</v>
          </cell>
        </row>
        <row r="97">
          <cell r="A97">
            <v>2009</v>
          </cell>
        </row>
        <row r="98">
          <cell r="A98">
            <v>2010</v>
          </cell>
        </row>
        <row r="99">
          <cell r="A99">
            <v>2009</v>
          </cell>
        </row>
        <row r="100">
          <cell r="A100">
            <v>2010</v>
          </cell>
        </row>
        <row r="101">
          <cell r="A101">
            <v>2009</v>
          </cell>
        </row>
        <row r="102">
          <cell r="A102">
            <v>2010</v>
          </cell>
        </row>
        <row r="103">
          <cell r="A103">
            <v>2009</v>
          </cell>
        </row>
        <row r="104">
          <cell r="A104">
            <v>2010</v>
          </cell>
        </row>
        <row r="105">
          <cell r="A105">
            <v>2009</v>
          </cell>
        </row>
        <row r="106">
          <cell r="A106">
            <v>2010</v>
          </cell>
        </row>
        <row r="107">
          <cell r="A107">
            <v>2009</v>
          </cell>
        </row>
        <row r="108">
          <cell r="A108">
            <v>2010</v>
          </cell>
        </row>
        <row r="109">
          <cell r="A109">
            <v>2009</v>
          </cell>
        </row>
        <row r="110">
          <cell r="A110">
            <v>2010</v>
          </cell>
        </row>
        <row r="111">
          <cell r="A111">
            <v>2009</v>
          </cell>
        </row>
        <row r="112">
          <cell r="A112">
            <v>2010</v>
          </cell>
        </row>
        <row r="113">
          <cell r="A113">
            <v>2009</v>
          </cell>
        </row>
        <row r="114">
          <cell r="A114">
            <v>2010</v>
          </cell>
        </row>
        <row r="115">
          <cell r="A115">
            <v>2009</v>
          </cell>
        </row>
        <row r="116">
          <cell r="A116">
            <v>2010</v>
          </cell>
        </row>
        <row r="117">
          <cell r="A117">
            <v>2009</v>
          </cell>
        </row>
        <row r="118">
          <cell r="A118">
            <v>2010</v>
          </cell>
        </row>
        <row r="119">
          <cell r="A119">
            <v>2009</v>
          </cell>
        </row>
        <row r="120">
          <cell r="A120">
            <v>2010</v>
          </cell>
        </row>
        <row r="121">
          <cell r="A121">
            <v>2009</v>
          </cell>
        </row>
        <row r="122">
          <cell r="A122">
            <v>2010</v>
          </cell>
        </row>
        <row r="123">
          <cell r="A123">
            <v>2009</v>
          </cell>
        </row>
        <row r="124">
          <cell r="A124">
            <v>2010</v>
          </cell>
        </row>
        <row r="125">
          <cell r="A125">
            <v>2009</v>
          </cell>
        </row>
        <row r="126">
          <cell r="A126">
            <v>2010</v>
          </cell>
        </row>
        <row r="127">
          <cell r="A127">
            <v>2009</v>
          </cell>
        </row>
        <row r="128">
          <cell r="A128">
            <v>2010</v>
          </cell>
        </row>
        <row r="129">
          <cell r="A129">
            <v>2009</v>
          </cell>
        </row>
        <row r="130">
          <cell r="A130">
            <v>2010</v>
          </cell>
        </row>
        <row r="131">
          <cell r="A131">
            <v>2009</v>
          </cell>
        </row>
        <row r="132">
          <cell r="A132">
            <v>2010</v>
          </cell>
        </row>
        <row r="133">
          <cell r="A133">
            <v>2009</v>
          </cell>
        </row>
        <row r="134">
          <cell r="A134">
            <v>2010</v>
          </cell>
        </row>
        <row r="135">
          <cell r="A135">
            <v>2009</v>
          </cell>
        </row>
        <row r="136">
          <cell r="A136">
            <v>2010</v>
          </cell>
        </row>
        <row r="137">
          <cell r="A137">
            <v>2009</v>
          </cell>
        </row>
        <row r="138">
          <cell r="A138">
            <v>2010</v>
          </cell>
        </row>
        <row r="139">
          <cell r="A139">
            <v>2009</v>
          </cell>
        </row>
        <row r="140">
          <cell r="A140">
            <v>2010</v>
          </cell>
        </row>
        <row r="141">
          <cell r="A141">
            <v>2009</v>
          </cell>
        </row>
        <row r="142">
          <cell r="A142">
            <v>2010</v>
          </cell>
        </row>
        <row r="143">
          <cell r="A143">
            <v>2009</v>
          </cell>
        </row>
        <row r="144">
          <cell r="A144">
            <v>2010</v>
          </cell>
        </row>
        <row r="145">
          <cell r="A145">
            <v>2009</v>
          </cell>
        </row>
        <row r="146">
          <cell r="A146">
            <v>2010</v>
          </cell>
        </row>
        <row r="147">
          <cell r="A147">
            <v>2009</v>
          </cell>
        </row>
        <row r="148">
          <cell r="A148">
            <v>2010</v>
          </cell>
        </row>
        <row r="149">
          <cell r="A149">
            <v>2009</v>
          </cell>
        </row>
        <row r="150">
          <cell r="A150">
            <v>2010</v>
          </cell>
        </row>
        <row r="151">
          <cell r="A151">
            <v>2009</v>
          </cell>
        </row>
        <row r="152">
          <cell r="A152">
            <v>2010</v>
          </cell>
        </row>
        <row r="153">
          <cell r="A153">
            <v>2009</v>
          </cell>
        </row>
        <row r="154">
          <cell r="A154">
            <v>2010</v>
          </cell>
        </row>
        <row r="155">
          <cell r="A155">
            <v>2009</v>
          </cell>
        </row>
        <row r="156">
          <cell r="A156">
            <v>2010</v>
          </cell>
        </row>
        <row r="157">
          <cell r="A157">
            <v>2009</v>
          </cell>
        </row>
        <row r="158">
          <cell r="A158">
            <v>2010</v>
          </cell>
        </row>
        <row r="159">
          <cell r="A159">
            <v>2009</v>
          </cell>
        </row>
        <row r="160">
          <cell r="A160">
            <v>2010</v>
          </cell>
        </row>
        <row r="161">
          <cell r="A161">
            <v>2009</v>
          </cell>
        </row>
        <row r="162">
          <cell r="A162">
            <v>2010</v>
          </cell>
        </row>
        <row r="163">
          <cell r="A163">
            <v>2009</v>
          </cell>
        </row>
        <row r="164">
          <cell r="A164">
            <v>2010</v>
          </cell>
        </row>
        <row r="165">
          <cell r="A165">
            <v>2009</v>
          </cell>
        </row>
        <row r="166">
          <cell r="A166">
            <v>2010</v>
          </cell>
        </row>
        <row r="167">
          <cell r="A167">
            <v>2009</v>
          </cell>
        </row>
        <row r="168">
          <cell r="A168">
            <v>2010</v>
          </cell>
        </row>
        <row r="169">
          <cell r="A169">
            <v>2009</v>
          </cell>
        </row>
        <row r="170">
          <cell r="A170">
            <v>2010</v>
          </cell>
        </row>
        <row r="171">
          <cell r="A171">
            <v>2009</v>
          </cell>
        </row>
        <row r="172">
          <cell r="A172">
            <v>2010</v>
          </cell>
        </row>
        <row r="173">
          <cell r="A173">
            <v>2009</v>
          </cell>
        </row>
        <row r="174">
          <cell r="A174">
            <v>2010</v>
          </cell>
        </row>
        <row r="175">
          <cell r="A175">
            <v>2009</v>
          </cell>
        </row>
        <row r="176">
          <cell r="A176">
            <v>2010</v>
          </cell>
        </row>
        <row r="177">
          <cell r="A177">
            <v>2009</v>
          </cell>
        </row>
        <row r="178">
          <cell r="A178">
            <v>2010</v>
          </cell>
        </row>
        <row r="179">
          <cell r="A179">
            <v>2009</v>
          </cell>
        </row>
        <row r="180">
          <cell r="A180">
            <v>2010</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现场设备勘查盘点表"/>
      <sheetName val="2、现场模具等查勘盘点"/>
      <sheetName val="3、设备评估底稿"/>
      <sheetName val="4、模具评估底稿"/>
      <sheetName val="5、设备评估表"/>
      <sheetName val="6、模具砂箱评估表"/>
      <sheetName val="5、设备评估表 (2)"/>
      <sheetName val="Sheet1"/>
    </sheetNames>
    <sheetDataSet>
      <sheetData sheetId="0" refreshError="1"/>
      <sheetData sheetId="1" refreshError="1"/>
      <sheetData sheetId="2" refreshError="1"/>
      <sheetData sheetId="3" refreshError="1"/>
      <sheetData sheetId="4" refreshError="1"/>
      <sheetData sheetId="5">
        <row r="2">
          <cell r="A2">
            <v>1</v>
          </cell>
          <cell r="C2" t="str">
            <v>复合法兰</v>
          </cell>
          <cell r="D2" t="str">
            <v>白钢</v>
          </cell>
          <cell r="E2" t="str">
            <v>台</v>
          </cell>
          <cell r="F2" t="str">
            <v>1</v>
          </cell>
          <cell r="H2">
            <v>41455</v>
          </cell>
          <cell r="J2">
            <v>22100</v>
          </cell>
          <cell r="K2">
            <v>0.4</v>
          </cell>
          <cell r="M2" t="str">
            <v>A2</v>
          </cell>
        </row>
        <row r="3">
          <cell r="A3">
            <v>2</v>
          </cell>
          <cell r="C3" t="str">
            <v>复合法兰</v>
          </cell>
          <cell r="D3" t="str">
            <v>白钢</v>
          </cell>
          <cell r="E3" t="str">
            <v>台</v>
          </cell>
          <cell r="F3">
            <v>1</v>
          </cell>
          <cell r="H3">
            <v>41455</v>
          </cell>
          <cell r="J3">
            <v>20200</v>
          </cell>
          <cell r="K3">
            <v>0.4</v>
          </cell>
          <cell r="M3" t="str">
            <v>A2</v>
          </cell>
        </row>
        <row r="4">
          <cell r="A4">
            <v>3</v>
          </cell>
          <cell r="C4" t="str">
            <v>复合法兰</v>
          </cell>
          <cell r="D4" t="str">
            <v>白钢</v>
          </cell>
          <cell r="E4" t="str">
            <v>台</v>
          </cell>
          <cell r="F4">
            <v>1</v>
          </cell>
          <cell r="H4">
            <v>41455</v>
          </cell>
          <cell r="J4">
            <v>20900</v>
          </cell>
          <cell r="K4">
            <v>0.4</v>
          </cell>
          <cell r="M4" t="str">
            <v>A2</v>
          </cell>
        </row>
        <row r="5">
          <cell r="A5">
            <v>4</v>
          </cell>
          <cell r="C5" t="str">
            <v>复合法兰</v>
          </cell>
          <cell r="D5" t="str">
            <v>白钢</v>
          </cell>
          <cell r="E5" t="str">
            <v>台</v>
          </cell>
          <cell r="F5">
            <v>1</v>
          </cell>
          <cell r="H5">
            <v>41455</v>
          </cell>
          <cell r="J5">
            <v>20900</v>
          </cell>
          <cell r="K5">
            <v>0.4</v>
          </cell>
          <cell r="M5" t="str">
            <v>A2</v>
          </cell>
        </row>
        <row r="6">
          <cell r="A6">
            <v>5</v>
          </cell>
          <cell r="C6" t="str">
            <v>复合套管1</v>
          </cell>
          <cell r="D6" t="str">
            <v>白钢</v>
          </cell>
          <cell r="E6" t="str">
            <v>台</v>
          </cell>
          <cell r="F6">
            <v>1</v>
          </cell>
          <cell r="H6">
            <v>41455</v>
          </cell>
          <cell r="J6">
            <v>309900</v>
          </cell>
          <cell r="K6">
            <v>0.4</v>
          </cell>
          <cell r="M6" t="str">
            <v>A2</v>
          </cell>
        </row>
        <row r="7">
          <cell r="A7">
            <v>6</v>
          </cell>
          <cell r="C7" t="str">
            <v>复合套管2</v>
          </cell>
          <cell r="D7" t="str">
            <v>白钢</v>
          </cell>
          <cell r="E7" t="str">
            <v>台</v>
          </cell>
          <cell r="F7">
            <v>1</v>
          </cell>
          <cell r="H7">
            <v>41455</v>
          </cell>
          <cell r="J7">
            <v>461700</v>
          </cell>
          <cell r="K7">
            <v>0.4</v>
          </cell>
          <cell r="M7" t="str">
            <v>A2</v>
          </cell>
        </row>
        <row r="8">
          <cell r="A8">
            <v>7</v>
          </cell>
          <cell r="C8" t="str">
            <v>复合套管3</v>
          </cell>
          <cell r="D8" t="str">
            <v>白钢</v>
          </cell>
          <cell r="E8" t="str">
            <v>台</v>
          </cell>
          <cell r="F8">
            <v>1</v>
          </cell>
          <cell r="J8">
            <v>0</v>
          </cell>
          <cell r="M8" t="str">
            <v>无实物</v>
          </cell>
        </row>
        <row r="9">
          <cell r="A9">
            <v>8</v>
          </cell>
          <cell r="C9" t="str">
            <v>复合套管4</v>
          </cell>
          <cell r="D9" t="str">
            <v>白钢</v>
          </cell>
          <cell r="E9" t="str">
            <v>台</v>
          </cell>
          <cell r="F9">
            <v>1</v>
          </cell>
          <cell r="H9">
            <v>41455</v>
          </cell>
          <cell r="J9">
            <v>458800</v>
          </cell>
          <cell r="K9">
            <v>0.4</v>
          </cell>
          <cell r="M9" t="str">
            <v>A2</v>
          </cell>
        </row>
        <row r="10">
          <cell r="A10">
            <v>9</v>
          </cell>
          <cell r="C10" t="str">
            <v>复合套管5</v>
          </cell>
          <cell r="D10" t="str">
            <v>白钢</v>
          </cell>
          <cell r="E10" t="str">
            <v>台</v>
          </cell>
          <cell r="F10">
            <v>1</v>
          </cell>
          <cell r="H10">
            <v>41455</v>
          </cell>
          <cell r="J10">
            <v>325600</v>
          </cell>
          <cell r="K10">
            <v>0.4</v>
          </cell>
          <cell r="M10" t="str">
            <v>A2</v>
          </cell>
        </row>
        <row r="11">
          <cell r="A11">
            <v>10</v>
          </cell>
          <cell r="C11" t="str">
            <v>复合套管6</v>
          </cell>
          <cell r="D11" t="str">
            <v>白钢</v>
          </cell>
          <cell r="E11" t="str">
            <v>台</v>
          </cell>
          <cell r="F11">
            <v>1</v>
          </cell>
          <cell r="H11">
            <v>41455</v>
          </cell>
          <cell r="J11">
            <v>340400</v>
          </cell>
          <cell r="K11">
            <v>0.4</v>
          </cell>
          <cell r="M11" t="str">
            <v>A2</v>
          </cell>
        </row>
        <row r="12">
          <cell r="A12">
            <v>11</v>
          </cell>
          <cell r="C12" t="str">
            <v>复合套管7</v>
          </cell>
          <cell r="D12" t="str">
            <v>白钢</v>
          </cell>
          <cell r="E12" t="str">
            <v>台</v>
          </cell>
          <cell r="F12">
            <v>1</v>
          </cell>
          <cell r="H12">
            <v>41455</v>
          </cell>
          <cell r="J12">
            <v>133200</v>
          </cell>
          <cell r="K12">
            <v>0.4</v>
          </cell>
          <cell r="M12" t="str">
            <v>A2</v>
          </cell>
        </row>
        <row r="13">
          <cell r="A13">
            <v>12</v>
          </cell>
          <cell r="C13" t="str">
            <v>复合套管8</v>
          </cell>
          <cell r="D13" t="str">
            <v>白钢</v>
          </cell>
          <cell r="E13" t="str">
            <v>台</v>
          </cell>
          <cell r="F13">
            <v>1</v>
          </cell>
          <cell r="H13">
            <v>41455</v>
          </cell>
          <cell r="J13">
            <v>170200</v>
          </cell>
          <cell r="K13">
            <v>0.4</v>
          </cell>
          <cell r="M13" t="str">
            <v>A2</v>
          </cell>
        </row>
        <row r="14">
          <cell r="A14">
            <v>13</v>
          </cell>
          <cell r="C14" t="str">
            <v>复合套管9</v>
          </cell>
          <cell r="D14" t="str">
            <v>白钢</v>
          </cell>
          <cell r="E14" t="str">
            <v>台</v>
          </cell>
          <cell r="F14">
            <v>1</v>
          </cell>
          <cell r="J14">
            <v>0</v>
          </cell>
          <cell r="M14" t="str">
            <v>无实物</v>
          </cell>
        </row>
        <row r="15">
          <cell r="A15">
            <v>14</v>
          </cell>
          <cell r="C15" t="str">
            <v>复合芯模1</v>
          </cell>
          <cell r="D15" t="str">
            <v>白钢</v>
          </cell>
          <cell r="E15" t="str">
            <v>台</v>
          </cell>
          <cell r="F15">
            <v>1</v>
          </cell>
          <cell r="H15">
            <v>41455</v>
          </cell>
          <cell r="J15">
            <v>29100</v>
          </cell>
          <cell r="K15">
            <v>0.4</v>
          </cell>
          <cell r="M15" t="str">
            <v>A2</v>
          </cell>
        </row>
        <row r="16">
          <cell r="A16">
            <v>15</v>
          </cell>
          <cell r="C16" t="str">
            <v>复合芯模2</v>
          </cell>
          <cell r="D16" t="str">
            <v>白钢</v>
          </cell>
          <cell r="E16" t="str">
            <v>台</v>
          </cell>
          <cell r="F16">
            <v>1</v>
          </cell>
          <cell r="H16">
            <v>41455</v>
          </cell>
          <cell r="J16">
            <v>25700</v>
          </cell>
          <cell r="K16">
            <v>0.4</v>
          </cell>
          <cell r="M16" t="str">
            <v>A2</v>
          </cell>
        </row>
        <row r="17">
          <cell r="A17">
            <v>16</v>
          </cell>
          <cell r="C17" t="str">
            <v>复合芯模3</v>
          </cell>
          <cell r="D17" t="str">
            <v>白钢</v>
          </cell>
          <cell r="E17" t="str">
            <v>台</v>
          </cell>
          <cell r="F17">
            <v>1</v>
          </cell>
          <cell r="H17">
            <v>41455</v>
          </cell>
          <cell r="J17">
            <v>21100</v>
          </cell>
          <cell r="K17">
            <v>0.4</v>
          </cell>
          <cell r="M17" t="str">
            <v>A2</v>
          </cell>
        </row>
        <row r="18">
          <cell r="A18">
            <v>17</v>
          </cell>
          <cell r="C18" t="str">
            <v>复合芯模4</v>
          </cell>
          <cell r="D18" t="str">
            <v>白钢</v>
          </cell>
          <cell r="E18" t="str">
            <v>台</v>
          </cell>
          <cell r="F18">
            <v>1</v>
          </cell>
          <cell r="H18">
            <v>41455</v>
          </cell>
          <cell r="J18">
            <v>20600</v>
          </cell>
          <cell r="K18">
            <v>0.4</v>
          </cell>
          <cell r="M18" t="str">
            <v>A2</v>
          </cell>
        </row>
        <row r="19">
          <cell r="A19">
            <v>18</v>
          </cell>
          <cell r="C19" t="str">
            <v>复合芯模5</v>
          </cell>
          <cell r="D19" t="str">
            <v>白钢</v>
          </cell>
          <cell r="E19" t="str">
            <v>台</v>
          </cell>
          <cell r="F19">
            <v>1</v>
          </cell>
          <cell r="H19">
            <v>41455</v>
          </cell>
          <cell r="J19">
            <v>29800</v>
          </cell>
          <cell r="K19">
            <v>0.4</v>
          </cell>
          <cell r="M19" t="str">
            <v>A2</v>
          </cell>
        </row>
        <row r="20">
          <cell r="A20">
            <v>19</v>
          </cell>
          <cell r="C20" t="str">
            <v>复合芯模6</v>
          </cell>
          <cell r="D20" t="str">
            <v>白钢</v>
          </cell>
          <cell r="E20" t="str">
            <v>台</v>
          </cell>
          <cell r="F20">
            <v>1</v>
          </cell>
          <cell r="H20">
            <v>41455</v>
          </cell>
          <cell r="J20">
            <v>16300</v>
          </cell>
          <cell r="K20">
            <v>0.4</v>
          </cell>
          <cell r="M20" t="str">
            <v>A2</v>
          </cell>
        </row>
        <row r="21">
          <cell r="A21">
            <v>20</v>
          </cell>
          <cell r="C21" t="str">
            <v>复合芯模7</v>
          </cell>
          <cell r="D21" t="str">
            <v>白钢</v>
          </cell>
          <cell r="E21" t="str">
            <v>台</v>
          </cell>
          <cell r="F21">
            <v>1</v>
          </cell>
          <cell r="H21">
            <v>41455</v>
          </cell>
          <cell r="J21">
            <v>16200</v>
          </cell>
          <cell r="K21">
            <v>0.4</v>
          </cell>
          <cell r="M21" t="str">
            <v>A2</v>
          </cell>
        </row>
        <row r="22">
          <cell r="A22">
            <v>21</v>
          </cell>
          <cell r="C22" t="str">
            <v>复合芯模8</v>
          </cell>
          <cell r="D22" t="str">
            <v>白钢</v>
          </cell>
          <cell r="E22" t="str">
            <v>台</v>
          </cell>
          <cell r="F22">
            <v>1</v>
          </cell>
          <cell r="H22">
            <v>41455</v>
          </cell>
          <cell r="J22">
            <v>33100</v>
          </cell>
          <cell r="K22">
            <v>0.4</v>
          </cell>
          <cell r="M22" t="str">
            <v>A2</v>
          </cell>
        </row>
        <row r="23">
          <cell r="A23">
            <v>22</v>
          </cell>
          <cell r="C23" t="str">
            <v>复合芯模9</v>
          </cell>
          <cell r="D23" t="str">
            <v>白钢</v>
          </cell>
          <cell r="E23" t="str">
            <v>台</v>
          </cell>
          <cell r="F23">
            <v>1</v>
          </cell>
          <cell r="H23">
            <v>41455</v>
          </cell>
          <cell r="J23">
            <v>14400</v>
          </cell>
          <cell r="K23">
            <v>0.4</v>
          </cell>
          <cell r="M23" t="str">
            <v>A2</v>
          </cell>
        </row>
        <row r="24">
          <cell r="A24">
            <v>23</v>
          </cell>
          <cell r="C24" t="str">
            <v>复合芯模10</v>
          </cell>
          <cell r="D24" t="str">
            <v>白钢</v>
          </cell>
          <cell r="E24" t="str">
            <v>台</v>
          </cell>
          <cell r="F24">
            <v>1</v>
          </cell>
          <cell r="H24">
            <v>41455</v>
          </cell>
          <cell r="J24">
            <v>21700</v>
          </cell>
          <cell r="K24">
            <v>0.4</v>
          </cell>
          <cell r="M24" t="str">
            <v>A2</v>
          </cell>
        </row>
        <row r="25">
          <cell r="A25">
            <v>24</v>
          </cell>
          <cell r="C25" t="str">
            <v>复合芯模11</v>
          </cell>
          <cell r="D25" t="str">
            <v>白钢</v>
          </cell>
          <cell r="E25" t="str">
            <v>台</v>
          </cell>
          <cell r="F25">
            <v>1</v>
          </cell>
          <cell r="H25">
            <v>41455</v>
          </cell>
          <cell r="J25">
            <v>24700</v>
          </cell>
          <cell r="K25">
            <v>0.4</v>
          </cell>
          <cell r="M25" t="str">
            <v>A2</v>
          </cell>
        </row>
        <row r="26">
          <cell r="A26">
            <v>25</v>
          </cell>
          <cell r="C26" t="str">
            <v>复合芯模12</v>
          </cell>
          <cell r="D26" t="str">
            <v>白钢</v>
          </cell>
          <cell r="E26" t="str">
            <v>台</v>
          </cell>
          <cell r="F26">
            <v>1</v>
          </cell>
          <cell r="H26">
            <v>41455</v>
          </cell>
          <cell r="J26">
            <v>10900</v>
          </cell>
          <cell r="K26">
            <v>0.4</v>
          </cell>
          <cell r="M26" t="str">
            <v>A2</v>
          </cell>
        </row>
        <row r="27">
          <cell r="A27">
            <v>26</v>
          </cell>
          <cell r="C27" t="str">
            <v>复合芯模13</v>
          </cell>
          <cell r="D27" t="str">
            <v>白钢</v>
          </cell>
          <cell r="E27" t="str">
            <v>台</v>
          </cell>
          <cell r="F27">
            <v>1</v>
          </cell>
          <cell r="H27">
            <v>41455</v>
          </cell>
          <cell r="J27">
            <v>12600</v>
          </cell>
          <cell r="K27">
            <v>0.4</v>
          </cell>
          <cell r="M27" t="str">
            <v>A2</v>
          </cell>
        </row>
        <row r="28">
          <cell r="A28">
            <v>27</v>
          </cell>
          <cell r="C28" t="str">
            <v>复合芯模14</v>
          </cell>
          <cell r="D28" t="str">
            <v>白钢</v>
          </cell>
          <cell r="E28" t="str">
            <v>台</v>
          </cell>
          <cell r="F28">
            <v>1</v>
          </cell>
          <cell r="H28">
            <v>41455</v>
          </cell>
          <cell r="J28">
            <v>17900</v>
          </cell>
          <cell r="K28">
            <v>0.4</v>
          </cell>
          <cell r="M28" t="str">
            <v>A2</v>
          </cell>
        </row>
        <row r="29">
          <cell r="A29">
            <v>28</v>
          </cell>
          <cell r="C29" t="str">
            <v>复合芯模15</v>
          </cell>
          <cell r="D29" t="str">
            <v>白钢</v>
          </cell>
          <cell r="E29" t="str">
            <v>台</v>
          </cell>
          <cell r="F29">
            <v>1</v>
          </cell>
          <cell r="H29">
            <v>41455</v>
          </cell>
          <cell r="J29">
            <v>29300</v>
          </cell>
          <cell r="K29">
            <v>0.4</v>
          </cell>
          <cell r="M29" t="str">
            <v>A2</v>
          </cell>
        </row>
        <row r="30">
          <cell r="A30">
            <v>29</v>
          </cell>
          <cell r="C30" t="str">
            <v>复合芯模16</v>
          </cell>
          <cell r="D30" t="str">
            <v>白钢</v>
          </cell>
          <cell r="E30" t="str">
            <v>台</v>
          </cell>
          <cell r="F30">
            <v>1</v>
          </cell>
          <cell r="H30">
            <v>41455</v>
          </cell>
          <cell r="J30">
            <v>114400</v>
          </cell>
          <cell r="K30">
            <v>0.4</v>
          </cell>
          <cell r="M30" t="str">
            <v>A2</v>
          </cell>
        </row>
        <row r="31">
          <cell r="A31">
            <v>30</v>
          </cell>
          <cell r="C31" t="str">
            <v>复合芯模17</v>
          </cell>
          <cell r="D31" t="str">
            <v>白钢</v>
          </cell>
          <cell r="E31" t="str">
            <v>台</v>
          </cell>
          <cell r="F31">
            <v>1</v>
          </cell>
          <cell r="H31">
            <v>41455</v>
          </cell>
          <cell r="J31">
            <v>18200</v>
          </cell>
          <cell r="K31">
            <v>0.4</v>
          </cell>
          <cell r="M31" t="str">
            <v>A2</v>
          </cell>
        </row>
        <row r="32">
          <cell r="A32">
            <v>31</v>
          </cell>
          <cell r="C32" t="str">
            <v>复合芯模18</v>
          </cell>
          <cell r="D32" t="str">
            <v>白钢</v>
          </cell>
          <cell r="E32" t="str">
            <v>台</v>
          </cell>
          <cell r="F32">
            <v>1</v>
          </cell>
          <cell r="H32">
            <v>41455</v>
          </cell>
          <cell r="J32">
            <v>26500</v>
          </cell>
          <cell r="K32">
            <v>0.4</v>
          </cell>
          <cell r="M32" t="str">
            <v>A2</v>
          </cell>
        </row>
        <row r="33">
          <cell r="A33">
            <v>32</v>
          </cell>
          <cell r="C33" t="str">
            <v>复合芯模19</v>
          </cell>
          <cell r="D33" t="str">
            <v>白钢</v>
          </cell>
          <cell r="E33" t="str">
            <v>台</v>
          </cell>
          <cell r="F33">
            <v>1</v>
          </cell>
          <cell r="H33">
            <v>41455</v>
          </cell>
          <cell r="J33">
            <v>27600</v>
          </cell>
          <cell r="K33">
            <v>0.4</v>
          </cell>
          <cell r="M33" t="str">
            <v>A2</v>
          </cell>
        </row>
        <row r="34">
          <cell r="A34">
            <v>33</v>
          </cell>
          <cell r="C34" t="str">
            <v>复合芯模20</v>
          </cell>
          <cell r="D34" t="str">
            <v>白钢</v>
          </cell>
          <cell r="E34" t="str">
            <v>台</v>
          </cell>
          <cell r="F34">
            <v>1</v>
          </cell>
          <cell r="H34">
            <v>41455</v>
          </cell>
          <cell r="J34">
            <v>11900</v>
          </cell>
          <cell r="K34">
            <v>0.4</v>
          </cell>
          <cell r="M34" t="str">
            <v>A2</v>
          </cell>
        </row>
        <row r="35">
          <cell r="A35">
            <v>34</v>
          </cell>
          <cell r="C35" t="str">
            <v>复合芯模21</v>
          </cell>
          <cell r="D35" t="str">
            <v>白钢</v>
          </cell>
          <cell r="E35" t="str">
            <v>台</v>
          </cell>
          <cell r="F35">
            <v>1</v>
          </cell>
          <cell r="H35">
            <v>41455</v>
          </cell>
          <cell r="J35">
            <v>27900</v>
          </cell>
          <cell r="K35">
            <v>0.4</v>
          </cell>
          <cell r="M35" t="str">
            <v>A2</v>
          </cell>
        </row>
        <row r="36">
          <cell r="A36">
            <v>35</v>
          </cell>
          <cell r="C36" t="str">
            <v>复合芯模22</v>
          </cell>
          <cell r="D36" t="str">
            <v>白钢</v>
          </cell>
          <cell r="E36" t="str">
            <v>台</v>
          </cell>
          <cell r="F36">
            <v>1</v>
          </cell>
          <cell r="H36">
            <v>41455</v>
          </cell>
          <cell r="J36">
            <v>19900</v>
          </cell>
          <cell r="K36">
            <v>0.4</v>
          </cell>
          <cell r="M36" t="str">
            <v>A2</v>
          </cell>
        </row>
        <row r="37">
          <cell r="A37">
            <v>36</v>
          </cell>
          <cell r="C37" t="str">
            <v>复合芯模23</v>
          </cell>
          <cell r="D37" t="str">
            <v>白钢</v>
          </cell>
          <cell r="E37" t="str">
            <v>台</v>
          </cell>
          <cell r="F37">
            <v>1</v>
          </cell>
          <cell r="H37">
            <v>41455</v>
          </cell>
          <cell r="J37">
            <v>50500</v>
          </cell>
          <cell r="K37">
            <v>0.4</v>
          </cell>
          <cell r="M37" t="str">
            <v>A2</v>
          </cell>
        </row>
        <row r="38">
          <cell r="A38">
            <v>37</v>
          </cell>
          <cell r="C38" t="str">
            <v>复合芯模24</v>
          </cell>
          <cell r="D38" t="str">
            <v>白钢</v>
          </cell>
          <cell r="E38" t="str">
            <v>台</v>
          </cell>
          <cell r="F38">
            <v>1</v>
          </cell>
          <cell r="H38">
            <v>41455</v>
          </cell>
          <cell r="J38">
            <v>85000</v>
          </cell>
          <cell r="K38">
            <v>0.4</v>
          </cell>
          <cell r="M38" t="str">
            <v>A2</v>
          </cell>
        </row>
        <row r="39">
          <cell r="A39">
            <v>38</v>
          </cell>
          <cell r="C39" t="str">
            <v>复合芯模25</v>
          </cell>
          <cell r="D39" t="str">
            <v>白钢</v>
          </cell>
          <cell r="E39" t="str">
            <v>台</v>
          </cell>
          <cell r="F39">
            <v>1</v>
          </cell>
          <cell r="H39">
            <v>41455</v>
          </cell>
          <cell r="J39">
            <v>20800</v>
          </cell>
          <cell r="K39">
            <v>0.4</v>
          </cell>
          <cell r="M39" t="str">
            <v>A2</v>
          </cell>
        </row>
        <row r="40">
          <cell r="A40">
            <v>39</v>
          </cell>
          <cell r="C40" t="str">
            <v>复合芯模26</v>
          </cell>
          <cell r="D40" t="str">
            <v>白钢</v>
          </cell>
          <cell r="E40" t="str">
            <v>台</v>
          </cell>
          <cell r="F40">
            <v>1</v>
          </cell>
          <cell r="H40">
            <v>41455</v>
          </cell>
          <cell r="J40">
            <v>42900</v>
          </cell>
          <cell r="K40">
            <v>0.4</v>
          </cell>
          <cell r="M40" t="str">
            <v>A2</v>
          </cell>
        </row>
        <row r="41">
          <cell r="A41">
            <v>40</v>
          </cell>
          <cell r="C41" t="str">
            <v>复合芯模27</v>
          </cell>
          <cell r="D41" t="str">
            <v>白钢</v>
          </cell>
          <cell r="E41" t="str">
            <v>台</v>
          </cell>
          <cell r="F41">
            <v>1</v>
          </cell>
          <cell r="H41">
            <v>41455</v>
          </cell>
          <cell r="J41">
            <v>61900</v>
          </cell>
          <cell r="K41">
            <v>0.4</v>
          </cell>
          <cell r="M41" t="str">
            <v>A2</v>
          </cell>
        </row>
        <row r="42">
          <cell r="A42">
            <v>41</v>
          </cell>
          <cell r="C42" t="str">
            <v>复合芯模28</v>
          </cell>
          <cell r="D42" t="str">
            <v>白钢</v>
          </cell>
          <cell r="E42" t="str">
            <v>台</v>
          </cell>
          <cell r="F42">
            <v>1</v>
          </cell>
          <cell r="H42">
            <v>41455</v>
          </cell>
          <cell r="J42">
            <v>7100</v>
          </cell>
          <cell r="K42">
            <v>0.4</v>
          </cell>
          <cell r="M42" t="str">
            <v>A2</v>
          </cell>
        </row>
        <row r="43">
          <cell r="A43">
            <v>42</v>
          </cell>
          <cell r="C43" t="str">
            <v>复合芯模29</v>
          </cell>
          <cell r="D43" t="str">
            <v>白钢</v>
          </cell>
          <cell r="E43" t="str">
            <v>台</v>
          </cell>
          <cell r="F43">
            <v>1</v>
          </cell>
          <cell r="H43">
            <v>41455</v>
          </cell>
          <cell r="J43">
            <v>7100</v>
          </cell>
          <cell r="K43">
            <v>0.4</v>
          </cell>
          <cell r="M43" t="str">
            <v>A2</v>
          </cell>
        </row>
        <row r="44">
          <cell r="A44">
            <v>43</v>
          </cell>
          <cell r="C44" t="str">
            <v>复合芯模30</v>
          </cell>
          <cell r="D44" t="str">
            <v>白钢</v>
          </cell>
          <cell r="E44" t="str">
            <v>台</v>
          </cell>
          <cell r="F44">
            <v>1</v>
          </cell>
          <cell r="H44">
            <v>41455</v>
          </cell>
          <cell r="J44">
            <v>11700</v>
          </cell>
          <cell r="K44">
            <v>0.4</v>
          </cell>
          <cell r="M44" t="str">
            <v>A2</v>
          </cell>
        </row>
        <row r="45">
          <cell r="A45">
            <v>44</v>
          </cell>
          <cell r="C45" t="str">
            <v>木型85</v>
          </cell>
          <cell r="E45" t="str">
            <v>台</v>
          </cell>
          <cell r="F45">
            <v>1</v>
          </cell>
          <cell r="G45" t="str">
            <v>沈阳东方木型模具制品有限公司</v>
          </cell>
          <cell r="H45">
            <v>41455</v>
          </cell>
          <cell r="J45">
            <v>900</v>
          </cell>
          <cell r="K45">
            <v>0.3</v>
          </cell>
          <cell r="M45" t="str">
            <v>A3</v>
          </cell>
        </row>
        <row r="46">
          <cell r="A46">
            <v>45</v>
          </cell>
          <cell r="C46" t="str">
            <v>木型86</v>
          </cell>
          <cell r="E46" t="str">
            <v>台</v>
          </cell>
          <cell r="F46">
            <v>1</v>
          </cell>
          <cell r="G46" t="str">
            <v>沈阳东方木型模具制品有限公司</v>
          </cell>
          <cell r="H46">
            <v>41455</v>
          </cell>
          <cell r="J46">
            <v>900</v>
          </cell>
          <cell r="K46">
            <v>0.3</v>
          </cell>
          <cell r="M46" t="str">
            <v>A4</v>
          </cell>
        </row>
        <row r="47">
          <cell r="A47">
            <v>46</v>
          </cell>
          <cell r="C47" t="str">
            <v>木型87</v>
          </cell>
          <cell r="E47" t="str">
            <v>台</v>
          </cell>
          <cell r="F47">
            <v>1</v>
          </cell>
          <cell r="G47" t="str">
            <v>沈阳东方木型模具制品有限公司</v>
          </cell>
          <cell r="H47">
            <v>41455</v>
          </cell>
          <cell r="J47">
            <v>900</v>
          </cell>
          <cell r="K47">
            <v>0.3</v>
          </cell>
          <cell r="M47" t="str">
            <v>A5</v>
          </cell>
        </row>
        <row r="48">
          <cell r="A48">
            <v>47</v>
          </cell>
          <cell r="C48" t="str">
            <v>木型88</v>
          </cell>
          <cell r="E48" t="str">
            <v>台</v>
          </cell>
          <cell r="F48">
            <v>1</v>
          </cell>
          <cell r="G48" t="str">
            <v>沈阳东方木型模具制品有限公司</v>
          </cell>
          <cell r="H48">
            <v>41455</v>
          </cell>
          <cell r="J48">
            <v>900</v>
          </cell>
          <cell r="K48">
            <v>0.3</v>
          </cell>
          <cell r="M48" t="str">
            <v>A6</v>
          </cell>
        </row>
        <row r="49">
          <cell r="A49">
            <v>48</v>
          </cell>
          <cell r="C49" t="str">
            <v>木型89</v>
          </cell>
          <cell r="E49" t="str">
            <v>台</v>
          </cell>
          <cell r="F49">
            <v>1</v>
          </cell>
          <cell r="G49" t="str">
            <v>沈阳东方木型模具制品有限公司</v>
          </cell>
          <cell r="H49">
            <v>41455</v>
          </cell>
          <cell r="J49">
            <v>900</v>
          </cell>
          <cell r="K49">
            <v>0.3</v>
          </cell>
          <cell r="M49" t="str">
            <v>A7</v>
          </cell>
        </row>
        <row r="50">
          <cell r="A50">
            <v>49</v>
          </cell>
          <cell r="C50" t="str">
            <v>木型90</v>
          </cell>
          <cell r="E50" t="str">
            <v>台</v>
          </cell>
          <cell r="F50">
            <v>1</v>
          </cell>
          <cell r="G50" t="str">
            <v>沈阳东方木型模具制品有限公司</v>
          </cell>
          <cell r="H50">
            <v>41455</v>
          </cell>
          <cell r="J50">
            <v>900</v>
          </cell>
          <cell r="K50">
            <v>0.3</v>
          </cell>
          <cell r="M50" t="str">
            <v>A8</v>
          </cell>
        </row>
        <row r="51">
          <cell r="A51">
            <v>50</v>
          </cell>
          <cell r="C51" t="str">
            <v>木型91</v>
          </cell>
          <cell r="E51" t="str">
            <v>台</v>
          </cell>
          <cell r="F51">
            <v>1</v>
          </cell>
          <cell r="G51" t="str">
            <v>沈阳东方木型模具制品有限公司</v>
          </cell>
          <cell r="H51">
            <v>41455</v>
          </cell>
          <cell r="J51">
            <v>900</v>
          </cell>
          <cell r="K51">
            <v>0.3</v>
          </cell>
          <cell r="M51" t="str">
            <v>A9</v>
          </cell>
        </row>
        <row r="52">
          <cell r="A52">
            <v>51</v>
          </cell>
          <cell r="C52" t="str">
            <v>木型92</v>
          </cell>
          <cell r="E52" t="str">
            <v>台</v>
          </cell>
          <cell r="F52">
            <v>1</v>
          </cell>
          <cell r="G52" t="str">
            <v>沈阳东方木型模具制品有限公司</v>
          </cell>
          <cell r="H52">
            <v>41455</v>
          </cell>
          <cell r="J52">
            <v>900</v>
          </cell>
          <cell r="K52">
            <v>0.3</v>
          </cell>
          <cell r="M52" t="str">
            <v>A3</v>
          </cell>
        </row>
        <row r="53">
          <cell r="A53">
            <v>52</v>
          </cell>
          <cell r="C53" t="str">
            <v>木型93</v>
          </cell>
          <cell r="E53" t="str">
            <v>台</v>
          </cell>
          <cell r="F53">
            <v>1</v>
          </cell>
          <cell r="G53" t="str">
            <v>沈阳东方木型模具制品有限公司</v>
          </cell>
          <cell r="H53">
            <v>41455</v>
          </cell>
          <cell r="J53">
            <v>900</v>
          </cell>
          <cell r="K53">
            <v>0.3</v>
          </cell>
          <cell r="M53" t="str">
            <v>A3</v>
          </cell>
        </row>
        <row r="54">
          <cell r="A54">
            <v>53</v>
          </cell>
          <cell r="C54" t="str">
            <v>木型94</v>
          </cell>
          <cell r="E54" t="str">
            <v>台</v>
          </cell>
          <cell r="F54">
            <v>1</v>
          </cell>
          <cell r="G54" t="str">
            <v>沈阳东方木型模具制品有限公司</v>
          </cell>
          <cell r="H54">
            <v>41455</v>
          </cell>
          <cell r="J54">
            <v>900</v>
          </cell>
          <cell r="K54">
            <v>0.3</v>
          </cell>
          <cell r="M54" t="str">
            <v>A3</v>
          </cell>
        </row>
        <row r="55">
          <cell r="A55">
            <v>54</v>
          </cell>
          <cell r="C55" t="str">
            <v>木型95</v>
          </cell>
          <cell r="E55" t="str">
            <v>台</v>
          </cell>
          <cell r="F55">
            <v>1</v>
          </cell>
          <cell r="G55" t="str">
            <v>沈阳东方木型模具制品有限公司</v>
          </cell>
          <cell r="H55">
            <v>41455</v>
          </cell>
          <cell r="J55">
            <v>900</v>
          </cell>
          <cell r="K55">
            <v>0.3</v>
          </cell>
          <cell r="M55" t="str">
            <v>A3</v>
          </cell>
        </row>
        <row r="56">
          <cell r="A56">
            <v>55</v>
          </cell>
          <cell r="C56" t="str">
            <v>木型96</v>
          </cell>
          <cell r="E56" t="str">
            <v>台</v>
          </cell>
          <cell r="F56">
            <v>1</v>
          </cell>
          <cell r="G56" t="str">
            <v>沈阳东方木型模具制品有限公司</v>
          </cell>
          <cell r="H56">
            <v>41455</v>
          </cell>
          <cell r="J56">
            <v>900</v>
          </cell>
          <cell r="K56">
            <v>0.3</v>
          </cell>
          <cell r="M56" t="str">
            <v>A3</v>
          </cell>
        </row>
        <row r="57">
          <cell r="A57">
            <v>56</v>
          </cell>
          <cell r="C57" t="str">
            <v>木型97</v>
          </cell>
          <cell r="E57" t="str">
            <v>台</v>
          </cell>
          <cell r="F57">
            <v>1</v>
          </cell>
          <cell r="G57" t="str">
            <v>沈阳东方木型模具制品有限公司</v>
          </cell>
          <cell r="H57">
            <v>41455</v>
          </cell>
          <cell r="J57">
            <v>900</v>
          </cell>
          <cell r="K57">
            <v>0.3</v>
          </cell>
          <cell r="M57" t="str">
            <v>A3</v>
          </cell>
        </row>
        <row r="58">
          <cell r="A58">
            <v>57</v>
          </cell>
          <cell r="C58" t="str">
            <v>木型98</v>
          </cell>
          <cell r="E58" t="str">
            <v>台</v>
          </cell>
          <cell r="F58">
            <v>1</v>
          </cell>
          <cell r="G58" t="str">
            <v>沈阳东方木型模具制品有限公司</v>
          </cell>
          <cell r="H58">
            <v>41455</v>
          </cell>
          <cell r="J58">
            <v>800</v>
          </cell>
          <cell r="K58">
            <v>0.3</v>
          </cell>
          <cell r="M58" t="str">
            <v>A3</v>
          </cell>
        </row>
        <row r="59">
          <cell r="A59">
            <v>58</v>
          </cell>
          <cell r="C59" t="str">
            <v>木型99</v>
          </cell>
          <cell r="E59" t="str">
            <v>台</v>
          </cell>
          <cell r="F59">
            <v>1</v>
          </cell>
          <cell r="G59" t="str">
            <v>沈阳东方木型模具制品有限公司</v>
          </cell>
          <cell r="H59">
            <v>41455</v>
          </cell>
          <cell r="J59">
            <v>800</v>
          </cell>
          <cell r="K59">
            <v>0.3</v>
          </cell>
          <cell r="M59" t="str">
            <v>A3</v>
          </cell>
        </row>
        <row r="60">
          <cell r="A60">
            <v>59</v>
          </cell>
          <cell r="C60" t="str">
            <v>木型100</v>
          </cell>
          <cell r="E60" t="str">
            <v>台</v>
          </cell>
          <cell r="F60">
            <v>1</v>
          </cell>
          <cell r="G60" t="str">
            <v>沈阳东方木型模具制品有限公司</v>
          </cell>
          <cell r="H60">
            <v>41455</v>
          </cell>
          <cell r="J60">
            <v>800</v>
          </cell>
          <cell r="K60">
            <v>0.3</v>
          </cell>
          <cell r="M60" t="str">
            <v>A3</v>
          </cell>
        </row>
        <row r="61">
          <cell r="A61">
            <v>60</v>
          </cell>
          <cell r="C61" t="str">
            <v>木型101</v>
          </cell>
          <cell r="E61" t="str">
            <v>台</v>
          </cell>
          <cell r="F61">
            <v>1</v>
          </cell>
          <cell r="G61" t="str">
            <v>沈阳东方木型模具制品有限公司</v>
          </cell>
          <cell r="H61">
            <v>41455</v>
          </cell>
          <cell r="J61">
            <v>800</v>
          </cell>
          <cell r="K61">
            <v>0.3</v>
          </cell>
          <cell r="M61" t="str">
            <v>A3</v>
          </cell>
        </row>
        <row r="62">
          <cell r="A62">
            <v>61</v>
          </cell>
          <cell r="C62" t="str">
            <v>木型102</v>
          </cell>
          <cell r="E62" t="str">
            <v>台</v>
          </cell>
          <cell r="F62">
            <v>1</v>
          </cell>
          <cell r="G62" t="str">
            <v>沈阳东方木型模具制品有限公司</v>
          </cell>
          <cell r="H62">
            <v>41455</v>
          </cell>
          <cell r="J62">
            <v>800</v>
          </cell>
          <cell r="K62">
            <v>0.3</v>
          </cell>
          <cell r="M62" t="str">
            <v>A3</v>
          </cell>
        </row>
        <row r="63">
          <cell r="A63">
            <v>62</v>
          </cell>
          <cell r="C63" t="str">
            <v>木型103</v>
          </cell>
          <cell r="E63" t="str">
            <v>台</v>
          </cell>
          <cell r="F63">
            <v>1</v>
          </cell>
          <cell r="G63" t="str">
            <v>沈阳东方木型模具制品有限公司</v>
          </cell>
          <cell r="H63">
            <v>41455</v>
          </cell>
          <cell r="J63">
            <v>800</v>
          </cell>
          <cell r="K63">
            <v>0.3</v>
          </cell>
          <cell r="M63" t="str">
            <v>A3</v>
          </cell>
        </row>
        <row r="64">
          <cell r="A64">
            <v>63</v>
          </cell>
          <cell r="C64" t="str">
            <v>木型104</v>
          </cell>
          <cell r="E64" t="str">
            <v>台</v>
          </cell>
          <cell r="F64">
            <v>1</v>
          </cell>
          <cell r="G64" t="str">
            <v>沈阳东方木型模具制品有限公司</v>
          </cell>
          <cell r="H64">
            <v>41455</v>
          </cell>
          <cell r="J64">
            <v>800</v>
          </cell>
          <cell r="K64">
            <v>0.3</v>
          </cell>
          <cell r="M64" t="str">
            <v>A3</v>
          </cell>
        </row>
        <row r="65">
          <cell r="A65">
            <v>64</v>
          </cell>
          <cell r="C65" t="str">
            <v>木型105</v>
          </cell>
          <cell r="E65" t="str">
            <v>台</v>
          </cell>
          <cell r="F65">
            <v>1</v>
          </cell>
          <cell r="G65" t="str">
            <v>沈阳东方木型模具制品有限公司</v>
          </cell>
          <cell r="H65">
            <v>41455</v>
          </cell>
          <cell r="J65">
            <v>800</v>
          </cell>
          <cell r="K65">
            <v>0.3</v>
          </cell>
          <cell r="M65" t="str">
            <v>A3</v>
          </cell>
        </row>
        <row r="66">
          <cell r="A66">
            <v>65</v>
          </cell>
          <cell r="C66" t="str">
            <v>木型106</v>
          </cell>
          <cell r="E66" t="str">
            <v>台</v>
          </cell>
          <cell r="F66">
            <v>1</v>
          </cell>
          <cell r="G66" t="str">
            <v>沈阳东方木型模具制品有限公司</v>
          </cell>
          <cell r="H66">
            <v>41455</v>
          </cell>
          <cell r="J66">
            <v>800</v>
          </cell>
          <cell r="K66">
            <v>0.3</v>
          </cell>
          <cell r="M66" t="str">
            <v>A3</v>
          </cell>
        </row>
        <row r="67">
          <cell r="A67">
            <v>66</v>
          </cell>
          <cell r="C67" t="str">
            <v>木型107</v>
          </cell>
          <cell r="E67" t="str">
            <v>台</v>
          </cell>
          <cell r="F67">
            <v>1</v>
          </cell>
          <cell r="G67" t="str">
            <v>沈阳东方木型模具制品有限公司</v>
          </cell>
          <cell r="H67">
            <v>41455</v>
          </cell>
          <cell r="J67">
            <v>800</v>
          </cell>
          <cell r="K67">
            <v>0.3</v>
          </cell>
          <cell r="M67" t="str">
            <v>A3</v>
          </cell>
        </row>
        <row r="68">
          <cell r="A68">
            <v>67</v>
          </cell>
          <cell r="C68" t="str">
            <v>木型108</v>
          </cell>
          <cell r="E68" t="str">
            <v>台</v>
          </cell>
          <cell r="F68">
            <v>1</v>
          </cell>
          <cell r="G68" t="str">
            <v>沈阳东方木型模具制品有限公司</v>
          </cell>
          <cell r="H68">
            <v>41455</v>
          </cell>
          <cell r="J68">
            <v>800</v>
          </cell>
          <cell r="K68">
            <v>0.3</v>
          </cell>
          <cell r="M68" t="str">
            <v>A3</v>
          </cell>
        </row>
        <row r="69">
          <cell r="A69">
            <v>68</v>
          </cell>
          <cell r="C69" t="str">
            <v>木型109</v>
          </cell>
          <cell r="E69" t="str">
            <v>台</v>
          </cell>
          <cell r="F69">
            <v>1</v>
          </cell>
          <cell r="G69" t="str">
            <v>沈阳东方木型模具制品有限公司</v>
          </cell>
          <cell r="H69">
            <v>41455</v>
          </cell>
          <cell r="J69">
            <v>800</v>
          </cell>
          <cell r="K69">
            <v>0.3</v>
          </cell>
          <cell r="M69" t="str">
            <v>A3</v>
          </cell>
        </row>
        <row r="70">
          <cell r="A70">
            <v>69</v>
          </cell>
          <cell r="C70" t="str">
            <v>木型110</v>
          </cell>
          <cell r="E70" t="str">
            <v>台</v>
          </cell>
          <cell r="F70">
            <v>1</v>
          </cell>
          <cell r="G70" t="str">
            <v>沈阳东方木型模具制品有限公司</v>
          </cell>
          <cell r="H70">
            <v>41455</v>
          </cell>
          <cell r="J70">
            <v>800</v>
          </cell>
          <cell r="K70">
            <v>0.3</v>
          </cell>
          <cell r="M70" t="str">
            <v>A3</v>
          </cell>
        </row>
        <row r="71">
          <cell r="A71">
            <v>70</v>
          </cell>
          <cell r="C71" t="str">
            <v>木型111</v>
          </cell>
          <cell r="E71" t="str">
            <v>台</v>
          </cell>
          <cell r="F71">
            <v>1</v>
          </cell>
          <cell r="G71" t="str">
            <v>沈阳东方木型模具制品有限公司</v>
          </cell>
          <cell r="H71">
            <v>41455</v>
          </cell>
          <cell r="J71">
            <v>800</v>
          </cell>
          <cell r="K71">
            <v>0.3</v>
          </cell>
          <cell r="M71" t="str">
            <v>A3</v>
          </cell>
        </row>
        <row r="72">
          <cell r="A72">
            <v>71</v>
          </cell>
          <cell r="C72" t="str">
            <v>木型112</v>
          </cell>
          <cell r="E72" t="str">
            <v>台</v>
          </cell>
          <cell r="F72">
            <v>1</v>
          </cell>
          <cell r="G72" t="str">
            <v>沈阳东方木型模具制品有限公司</v>
          </cell>
          <cell r="H72">
            <v>41455</v>
          </cell>
          <cell r="J72">
            <v>800</v>
          </cell>
          <cell r="K72">
            <v>0.3</v>
          </cell>
          <cell r="M72" t="str">
            <v>A3</v>
          </cell>
        </row>
        <row r="73">
          <cell r="A73">
            <v>72</v>
          </cell>
          <cell r="C73" t="str">
            <v>木型113</v>
          </cell>
          <cell r="E73" t="str">
            <v>台</v>
          </cell>
          <cell r="F73">
            <v>1</v>
          </cell>
          <cell r="G73" t="str">
            <v>沈阳东方木型模具制品有限公司</v>
          </cell>
          <cell r="H73">
            <v>41455</v>
          </cell>
          <cell r="J73">
            <v>800</v>
          </cell>
          <cell r="K73">
            <v>0.3</v>
          </cell>
          <cell r="M73" t="str">
            <v>A3</v>
          </cell>
        </row>
        <row r="74">
          <cell r="A74">
            <v>73</v>
          </cell>
          <cell r="C74" t="str">
            <v>木型114</v>
          </cell>
          <cell r="E74" t="str">
            <v>台</v>
          </cell>
          <cell r="F74">
            <v>1</v>
          </cell>
          <cell r="G74" t="str">
            <v>沈阳东方木型模具制品有限公司</v>
          </cell>
          <cell r="H74">
            <v>41455</v>
          </cell>
          <cell r="J74">
            <v>800</v>
          </cell>
          <cell r="K74">
            <v>0.3</v>
          </cell>
          <cell r="M74" t="str">
            <v>A3</v>
          </cell>
        </row>
        <row r="75">
          <cell r="A75">
            <v>74</v>
          </cell>
          <cell r="C75" t="str">
            <v>木型115</v>
          </cell>
          <cell r="E75" t="str">
            <v>台</v>
          </cell>
          <cell r="F75">
            <v>1</v>
          </cell>
          <cell r="G75" t="str">
            <v>沈阳东方木型模具制品有限公司</v>
          </cell>
          <cell r="H75">
            <v>41455</v>
          </cell>
          <cell r="J75">
            <v>800</v>
          </cell>
          <cell r="K75">
            <v>0.3</v>
          </cell>
          <cell r="M75" t="str">
            <v>A3</v>
          </cell>
        </row>
        <row r="76">
          <cell r="A76">
            <v>75</v>
          </cell>
          <cell r="C76" t="str">
            <v>木型116</v>
          </cell>
          <cell r="E76" t="str">
            <v>台</v>
          </cell>
          <cell r="F76">
            <v>1</v>
          </cell>
          <cell r="G76" t="str">
            <v>沈阳东方木型模具制品有限公司</v>
          </cell>
          <cell r="H76">
            <v>41455</v>
          </cell>
          <cell r="J76">
            <v>800</v>
          </cell>
          <cell r="K76">
            <v>0.3</v>
          </cell>
          <cell r="M76" t="str">
            <v>A3</v>
          </cell>
        </row>
        <row r="77">
          <cell r="A77">
            <v>76</v>
          </cell>
          <cell r="C77" t="str">
            <v>木型117</v>
          </cell>
          <cell r="E77" t="str">
            <v>台</v>
          </cell>
          <cell r="F77">
            <v>1</v>
          </cell>
          <cell r="G77" t="str">
            <v>沈阳东方木型模具制品有限公司</v>
          </cell>
          <cell r="H77">
            <v>41455</v>
          </cell>
          <cell r="J77">
            <v>800</v>
          </cell>
          <cell r="K77">
            <v>0.3</v>
          </cell>
          <cell r="M77" t="str">
            <v>A3</v>
          </cell>
        </row>
        <row r="78">
          <cell r="A78">
            <v>77</v>
          </cell>
          <cell r="C78" t="str">
            <v>玻璃钢2</v>
          </cell>
          <cell r="E78" t="str">
            <v>台</v>
          </cell>
          <cell r="F78">
            <v>1</v>
          </cell>
          <cell r="G78" t="str">
            <v>瓦房店模具厂</v>
          </cell>
          <cell r="H78">
            <v>41455</v>
          </cell>
          <cell r="J78">
            <v>26500</v>
          </cell>
          <cell r="K78">
            <v>0.35</v>
          </cell>
          <cell r="M78" t="str">
            <v>A4</v>
          </cell>
        </row>
        <row r="79">
          <cell r="A79">
            <v>78</v>
          </cell>
          <cell r="C79" t="str">
            <v>玻璃钢3</v>
          </cell>
          <cell r="E79" t="str">
            <v>台</v>
          </cell>
          <cell r="F79">
            <v>1</v>
          </cell>
          <cell r="G79" t="str">
            <v>瓦房店模具厂</v>
          </cell>
          <cell r="H79">
            <v>41455</v>
          </cell>
          <cell r="J79">
            <v>19100</v>
          </cell>
          <cell r="K79">
            <v>0.35</v>
          </cell>
          <cell r="M79" t="str">
            <v>A4</v>
          </cell>
        </row>
        <row r="80">
          <cell r="A80">
            <v>79</v>
          </cell>
          <cell r="C80" t="str">
            <v>玻璃钢4</v>
          </cell>
          <cell r="E80" t="str">
            <v>台</v>
          </cell>
          <cell r="F80">
            <v>1</v>
          </cell>
          <cell r="G80" t="str">
            <v>瓦房店模具厂</v>
          </cell>
          <cell r="H80">
            <v>41455</v>
          </cell>
          <cell r="J80">
            <v>23400</v>
          </cell>
          <cell r="K80">
            <v>0.35</v>
          </cell>
          <cell r="M80" t="str">
            <v>A4</v>
          </cell>
        </row>
        <row r="81">
          <cell r="A81">
            <v>80</v>
          </cell>
          <cell r="C81" t="str">
            <v>玻璃钢5</v>
          </cell>
          <cell r="E81" t="str">
            <v>台</v>
          </cell>
          <cell r="F81">
            <v>1</v>
          </cell>
          <cell r="G81" t="str">
            <v>瓦房店模具厂</v>
          </cell>
          <cell r="H81">
            <v>41455</v>
          </cell>
          <cell r="J81">
            <v>27300</v>
          </cell>
          <cell r="K81">
            <v>0.35</v>
          </cell>
          <cell r="M81" t="str">
            <v>A4</v>
          </cell>
        </row>
        <row r="82">
          <cell r="A82">
            <v>81</v>
          </cell>
          <cell r="C82" t="str">
            <v>玻璃钢6</v>
          </cell>
          <cell r="E82" t="str">
            <v>台</v>
          </cell>
          <cell r="F82">
            <v>1</v>
          </cell>
          <cell r="G82" t="str">
            <v>瓦房店模具厂</v>
          </cell>
          <cell r="H82">
            <v>41455</v>
          </cell>
          <cell r="J82">
            <v>23900</v>
          </cell>
          <cell r="K82">
            <v>0.35</v>
          </cell>
          <cell r="M82" t="str">
            <v>A4</v>
          </cell>
        </row>
        <row r="83">
          <cell r="A83">
            <v>82</v>
          </cell>
          <cell r="C83" t="str">
            <v>玻璃钢7</v>
          </cell>
          <cell r="E83" t="str">
            <v>台</v>
          </cell>
          <cell r="F83">
            <v>1</v>
          </cell>
          <cell r="G83" t="str">
            <v>瓦房店模具厂</v>
          </cell>
          <cell r="H83">
            <v>41455</v>
          </cell>
          <cell r="J83">
            <v>20800</v>
          </cell>
          <cell r="K83">
            <v>0.35</v>
          </cell>
          <cell r="M83" t="str">
            <v>A4</v>
          </cell>
        </row>
        <row r="84">
          <cell r="A84">
            <v>83</v>
          </cell>
          <cell r="C84" t="str">
            <v>玻璃钢8</v>
          </cell>
          <cell r="E84" t="str">
            <v>台</v>
          </cell>
          <cell r="F84">
            <v>1</v>
          </cell>
          <cell r="G84" t="str">
            <v>瓦房店模具厂</v>
          </cell>
          <cell r="H84">
            <v>41455</v>
          </cell>
          <cell r="J84">
            <v>20800</v>
          </cell>
          <cell r="K84">
            <v>0.35</v>
          </cell>
          <cell r="M84" t="str">
            <v>A4</v>
          </cell>
        </row>
        <row r="85">
          <cell r="A85">
            <v>84</v>
          </cell>
          <cell r="C85" t="str">
            <v>玻璃钢9</v>
          </cell>
          <cell r="E85" t="str">
            <v>台</v>
          </cell>
          <cell r="F85">
            <v>1</v>
          </cell>
          <cell r="G85" t="str">
            <v>瓦房店模具厂</v>
          </cell>
          <cell r="H85">
            <v>41455</v>
          </cell>
          <cell r="J85">
            <v>30200</v>
          </cell>
          <cell r="K85">
            <v>0.35</v>
          </cell>
          <cell r="M85" t="str">
            <v>A4</v>
          </cell>
        </row>
        <row r="86">
          <cell r="A86">
            <v>85</v>
          </cell>
          <cell r="C86" t="str">
            <v>玻璃钢10</v>
          </cell>
          <cell r="E86" t="str">
            <v>台</v>
          </cell>
          <cell r="F86">
            <v>1</v>
          </cell>
          <cell r="G86" t="str">
            <v>瓦房店模具厂</v>
          </cell>
          <cell r="H86">
            <v>41455</v>
          </cell>
          <cell r="J86">
            <v>30200</v>
          </cell>
          <cell r="K86">
            <v>0.35</v>
          </cell>
          <cell r="M86" t="str">
            <v>A4</v>
          </cell>
        </row>
        <row r="87">
          <cell r="A87">
            <v>86</v>
          </cell>
          <cell r="C87" t="str">
            <v>玻璃钢11</v>
          </cell>
          <cell r="E87" t="str">
            <v>台</v>
          </cell>
          <cell r="F87">
            <v>1</v>
          </cell>
          <cell r="G87" t="str">
            <v>瓦房店模具厂</v>
          </cell>
          <cell r="H87">
            <v>41455</v>
          </cell>
          <cell r="J87">
            <v>30200</v>
          </cell>
          <cell r="K87">
            <v>0.35</v>
          </cell>
          <cell r="M87" t="str">
            <v>A4</v>
          </cell>
        </row>
        <row r="88">
          <cell r="A88">
            <v>87</v>
          </cell>
          <cell r="C88" t="str">
            <v>玻璃钢12</v>
          </cell>
          <cell r="E88" t="str">
            <v>台</v>
          </cell>
          <cell r="F88">
            <v>1</v>
          </cell>
          <cell r="G88" t="str">
            <v>瓦房店模具厂</v>
          </cell>
          <cell r="H88">
            <v>41455</v>
          </cell>
          <cell r="J88">
            <v>26700</v>
          </cell>
          <cell r="K88">
            <v>0.35</v>
          </cell>
          <cell r="M88" t="str">
            <v>A4</v>
          </cell>
        </row>
        <row r="89">
          <cell r="A89">
            <v>88</v>
          </cell>
          <cell r="C89" t="str">
            <v>玻璃钢13</v>
          </cell>
          <cell r="E89" t="str">
            <v>台</v>
          </cell>
          <cell r="F89">
            <v>1</v>
          </cell>
          <cell r="G89" t="str">
            <v>瓦房店模具厂</v>
          </cell>
          <cell r="H89">
            <v>41455</v>
          </cell>
          <cell r="J89">
            <v>10900</v>
          </cell>
          <cell r="K89">
            <v>0.35</v>
          </cell>
          <cell r="M89" t="str">
            <v>A4</v>
          </cell>
        </row>
        <row r="90">
          <cell r="A90">
            <v>89</v>
          </cell>
          <cell r="C90" t="str">
            <v>玻璃钢14</v>
          </cell>
          <cell r="E90" t="str">
            <v>台</v>
          </cell>
          <cell r="F90">
            <v>1</v>
          </cell>
          <cell r="G90" t="str">
            <v>瓦房店模具厂</v>
          </cell>
          <cell r="H90">
            <v>41455</v>
          </cell>
          <cell r="J90">
            <v>26500</v>
          </cell>
          <cell r="K90">
            <v>0.35</v>
          </cell>
          <cell r="M90" t="str">
            <v>A4</v>
          </cell>
        </row>
        <row r="91">
          <cell r="A91">
            <v>90</v>
          </cell>
          <cell r="C91" t="str">
            <v>玻璃钢15</v>
          </cell>
          <cell r="E91" t="str">
            <v>台</v>
          </cell>
          <cell r="F91">
            <v>1</v>
          </cell>
          <cell r="G91" t="str">
            <v>瓦房店模具厂</v>
          </cell>
          <cell r="H91">
            <v>41455</v>
          </cell>
          <cell r="J91">
            <v>26500</v>
          </cell>
          <cell r="K91">
            <v>0.35</v>
          </cell>
          <cell r="M91" t="str">
            <v>A4</v>
          </cell>
        </row>
        <row r="92">
          <cell r="A92">
            <v>91</v>
          </cell>
          <cell r="C92" t="str">
            <v>玻璃钢16</v>
          </cell>
          <cell r="E92" t="str">
            <v>台</v>
          </cell>
          <cell r="F92">
            <v>1</v>
          </cell>
          <cell r="G92" t="str">
            <v>瓦房店模具厂</v>
          </cell>
          <cell r="H92">
            <v>41455</v>
          </cell>
          <cell r="J92">
            <v>26500</v>
          </cell>
          <cell r="K92">
            <v>0.35</v>
          </cell>
          <cell r="M92" t="str">
            <v>A4</v>
          </cell>
        </row>
        <row r="93">
          <cell r="A93">
            <v>92</v>
          </cell>
          <cell r="C93" t="str">
            <v>玻璃钢17</v>
          </cell>
          <cell r="E93" t="str">
            <v>台</v>
          </cell>
          <cell r="F93">
            <v>1</v>
          </cell>
          <cell r="G93" t="str">
            <v>瓦房店模具厂</v>
          </cell>
          <cell r="H93">
            <v>41455</v>
          </cell>
          <cell r="J93">
            <v>26500</v>
          </cell>
          <cell r="K93">
            <v>0.35</v>
          </cell>
          <cell r="M93" t="str">
            <v>A4</v>
          </cell>
        </row>
        <row r="94">
          <cell r="A94">
            <v>93</v>
          </cell>
          <cell r="C94" t="str">
            <v>玻璃钢18</v>
          </cell>
          <cell r="E94" t="str">
            <v>台</v>
          </cell>
          <cell r="F94">
            <v>1</v>
          </cell>
          <cell r="G94" t="str">
            <v>瓦房店模具厂</v>
          </cell>
          <cell r="H94">
            <v>41455</v>
          </cell>
          <cell r="J94">
            <v>6700</v>
          </cell>
          <cell r="K94">
            <v>0.35</v>
          </cell>
          <cell r="M94" t="str">
            <v>A4</v>
          </cell>
        </row>
        <row r="95">
          <cell r="A95">
            <v>94</v>
          </cell>
          <cell r="C95" t="str">
            <v>玻璃钢20</v>
          </cell>
          <cell r="E95" t="str">
            <v>台</v>
          </cell>
          <cell r="F95">
            <v>1</v>
          </cell>
          <cell r="G95" t="str">
            <v>瓦房店模具厂</v>
          </cell>
          <cell r="H95">
            <v>41455</v>
          </cell>
          <cell r="J95">
            <v>18100</v>
          </cell>
          <cell r="K95">
            <v>0.35</v>
          </cell>
          <cell r="M95" t="str">
            <v>A4</v>
          </cell>
        </row>
        <row r="96">
          <cell r="A96">
            <v>95</v>
          </cell>
          <cell r="C96" t="str">
            <v>玻璃钢21</v>
          </cell>
          <cell r="E96" t="str">
            <v>台</v>
          </cell>
          <cell r="F96">
            <v>1</v>
          </cell>
          <cell r="G96" t="str">
            <v>瓦房店模具厂</v>
          </cell>
          <cell r="H96">
            <v>41455</v>
          </cell>
          <cell r="J96">
            <v>13500</v>
          </cell>
          <cell r="K96">
            <v>0.35</v>
          </cell>
          <cell r="M96" t="str">
            <v>A4</v>
          </cell>
        </row>
        <row r="97">
          <cell r="A97">
            <v>96</v>
          </cell>
          <cell r="C97" t="str">
            <v>玻璃钢22</v>
          </cell>
          <cell r="E97" t="str">
            <v>台</v>
          </cell>
          <cell r="F97">
            <v>1</v>
          </cell>
          <cell r="G97" t="str">
            <v>瓦房店模具厂</v>
          </cell>
          <cell r="H97">
            <v>41455</v>
          </cell>
          <cell r="J97">
            <v>22900</v>
          </cell>
          <cell r="K97">
            <v>0.35</v>
          </cell>
          <cell r="M97" t="str">
            <v>A4</v>
          </cell>
        </row>
        <row r="98">
          <cell r="A98">
            <v>97</v>
          </cell>
          <cell r="C98" t="str">
            <v>玻璃钢23</v>
          </cell>
          <cell r="E98" t="str">
            <v>台</v>
          </cell>
          <cell r="F98">
            <v>1</v>
          </cell>
          <cell r="G98" t="str">
            <v>瓦房店模具厂</v>
          </cell>
          <cell r="H98">
            <v>41455</v>
          </cell>
          <cell r="J98">
            <v>17400</v>
          </cell>
          <cell r="K98">
            <v>0.35</v>
          </cell>
          <cell r="M98" t="str">
            <v>A4</v>
          </cell>
        </row>
        <row r="99">
          <cell r="A99">
            <v>98</v>
          </cell>
          <cell r="C99" t="str">
            <v>玻璃钢24</v>
          </cell>
          <cell r="E99" t="str">
            <v>台</v>
          </cell>
          <cell r="F99">
            <v>1</v>
          </cell>
          <cell r="G99" t="str">
            <v>瓦房店模具厂</v>
          </cell>
          <cell r="H99">
            <v>41455</v>
          </cell>
          <cell r="J99">
            <v>30100</v>
          </cell>
          <cell r="K99">
            <v>0.35</v>
          </cell>
          <cell r="M99" t="str">
            <v>A4</v>
          </cell>
        </row>
        <row r="100">
          <cell r="A100">
            <v>99</v>
          </cell>
          <cell r="C100" t="str">
            <v>玻璃钢25</v>
          </cell>
          <cell r="E100" t="str">
            <v>台</v>
          </cell>
          <cell r="F100">
            <v>1</v>
          </cell>
          <cell r="G100" t="str">
            <v>瓦房店模具厂</v>
          </cell>
          <cell r="H100">
            <v>41455</v>
          </cell>
          <cell r="J100">
            <v>16300</v>
          </cell>
          <cell r="K100">
            <v>0.35</v>
          </cell>
          <cell r="M100" t="str">
            <v>A4</v>
          </cell>
        </row>
        <row r="101">
          <cell r="A101">
            <v>100</v>
          </cell>
          <cell r="C101" t="str">
            <v>玻璃钢26</v>
          </cell>
          <cell r="E101" t="str">
            <v>台</v>
          </cell>
          <cell r="F101">
            <v>1</v>
          </cell>
          <cell r="G101" t="str">
            <v>瓦房店模具厂</v>
          </cell>
          <cell r="H101">
            <v>41455</v>
          </cell>
          <cell r="J101">
            <v>16300</v>
          </cell>
          <cell r="K101">
            <v>0.35</v>
          </cell>
          <cell r="M101" t="str">
            <v>A4</v>
          </cell>
        </row>
        <row r="102">
          <cell r="A102">
            <v>101</v>
          </cell>
          <cell r="C102" t="str">
            <v>玻璃钢27</v>
          </cell>
          <cell r="E102" t="str">
            <v>台</v>
          </cell>
          <cell r="F102">
            <v>1</v>
          </cell>
          <cell r="G102" t="str">
            <v>瓦房店模具厂</v>
          </cell>
          <cell r="H102">
            <v>41455</v>
          </cell>
          <cell r="J102">
            <v>16300</v>
          </cell>
          <cell r="K102">
            <v>0.35</v>
          </cell>
          <cell r="M102" t="str">
            <v>A4</v>
          </cell>
        </row>
        <row r="103">
          <cell r="A103">
            <v>102</v>
          </cell>
          <cell r="C103" t="str">
            <v>玻璃钢28</v>
          </cell>
          <cell r="E103" t="str">
            <v>台</v>
          </cell>
          <cell r="F103">
            <v>1</v>
          </cell>
          <cell r="G103" t="str">
            <v>瓦房店模具厂</v>
          </cell>
          <cell r="H103">
            <v>41455</v>
          </cell>
          <cell r="J103">
            <v>11400</v>
          </cell>
          <cell r="K103">
            <v>0.35</v>
          </cell>
          <cell r="M103" t="str">
            <v>A4</v>
          </cell>
        </row>
        <row r="104">
          <cell r="A104">
            <v>103</v>
          </cell>
          <cell r="C104" t="str">
            <v>玻璃钢29</v>
          </cell>
          <cell r="E104" t="str">
            <v>台</v>
          </cell>
          <cell r="F104">
            <v>1</v>
          </cell>
          <cell r="G104" t="str">
            <v>瓦房店模具厂</v>
          </cell>
          <cell r="H104">
            <v>41455</v>
          </cell>
          <cell r="J104">
            <v>17500</v>
          </cell>
          <cell r="K104">
            <v>0.35</v>
          </cell>
          <cell r="M104" t="str">
            <v>A4</v>
          </cell>
        </row>
        <row r="105">
          <cell r="A105">
            <v>104</v>
          </cell>
          <cell r="C105" t="str">
            <v>玻璃钢30</v>
          </cell>
          <cell r="E105" t="str">
            <v>台</v>
          </cell>
          <cell r="F105">
            <v>1</v>
          </cell>
          <cell r="G105" t="str">
            <v>瓦房店模具厂</v>
          </cell>
          <cell r="H105">
            <v>41455</v>
          </cell>
          <cell r="J105">
            <v>17500</v>
          </cell>
          <cell r="K105">
            <v>0.35</v>
          </cell>
          <cell r="M105" t="str">
            <v>A4</v>
          </cell>
        </row>
        <row r="106">
          <cell r="A106">
            <v>105</v>
          </cell>
          <cell r="C106" t="str">
            <v>玻璃钢31</v>
          </cell>
          <cell r="E106" t="str">
            <v>台</v>
          </cell>
          <cell r="F106">
            <v>1</v>
          </cell>
          <cell r="G106" t="str">
            <v>瓦房店模具厂</v>
          </cell>
          <cell r="H106">
            <v>41455</v>
          </cell>
          <cell r="J106">
            <v>17500</v>
          </cell>
          <cell r="K106">
            <v>0.35</v>
          </cell>
          <cell r="M106" t="str">
            <v>A4</v>
          </cell>
        </row>
        <row r="107">
          <cell r="A107">
            <v>106</v>
          </cell>
          <cell r="C107" t="str">
            <v>玻璃钢32</v>
          </cell>
          <cell r="E107" t="str">
            <v>台</v>
          </cell>
          <cell r="F107">
            <v>1</v>
          </cell>
          <cell r="G107" t="str">
            <v>瓦房店模具厂</v>
          </cell>
          <cell r="H107">
            <v>41455</v>
          </cell>
          <cell r="J107">
            <v>17800</v>
          </cell>
          <cell r="K107">
            <v>0.35</v>
          </cell>
          <cell r="M107" t="str">
            <v>A4</v>
          </cell>
        </row>
        <row r="108">
          <cell r="A108">
            <v>107</v>
          </cell>
          <cell r="C108" t="str">
            <v>玻璃钢33</v>
          </cell>
          <cell r="E108" t="str">
            <v>台</v>
          </cell>
          <cell r="F108">
            <v>1</v>
          </cell>
          <cell r="G108" t="str">
            <v>瓦房店模具厂</v>
          </cell>
          <cell r="H108">
            <v>41455</v>
          </cell>
          <cell r="J108">
            <v>18500</v>
          </cell>
          <cell r="K108">
            <v>0.35</v>
          </cell>
          <cell r="M108" t="str">
            <v>A4</v>
          </cell>
        </row>
        <row r="109">
          <cell r="A109">
            <v>108</v>
          </cell>
          <cell r="C109" t="str">
            <v>金属型模具186</v>
          </cell>
          <cell r="E109" t="str">
            <v>台</v>
          </cell>
          <cell r="F109">
            <v>1</v>
          </cell>
          <cell r="G109" t="str">
            <v>沈阳卡斯汀模具制造有限公司</v>
          </cell>
          <cell r="H109">
            <v>41455</v>
          </cell>
          <cell r="J109">
            <v>32300</v>
          </cell>
          <cell r="K109">
            <v>0.35</v>
          </cell>
          <cell r="M109" t="str">
            <v>A4</v>
          </cell>
        </row>
        <row r="110">
          <cell r="A110">
            <v>109</v>
          </cell>
          <cell r="C110" t="str">
            <v>金属型模具187</v>
          </cell>
          <cell r="E110" t="str">
            <v>台</v>
          </cell>
          <cell r="F110">
            <v>1</v>
          </cell>
          <cell r="G110" t="str">
            <v>沈阳卡斯汀模具制造有限公司</v>
          </cell>
          <cell r="H110">
            <v>41455</v>
          </cell>
          <cell r="J110">
            <v>29300</v>
          </cell>
          <cell r="K110">
            <v>0.35</v>
          </cell>
          <cell r="M110" t="str">
            <v>A4</v>
          </cell>
        </row>
        <row r="111">
          <cell r="A111">
            <v>110</v>
          </cell>
          <cell r="C111" t="str">
            <v>金属型模具188</v>
          </cell>
          <cell r="E111" t="str">
            <v>台</v>
          </cell>
          <cell r="F111">
            <v>1</v>
          </cell>
          <cell r="G111" t="str">
            <v>沈阳卡斯汀模具制造有限公司</v>
          </cell>
          <cell r="H111">
            <v>41455</v>
          </cell>
          <cell r="J111">
            <v>55700</v>
          </cell>
          <cell r="K111">
            <v>0.35</v>
          </cell>
          <cell r="M111" t="str">
            <v>A4</v>
          </cell>
        </row>
        <row r="112">
          <cell r="A112">
            <v>111</v>
          </cell>
          <cell r="C112" t="str">
            <v>金属型模具189</v>
          </cell>
          <cell r="E112" t="str">
            <v>台</v>
          </cell>
          <cell r="F112">
            <v>1</v>
          </cell>
          <cell r="G112" t="str">
            <v>沈阳卡斯汀模具制造有限公司</v>
          </cell>
          <cell r="H112">
            <v>41455</v>
          </cell>
          <cell r="J112">
            <v>32300</v>
          </cell>
          <cell r="K112">
            <v>0.35</v>
          </cell>
          <cell r="M112" t="str">
            <v>A4</v>
          </cell>
        </row>
        <row r="113">
          <cell r="A113">
            <v>112</v>
          </cell>
          <cell r="C113" t="str">
            <v>金属型模具190</v>
          </cell>
          <cell r="E113" t="str">
            <v>台</v>
          </cell>
          <cell r="F113">
            <v>1</v>
          </cell>
          <cell r="G113" t="str">
            <v>沈阳卡斯汀模具制造有限公司</v>
          </cell>
          <cell r="H113">
            <v>41455</v>
          </cell>
          <cell r="J113">
            <v>21100</v>
          </cell>
          <cell r="K113">
            <v>0.35</v>
          </cell>
          <cell r="M113" t="str">
            <v>A4</v>
          </cell>
        </row>
        <row r="114">
          <cell r="A114">
            <v>113</v>
          </cell>
          <cell r="C114" t="str">
            <v>金属型模具191</v>
          </cell>
          <cell r="E114" t="str">
            <v>台</v>
          </cell>
          <cell r="F114">
            <v>1</v>
          </cell>
          <cell r="G114" t="str">
            <v>沈阳卡斯汀模具制造有限公司</v>
          </cell>
          <cell r="H114">
            <v>41455</v>
          </cell>
          <cell r="J114">
            <v>35200</v>
          </cell>
          <cell r="K114">
            <v>0.35</v>
          </cell>
          <cell r="M114" t="str">
            <v>A4</v>
          </cell>
        </row>
        <row r="115">
          <cell r="A115">
            <v>114</v>
          </cell>
          <cell r="C115" t="str">
            <v>金属型模具192</v>
          </cell>
          <cell r="E115" t="str">
            <v>台</v>
          </cell>
          <cell r="F115">
            <v>1</v>
          </cell>
          <cell r="G115" t="str">
            <v>沈阳卡斯汀模具制造有限公司</v>
          </cell>
          <cell r="H115">
            <v>41455</v>
          </cell>
          <cell r="J115">
            <v>32300</v>
          </cell>
          <cell r="K115">
            <v>0.35</v>
          </cell>
          <cell r="M115" t="str">
            <v>A4</v>
          </cell>
        </row>
        <row r="116">
          <cell r="A116">
            <v>115</v>
          </cell>
          <cell r="C116" t="str">
            <v>金属型模具193</v>
          </cell>
          <cell r="E116" t="str">
            <v>台</v>
          </cell>
          <cell r="F116">
            <v>1</v>
          </cell>
          <cell r="G116" t="str">
            <v>沈阳卡斯汀模具制造有限公司</v>
          </cell>
          <cell r="H116">
            <v>41455</v>
          </cell>
          <cell r="J116">
            <v>64500</v>
          </cell>
          <cell r="K116">
            <v>0.35</v>
          </cell>
          <cell r="M116" t="str">
            <v>A4</v>
          </cell>
        </row>
        <row r="117">
          <cell r="A117">
            <v>116</v>
          </cell>
          <cell r="C117" t="str">
            <v>金属型模具194</v>
          </cell>
          <cell r="E117" t="str">
            <v>台</v>
          </cell>
          <cell r="F117">
            <v>1</v>
          </cell>
          <cell r="G117" t="str">
            <v>沈阳卡斯汀模具制造有限公司</v>
          </cell>
          <cell r="H117">
            <v>41455</v>
          </cell>
          <cell r="J117">
            <v>24900</v>
          </cell>
          <cell r="K117">
            <v>0.35</v>
          </cell>
          <cell r="M117" t="str">
            <v>A4</v>
          </cell>
        </row>
        <row r="118">
          <cell r="A118">
            <v>117</v>
          </cell>
          <cell r="C118" t="str">
            <v>金属型模具195</v>
          </cell>
          <cell r="E118" t="str">
            <v>台</v>
          </cell>
          <cell r="F118">
            <v>1</v>
          </cell>
          <cell r="G118" t="str">
            <v>沈阳卡斯汀模具制造有限公司</v>
          </cell>
          <cell r="H118">
            <v>41455</v>
          </cell>
          <cell r="J118">
            <v>64500</v>
          </cell>
          <cell r="K118">
            <v>0.35</v>
          </cell>
          <cell r="M118" t="str">
            <v>A4</v>
          </cell>
        </row>
        <row r="119">
          <cell r="A119">
            <v>118</v>
          </cell>
          <cell r="C119" t="str">
            <v>金属型模具196</v>
          </cell>
          <cell r="E119" t="str">
            <v>台</v>
          </cell>
          <cell r="F119">
            <v>1</v>
          </cell>
          <cell r="G119" t="str">
            <v>沈阳卡斯汀模具制造有限公司</v>
          </cell>
          <cell r="H119">
            <v>41455</v>
          </cell>
          <cell r="J119">
            <v>38100</v>
          </cell>
          <cell r="K119">
            <v>0.35</v>
          </cell>
          <cell r="M119" t="str">
            <v>A4</v>
          </cell>
        </row>
        <row r="120">
          <cell r="A120">
            <v>119</v>
          </cell>
          <cell r="C120" t="str">
            <v>金属型模具197</v>
          </cell>
          <cell r="E120" t="str">
            <v>台</v>
          </cell>
          <cell r="F120">
            <v>1</v>
          </cell>
          <cell r="G120" t="str">
            <v>沈阳卡斯汀模具制造有限公司</v>
          </cell>
          <cell r="H120">
            <v>41455</v>
          </cell>
          <cell r="J120">
            <v>38100</v>
          </cell>
          <cell r="K120">
            <v>0.35</v>
          </cell>
          <cell r="M120" t="str">
            <v>A4</v>
          </cell>
        </row>
        <row r="121">
          <cell r="A121">
            <v>120</v>
          </cell>
          <cell r="C121" t="str">
            <v>金属型模具198</v>
          </cell>
          <cell r="E121" t="str">
            <v>台</v>
          </cell>
          <cell r="F121">
            <v>1</v>
          </cell>
          <cell r="G121" t="str">
            <v>沈阳卡斯汀模具制造有限公司</v>
          </cell>
          <cell r="H121">
            <v>41455</v>
          </cell>
          <cell r="J121">
            <v>41100</v>
          </cell>
          <cell r="K121">
            <v>0.35</v>
          </cell>
          <cell r="M121" t="str">
            <v>A4</v>
          </cell>
        </row>
        <row r="122">
          <cell r="A122">
            <v>121</v>
          </cell>
          <cell r="C122" t="str">
            <v>金属型模具199</v>
          </cell>
          <cell r="E122" t="str">
            <v>台</v>
          </cell>
          <cell r="F122">
            <v>1</v>
          </cell>
          <cell r="G122" t="str">
            <v>沈阳卡斯汀模具制造有限公司</v>
          </cell>
          <cell r="H122">
            <v>41455</v>
          </cell>
          <cell r="J122">
            <v>35200</v>
          </cell>
          <cell r="K122">
            <v>0.35</v>
          </cell>
          <cell r="M122" t="str">
            <v>A4</v>
          </cell>
        </row>
        <row r="123">
          <cell r="A123">
            <v>122</v>
          </cell>
          <cell r="C123" t="str">
            <v>金属型模具200</v>
          </cell>
          <cell r="E123" t="str">
            <v>台</v>
          </cell>
          <cell r="F123">
            <v>1</v>
          </cell>
          <cell r="G123" t="str">
            <v>沈阳卡斯汀模具制造有限公司</v>
          </cell>
          <cell r="H123">
            <v>41455</v>
          </cell>
          <cell r="J123">
            <v>18500</v>
          </cell>
          <cell r="K123">
            <v>0.35</v>
          </cell>
          <cell r="M123" t="str">
            <v>A4</v>
          </cell>
        </row>
        <row r="124">
          <cell r="A124">
            <v>123</v>
          </cell>
          <cell r="C124" t="str">
            <v>金属型模具201</v>
          </cell>
          <cell r="E124" t="str">
            <v>台</v>
          </cell>
          <cell r="F124">
            <v>1</v>
          </cell>
          <cell r="G124" t="str">
            <v>沈阳卡斯汀模具制造有限公司</v>
          </cell>
          <cell r="H124">
            <v>41455</v>
          </cell>
          <cell r="J124">
            <v>21100</v>
          </cell>
          <cell r="K124">
            <v>0.35</v>
          </cell>
          <cell r="M124" t="str">
            <v>A4</v>
          </cell>
        </row>
        <row r="125">
          <cell r="A125">
            <v>124</v>
          </cell>
          <cell r="C125" t="str">
            <v>金属型模具202</v>
          </cell>
          <cell r="E125" t="str">
            <v>台</v>
          </cell>
          <cell r="F125">
            <v>1</v>
          </cell>
          <cell r="G125" t="str">
            <v>沈阳卡斯汀模具制造有限公司</v>
          </cell>
          <cell r="H125">
            <v>41455</v>
          </cell>
          <cell r="J125">
            <v>14400</v>
          </cell>
          <cell r="K125">
            <v>0.35</v>
          </cell>
          <cell r="M125" t="str">
            <v>A4</v>
          </cell>
        </row>
        <row r="126">
          <cell r="A126">
            <v>125</v>
          </cell>
          <cell r="C126" t="str">
            <v>金属型模具203</v>
          </cell>
          <cell r="E126" t="str">
            <v>台</v>
          </cell>
          <cell r="F126">
            <v>1</v>
          </cell>
          <cell r="G126" t="str">
            <v>沈阳卡斯汀模具制造有限公司</v>
          </cell>
          <cell r="H126">
            <v>41455</v>
          </cell>
          <cell r="J126">
            <v>14700</v>
          </cell>
          <cell r="K126">
            <v>0.35</v>
          </cell>
          <cell r="M126" t="str">
            <v>A4</v>
          </cell>
        </row>
        <row r="127">
          <cell r="A127">
            <v>126</v>
          </cell>
          <cell r="C127" t="str">
            <v>金属型模具204</v>
          </cell>
          <cell r="E127" t="str">
            <v>台</v>
          </cell>
          <cell r="F127">
            <v>1</v>
          </cell>
          <cell r="G127" t="str">
            <v>沈阳卡斯汀模具制造有限公司</v>
          </cell>
          <cell r="H127">
            <v>41455</v>
          </cell>
          <cell r="J127">
            <v>8700</v>
          </cell>
          <cell r="K127">
            <v>0.35</v>
          </cell>
          <cell r="M127" t="str">
            <v>A4</v>
          </cell>
        </row>
        <row r="128">
          <cell r="A128">
            <v>127</v>
          </cell>
          <cell r="C128" t="str">
            <v>金属型模具205</v>
          </cell>
          <cell r="E128" t="str">
            <v>台</v>
          </cell>
          <cell r="F128">
            <v>1</v>
          </cell>
          <cell r="G128" t="str">
            <v>沈阳卡斯汀模具制造有限公司</v>
          </cell>
          <cell r="H128">
            <v>41455</v>
          </cell>
          <cell r="J128">
            <v>16300</v>
          </cell>
          <cell r="K128">
            <v>0.35</v>
          </cell>
          <cell r="M128" t="str">
            <v>A4</v>
          </cell>
        </row>
        <row r="129">
          <cell r="A129">
            <v>128</v>
          </cell>
          <cell r="C129" t="str">
            <v>金属型模具206</v>
          </cell>
          <cell r="E129" t="str">
            <v>台</v>
          </cell>
          <cell r="F129">
            <v>1</v>
          </cell>
          <cell r="G129" t="str">
            <v>沈阳卡斯汀模具制造有限公司</v>
          </cell>
          <cell r="H129">
            <v>41455</v>
          </cell>
          <cell r="J129">
            <v>13900</v>
          </cell>
          <cell r="K129">
            <v>0.35</v>
          </cell>
          <cell r="M129" t="str">
            <v>A4</v>
          </cell>
        </row>
        <row r="130">
          <cell r="A130">
            <v>129</v>
          </cell>
          <cell r="C130" t="str">
            <v>金属型模具207</v>
          </cell>
          <cell r="E130" t="str">
            <v>台</v>
          </cell>
          <cell r="F130">
            <v>1</v>
          </cell>
          <cell r="G130" t="str">
            <v>沈阳卡斯汀模具制造有限公司</v>
          </cell>
          <cell r="H130">
            <v>41455</v>
          </cell>
          <cell r="J130">
            <v>18900</v>
          </cell>
          <cell r="K130">
            <v>0.35</v>
          </cell>
          <cell r="M130" t="str">
            <v>A4</v>
          </cell>
        </row>
        <row r="131">
          <cell r="A131">
            <v>130</v>
          </cell>
          <cell r="C131" t="str">
            <v>金属型模具208</v>
          </cell>
          <cell r="E131" t="str">
            <v>台</v>
          </cell>
          <cell r="F131">
            <v>1</v>
          </cell>
          <cell r="G131" t="str">
            <v>沈阳卡斯汀模具制造有限公司</v>
          </cell>
          <cell r="H131">
            <v>41455</v>
          </cell>
          <cell r="J131">
            <v>21300</v>
          </cell>
          <cell r="K131">
            <v>0.35</v>
          </cell>
          <cell r="M131" t="str">
            <v>A4</v>
          </cell>
        </row>
        <row r="132">
          <cell r="A132">
            <v>131</v>
          </cell>
          <cell r="C132" t="str">
            <v>金属型模具209</v>
          </cell>
          <cell r="E132" t="str">
            <v>台</v>
          </cell>
          <cell r="F132">
            <v>1</v>
          </cell>
          <cell r="G132" t="str">
            <v>沈阳卡斯汀模具制造有限公司</v>
          </cell>
          <cell r="H132">
            <v>41455</v>
          </cell>
          <cell r="J132">
            <v>21300</v>
          </cell>
          <cell r="K132">
            <v>0.35</v>
          </cell>
          <cell r="M132" t="str">
            <v>A4</v>
          </cell>
        </row>
        <row r="133">
          <cell r="A133">
            <v>132</v>
          </cell>
          <cell r="C133" t="str">
            <v>金属型模具210</v>
          </cell>
          <cell r="E133" t="str">
            <v>台</v>
          </cell>
          <cell r="F133">
            <v>1</v>
          </cell>
          <cell r="G133" t="str">
            <v>沈阳卡斯汀模具制造有限公司</v>
          </cell>
          <cell r="H133">
            <v>41455</v>
          </cell>
          <cell r="J133">
            <v>21300</v>
          </cell>
          <cell r="K133">
            <v>0.35</v>
          </cell>
          <cell r="M133" t="str">
            <v>A4</v>
          </cell>
        </row>
        <row r="134">
          <cell r="A134">
            <v>133</v>
          </cell>
          <cell r="C134" t="str">
            <v>金属型模具211</v>
          </cell>
          <cell r="E134" t="str">
            <v>台</v>
          </cell>
          <cell r="F134">
            <v>1</v>
          </cell>
          <cell r="G134" t="str">
            <v>沈阳卡斯汀模具制造有限公司</v>
          </cell>
          <cell r="H134">
            <v>41455</v>
          </cell>
          <cell r="J134">
            <v>21300</v>
          </cell>
          <cell r="K134">
            <v>0.35</v>
          </cell>
          <cell r="M134" t="str">
            <v>A4</v>
          </cell>
        </row>
        <row r="135">
          <cell r="A135">
            <v>134</v>
          </cell>
          <cell r="C135" t="str">
            <v>金属型模具212</v>
          </cell>
          <cell r="E135" t="str">
            <v>台</v>
          </cell>
          <cell r="F135">
            <v>1</v>
          </cell>
          <cell r="G135" t="str">
            <v>沈阳卡斯汀模具制造有限公司</v>
          </cell>
          <cell r="H135">
            <v>41455</v>
          </cell>
          <cell r="J135">
            <v>28400</v>
          </cell>
          <cell r="K135">
            <v>0.35</v>
          </cell>
          <cell r="M135" t="str">
            <v>A4</v>
          </cell>
        </row>
        <row r="136">
          <cell r="A136">
            <v>135</v>
          </cell>
          <cell r="C136" t="str">
            <v>金属型模具213</v>
          </cell>
          <cell r="E136" t="str">
            <v>台</v>
          </cell>
          <cell r="F136">
            <v>1</v>
          </cell>
          <cell r="G136" t="str">
            <v>沈阳卡斯汀模具制造有限公司</v>
          </cell>
          <cell r="H136">
            <v>41455</v>
          </cell>
          <cell r="J136">
            <v>17800</v>
          </cell>
          <cell r="K136">
            <v>0.35</v>
          </cell>
          <cell r="M136" t="str">
            <v>A4</v>
          </cell>
        </row>
        <row r="137">
          <cell r="A137">
            <v>136</v>
          </cell>
          <cell r="C137" t="str">
            <v>金属型模具214</v>
          </cell>
          <cell r="E137" t="str">
            <v>台</v>
          </cell>
          <cell r="F137">
            <v>1</v>
          </cell>
          <cell r="G137" t="str">
            <v>沈阳卡斯汀模具制造有限公司</v>
          </cell>
          <cell r="H137">
            <v>41455</v>
          </cell>
          <cell r="J137">
            <v>21300</v>
          </cell>
          <cell r="K137">
            <v>0.35</v>
          </cell>
          <cell r="M137" t="str">
            <v>A4</v>
          </cell>
        </row>
        <row r="138">
          <cell r="A138">
            <v>137</v>
          </cell>
          <cell r="C138" t="str">
            <v>金属型模具215</v>
          </cell>
          <cell r="E138" t="str">
            <v>台</v>
          </cell>
          <cell r="F138">
            <v>1</v>
          </cell>
          <cell r="G138" t="str">
            <v>沈阳卡斯汀模具制造有限公司</v>
          </cell>
          <cell r="H138">
            <v>41455</v>
          </cell>
          <cell r="J138">
            <v>34100</v>
          </cell>
          <cell r="K138">
            <v>0.35</v>
          </cell>
          <cell r="M138" t="str">
            <v>A4</v>
          </cell>
        </row>
        <row r="139">
          <cell r="A139">
            <v>138</v>
          </cell>
          <cell r="C139" t="str">
            <v>金属型模具216</v>
          </cell>
          <cell r="E139" t="str">
            <v>台</v>
          </cell>
          <cell r="F139">
            <v>1</v>
          </cell>
          <cell r="G139" t="str">
            <v>沈阳卡斯汀模具制造有限公司</v>
          </cell>
          <cell r="H139">
            <v>41455</v>
          </cell>
          <cell r="J139">
            <v>21300</v>
          </cell>
          <cell r="K139">
            <v>0.35</v>
          </cell>
          <cell r="M139" t="str">
            <v>A4</v>
          </cell>
        </row>
        <row r="140">
          <cell r="A140">
            <v>139</v>
          </cell>
          <cell r="C140" t="str">
            <v>金属型模具217</v>
          </cell>
          <cell r="E140" t="str">
            <v>台</v>
          </cell>
          <cell r="F140">
            <v>1</v>
          </cell>
          <cell r="G140" t="str">
            <v>沈阳卡斯汀模具制造有限公司</v>
          </cell>
          <cell r="H140">
            <v>41455</v>
          </cell>
          <cell r="J140">
            <v>12800</v>
          </cell>
          <cell r="K140">
            <v>0.35</v>
          </cell>
          <cell r="M140" t="str">
            <v>A4</v>
          </cell>
        </row>
        <row r="141">
          <cell r="A141">
            <v>140</v>
          </cell>
          <cell r="C141" t="str">
            <v>金属型模具218</v>
          </cell>
          <cell r="E141" t="str">
            <v>台</v>
          </cell>
          <cell r="F141">
            <v>1</v>
          </cell>
          <cell r="G141" t="str">
            <v>沈阳卡斯汀模具制造有限公司</v>
          </cell>
          <cell r="H141">
            <v>41455</v>
          </cell>
          <cell r="J141">
            <v>12800</v>
          </cell>
          <cell r="K141">
            <v>0.35</v>
          </cell>
          <cell r="M141" t="str">
            <v>A4</v>
          </cell>
        </row>
        <row r="142">
          <cell r="A142">
            <v>141</v>
          </cell>
          <cell r="C142" t="str">
            <v>金属型模具219</v>
          </cell>
          <cell r="E142" t="str">
            <v>台</v>
          </cell>
          <cell r="F142">
            <v>1</v>
          </cell>
          <cell r="G142" t="str">
            <v>沈阳卡斯汀模具制造有限公司</v>
          </cell>
          <cell r="H142">
            <v>41455</v>
          </cell>
          <cell r="J142">
            <v>22700</v>
          </cell>
          <cell r="K142">
            <v>0.35</v>
          </cell>
          <cell r="M142" t="str">
            <v>A4</v>
          </cell>
        </row>
        <row r="143">
          <cell r="A143">
            <v>142</v>
          </cell>
          <cell r="C143" t="str">
            <v>金属型模具220</v>
          </cell>
          <cell r="E143" t="str">
            <v>台</v>
          </cell>
          <cell r="F143">
            <v>1</v>
          </cell>
          <cell r="G143" t="str">
            <v>沈阳卡斯汀模具制造有限公司</v>
          </cell>
          <cell r="H143">
            <v>41455</v>
          </cell>
          <cell r="J143">
            <v>21300</v>
          </cell>
          <cell r="K143">
            <v>0.35</v>
          </cell>
          <cell r="M143" t="str">
            <v>A4</v>
          </cell>
        </row>
        <row r="144">
          <cell r="A144">
            <v>143</v>
          </cell>
          <cell r="C144" t="str">
            <v>金属型模具221</v>
          </cell>
          <cell r="E144" t="str">
            <v>台</v>
          </cell>
          <cell r="F144">
            <v>1</v>
          </cell>
          <cell r="G144" t="str">
            <v>沈阳卡斯汀模具制造有限公司</v>
          </cell>
          <cell r="H144">
            <v>41455</v>
          </cell>
          <cell r="J144">
            <v>12800</v>
          </cell>
          <cell r="K144">
            <v>0.35</v>
          </cell>
          <cell r="M144" t="str">
            <v>A4</v>
          </cell>
        </row>
        <row r="145">
          <cell r="A145">
            <v>144</v>
          </cell>
          <cell r="C145" t="str">
            <v>金属型模具222</v>
          </cell>
          <cell r="E145" t="str">
            <v>台</v>
          </cell>
          <cell r="F145">
            <v>1</v>
          </cell>
          <cell r="G145" t="str">
            <v>沈阳卡斯汀模具制造有限公司</v>
          </cell>
          <cell r="H145">
            <v>41455</v>
          </cell>
          <cell r="J145">
            <v>12800</v>
          </cell>
          <cell r="K145">
            <v>0.35</v>
          </cell>
          <cell r="M145" t="str">
            <v>A4</v>
          </cell>
        </row>
        <row r="146">
          <cell r="A146">
            <v>145</v>
          </cell>
          <cell r="C146" t="str">
            <v>金属型模具223</v>
          </cell>
          <cell r="E146" t="str">
            <v>台</v>
          </cell>
          <cell r="F146">
            <v>1</v>
          </cell>
          <cell r="G146" t="str">
            <v>沈阳卡斯汀模具制造有限公司</v>
          </cell>
          <cell r="H146">
            <v>41455</v>
          </cell>
          <cell r="J146">
            <v>18500</v>
          </cell>
          <cell r="K146">
            <v>0.35</v>
          </cell>
          <cell r="M146" t="str">
            <v>A4</v>
          </cell>
        </row>
        <row r="147">
          <cell r="A147">
            <v>146</v>
          </cell>
          <cell r="C147" t="str">
            <v>金属型模具224</v>
          </cell>
          <cell r="E147" t="str">
            <v>台</v>
          </cell>
          <cell r="F147">
            <v>1</v>
          </cell>
          <cell r="G147" t="str">
            <v>沈阳卡斯汀模具制造有限公司</v>
          </cell>
          <cell r="H147">
            <v>41455</v>
          </cell>
          <cell r="J147">
            <v>18500</v>
          </cell>
          <cell r="K147">
            <v>0.35</v>
          </cell>
          <cell r="M147" t="str">
            <v>A4</v>
          </cell>
        </row>
        <row r="148">
          <cell r="A148">
            <v>147</v>
          </cell>
          <cell r="C148" t="str">
            <v>金属型模具225</v>
          </cell>
          <cell r="E148" t="str">
            <v>台</v>
          </cell>
          <cell r="F148">
            <v>1</v>
          </cell>
          <cell r="G148" t="str">
            <v>沈阳卡斯汀模具制造有限公司</v>
          </cell>
          <cell r="H148">
            <v>41455</v>
          </cell>
          <cell r="J148">
            <v>18500</v>
          </cell>
          <cell r="K148">
            <v>0.35</v>
          </cell>
          <cell r="M148" t="str">
            <v>A4</v>
          </cell>
        </row>
        <row r="149">
          <cell r="A149">
            <v>148</v>
          </cell>
          <cell r="C149" t="str">
            <v>金属型模具226</v>
          </cell>
          <cell r="E149" t="str">
            <v>台</v>
          </cell>
          <cell r="F149">
            <v>1</v>
          </cell>
          <cell r="G149" t="str">
            <v>沈阳卡斯汀模具制造有限公司</v>
          </cell>
          <cell r="H149">
            <v>41455</v>
          </cell>
          <cell r="J149">
            <v>19900</v>
          </cell>
          <cell r="K149">
            <v>0.35</v>
          </cell>
          <cell r="M149" t="str">
            <v>A4</v>
          </cell>
        </row>
        <row r="150">
          <cell r="A150">
            <v>149</v>
          </cell>
          <cell r="C150" t="str">
            <v>金属型模具227</v>
          </cell>
          <cell r="E150" t="str">
            <v>台</v>
          </cell>
          <cell r="F150">
            <v>1</v>
          </cell>
          <cell r="G150" t="str">
            <v>沈阳卡斯汀模具制造有限公司</v>
          </cell>
          <cell r="H150">
            <v>41455</v>
          </cell>
          <cell r="J150">
            <v>18500</v>
          </cell>
          <cell r="K150">
            <v>0.35</v>
          </cell>
          <cell r="M150" t="str">
            <v>A4</v>
          </cell>
        </row>
        <row r="151">
          <cell r="A151">
            <v>150</v>
          </cell>
          <cell r="C151" t="str">
            <v>金属型模具228</v>
          </cell>
          <cell r="E151" t="str">
            <v>台</v>
          </cell>
          <cell r="F151">
            <v>1</v>
          </cell>
          <cell r="G151" t="str">
            <v>沈阳卡斯汀模具制造有限公司</v>
          </cell>
          <cell r="H151">
            <v>41455</v>
          </cell>
          <cell r="J151">
            <v>12800</v>
          </cell>
          <cell r="K151">
            <v>0.35</v>
          </cell>
          <cell r="M151" t="str">
            <v>A4</v>
          </cell>
        </row>
        <row r="152">
          <cell r="A152">
            <v>151</v>
          </cell>
          <cell r="C152" t="str">
            <v>金属型模具229</v>
          </cell>
          <cell r="E152" t="str">
            <v>台</v>
          </cell>
          <cell r="F152">
            <v>1</v>
          </cell>
          <cell r="G152" t="str">
            <v>沈阳卡斯汀模具制造有限公司</v>
          </cell>
          <cell r="H152">
            <v>41455</v>
          </cell>
          <cell r="J152">
            <v>14900</v>
          </cell>
          <cell r="K152">
            <v>0.35</v>
          </cell>
          <cell r="M152" t="str">
            <v>A4</v>
          </cell>
        </row>
        <row r="153">
          <cell r="A153">
            <v>152</v>
          </cell>
          <cell r="C153" t="str">
            <v>金属型模具230</v>
          </cell>
          <cell r="E153" t="str">
            <v>台</v>
          </cell>
          <cell r="F153">
            <v>1</v>
          </cell>
          <cell r="G153" t="str">
            <v>沈阳卡斯汀模具制造有限公司</v>
          </cell>
          <cell r="H153">
            <v>41455</v>
          </cell>
          <cell r="J153">
            <v>12100</v>
          </cell>
          <cell r="K153">
            <v>0.35</v>
          </cell>
          <cell r="M153" t="str">
            <v>A4</v>
          </cell>
        </row>
        <row r="154">
          <cell r="A154">
            <v>153</v>
          </cell>
          <cell r="C154" t="str">
            <v>金属型模具231</v>
          </cell>
          <cell r="E154" t="str">
            <v>台</v>
          </cell>
          <cell r="F154">
            <v>1</v>
          </cell>
          <cell r="G154" t="str">
            <v>沈阳卡斯汀模具制造有限公司</v>
          </cell>
          <cell r="H154">
            <v>41455</v>
          </cell>
          <cell r="J154">
            <v>35600</v>
          </cell>
          <cell r="K154">
            <v>0.35</v>
          </cell>
          <cell r="M154" t="str">
            <v>A4</v>
          </cell>
        </row>
        <row r="155">
          <cell r="A155">
            <v>154</v>
          </cell>
          <cell r="C155" t="str">
            <v>金属型模具232</v>
          </cell>
          <cell r="E155" t="str">
            <v>台</v>
          </cell>
          <cell r="F155">
            <v>1</v>
          </cell>
          <cell r="G155" t="str">
            <v>沈阳卡斯汀模具制造有限公司</v>
          </cell>
          <cell r="H155">
            <v>41455</v>
          </cell>
          <cell r="J155">
            <v>14300</v>
          </cell>
          <cell r="K155">
            <v>0.35</v>
          </cell>
          <cell r="M155" t="str">
            <v>A4</v>
          </cell>
        </row>
        <row r="156">
          <cell r="A156">
            <v>155</v>
          </cell>
          <cell r="C156" t="str">
            <v>金属型模具233</v>
          </cell>
          <cell r="E156" t="str">
            <v>台</v>
          </cell>
          <cell r="F156">
            <v>1</v>
          </cell>
          <cell r="G156" t="str">
            <v>沈阳卡斯汀模具制造有限公司</v>
          </cell>
          <cell r="H156">
            <v>41455</v>
          </cell>
          <cell r="J156">
            <v>34100</v>
          </cell>
          <cell r="K156">
            <v>0.35</v>
          </cell>
          <cell r="M156" t="str">
            <v>A4</v>
          </cell>
        </row>
        <row r="157">
          <cell r="A157">
            <v>156</v>
          </cell>
          <cell r="C157" t="str">
            <v>金属型模具234</v>
          </cell>
          <cell r="E157" t="str">
            <v>台</v>
          </cell>
          <cell r="F157">
            <v>1</v>
          </cell>
          <cell r="G157" t="str">
            <v>沈阳卡斯汀模具制造有限公司</v>
          </cell>
          <cell r="H157">
            <v>41455</v>
          </cell>
          <cell r="J157">
            <v>27700</v>
          </cell>
          <cell r="K157">
            <v>0.35</v>
          </cell>
          <cell r="M157" t="str">
            <v>A4</v>
          </cell>
        </row>
        <row r="158">
          <cell r="A158">
            <v>157</v>
          </cell>
          <cell r="C158" t="str">
            <v>金属型模具235</v>
          </cell>
          <cell r="E158" t="str">
            <v>台</v>
          </cell>
          <cell r="F158">
            <v>1</v>
          </cell>
          <cell r="G158" t="str">
            <v>沈阳卡斯汀模具制造有限公司</v>
          </cell>
          <cell r="H158">
            <v>41455</v>
          </cell>
          <cell r="J158">
            <v>20600</v>
          </cell>
          <cell r="K158">
            <v>0.35</v>
          </cell>
          <cell r="M158" t="str">
            <v>A4</v>
          </cell>
        </row>
        <row r="159">
          <cell r="A159">
            <v>158</v>
          </cell>
          <cell r="C159" t="str">
            <v>金属型模具236</v>
          </cell>
          <cell r="E159" t="str">
            <v>台</v>
          </cell>
          <cell r="F159">
            <v>1</v>
          </cell>
          <cell r="G159" t="str">
            <v>沈阳卡斯汀模具制造有限公司</v>
          </cell>
          <cell r="H159">
            <v>41455</v>
          </cell>
          <cell r="J159">
            <v>18500</v>
          </cell>
          <cell r="K159">
            <v>0.35</v>
          </cell>
          <cell r="M159" t="str">
            <v>A4</v>
          </cell>
        </row>
        <row r="160">
          <cell r="A160">
            <v>159</v>
          </cell>
          <cell r="C160" t="str">
            <v>金属型模具237</v>
          </cell>
          <cell r="E160" t="str">
            <v>台</v>
          </cell>
          <cell r="F160">
            <v>1</v>
          </cell>
          <cell r="G160" t="str">
            <v>沈阳卡斯汀模具制造有限公司</v>
          </cell>
          <cell r="H160">
            <v>41455</v>
          </cell>
          <cell r="J160">
            <v>18500</v>
          </cell>
          <cell r="K160">
            <v>0.35</v>
          </cell>
          <cell r="M160" t="str">
            <v>A4</v>
          </cell>
        </row>
        <row r="161">
          <cell r="A161">
            <v>160</v>
          </cell>
          <cell r="C161" t="str">
            <v>金属型模具238</v>
          </cell>
          <cell r="E161" t="str">
            <v>台</v>
          </cell>
          <cell r="F161">
            <v>1</v>
          </cell>
          <cell r="G161" t="str">
            <v>沈阳卡斯汀模具制造有限公司</v>
          </cell>
          <cell r="H161">
            <v>41455</v>
          </cell>
          <cell r="J161">
            <v>24100</v>
          </cell>
          <cell r="K161">
            <v>0.35</v>
          </cell>
          <cell r="M161" t="str">
            <v>A4</v>
          </cell>
        </row>
        <row r="162">
          <cell r="A162">
            <v>161</v>
          </cell>
          <cell r="C162" t="str">
            <v>金属型模具239</v>
          </cell>
          <cell r="E162" t="str">
            <v>台</v>
          </cell>
          <cell r="F162">
            <v>1</v>
          </cell>
          <cell r="G162" t="str">
            <v>沈阳卡斯汀模具制造有限公司</v>
          </cell>
          <cell r="H162">
            <v>41455</v>
          </cell>
          <cell r="J162">
            <v>24100</v>
          </cell>
          <cell r="K162">
            <v>0.35</v>
          </cell>
          <cell r="M162" t="str">
            <v>A4</v>
          </cell>
        </row>
        <row r="163">
          <cell r="A163">
            <v>162</v>
          </cell>
          <cell r="C163" t="str">
            <v>金属型模具240</v>
          </cell>
          <cell r="E163" t="str">
            <v>台</v>
          </cell>
          <cell r="F163">
            <v>1</v>
          </cell>
          <cell r="G163" t="str">
            <v>沈阳卡斯汀模具制造有限公司</v>
          </cell>
          <cell r="H163">
            <v>41455</v>
          </cell>
          <cell r="J163">
            <v>20100</v>
          </cell>
          <cell r="K163">
            <v>0.35</v>
          </cell>
          <cell r="M163" t="str">
            <v>A4</v>
          </cell>
        </row>
        <row r="164">
          <cell r="A164">
            <v>163</v>
          </cell>
          <cell r="C164" t="str">
            <v>金属型模具241</v>
          </cell>
          <cell r="E164" t="str">
            <v>台</v>
          </cell>
          <cell r="F164">
            <v>1</v>
          </cell>
          <cell r="G164" t="str">
            <v>沈阳卡斯汀模具制造有限公司</v>
          </cell>
          <cell r="H164">
            <v>41455</v>
          </cell>
          <cell r="J164">
            <v>51400</v>
          </cell>
          <cell r="K164">
            <v>0.35</v>
          </cell>
          <cell r="M164" t="str">
            <v>A4</v>
          </cell>
        </row>
        <row r="165">
          <cell r="A165">
            <v>164</v>
          </cell>
          <cell r="C165" t="str">
            <v>金属型模具242</v>
          </cell>
          <cell r="E165" t="str">
            <v>台</v>
          </cell>
          <cell r="F165">
            <v>1</v>
          </cell>
          <cell r="G165" t="str">
            <v>沈阳卡斯汀模具制造有限公司</v>
          </cell>
          <cell r="H165">
            <v>41455</v>
          </cell>
          <cell r="J165">
            <v>51400</v>
          </cell>
          <cell r="K165">
            <v>0.35</v>
          </cell>
          <cell r="M165" t="str">
            <v>A4</v>
          </cell>
        </row>
        <row r="166">
          <cell r="A166">
            <v>165</v>
          </cell>
          <cell r="C166" t="str">
            <v>金属型模具243</v>
          </cell>
          <cell r="E166" t="str">
            <v>台</v>
          </cell>
          <cell r="F166">
            <v>1</v>
          </cell>
          <cell r="G166" t="str">
            <v>沈阳卡斯汀模具制造有限公司</v>
          </cell>
          <cell r="H166">
            <v>41455</v>
          </cell>
          <cell r="J166">
            <v>21300</v>
          </cell>
          <cell r="K166">
            <v>0.35</v>
          </cell>
          <cell r="M166" t="str">
            <v>A4</v>
          </cell>
        </row>
        <row r="167">
          <cell r="A167">
            <v>166</v>
          </cell>
          <cell r="C167" t="str">
            <v>木型19</v>
          </cell>
          <cell r="E167" t="str">
            <v>台</v>
          </cell>
          <cell r="F167">
            <v>1</v>
          </cell>
          <cell r="G167" t="str">
            <v>沈阳东方木型模具制品有限公司</v>
          </cell>
          <cell r="H167">
            <v>41455</v>
          </cell>
          <cell r="J167">
            <v>800</v>
          </cell>
          <cell r="K167">
            <v>0.3</v>
          </cell>
          <cell r="M167" t="str">
            <v>A4</v>
          </cell>
        </row>
        <row r="168">
          <cell r="A168">
            <v>167</v>
          </cell>
          <cell r="C168" t="str">
            <v>木型20</v>
          </cell>
          <cell r="E168" t="str">
            <v>台</v>
          </cell>
          <cell r="F168">
            <v>1</v>
          </cell>
          <cell r="G168" t="str">
            <v>沈阳东方木型模具制品有限公司</v>
          </cell>
          <cell r="H168">
            <v>41455</v>
          </cell>
          <cell r="J168">
            <v>800</v>
          </cell>
          <cell r="K168">
            <v>0.3</v>
          </cell>
          <cell r="M168" t="str">
            <v>A4</v>
          </cell>
        </row>
        <row r="169">
          <cell r="A169">
            <v>168</v>
          </cell>
          <cell r="C169" t="str">
            <v>木型21</v>
          </cell>
          <cell r="E169" t="str">
            <v>台</v>
          </cell>
          <cell r="F169">
            <v>1</v>
          </cell>
          <cell r="G169" t="str">
            <v>沈阳东方木型模具制品有限公司</v>
          </cell>
          <cell r="H169">
            <v>41455</v>
          </cell>
          <cell r="J169">
            <v>800</v>
          </cell>
          <cell r="K169">
            <v>0.3</v>
          </cell>
          <cell r="M169" t="str">
            <v>A4</v>
          </cell>
        </row>
        <row r="170">
          <cell r="A170">
            <v>169</v>
          </cell>
          <cell r="C170" t="str">
            <v>木型22</v>
          </cell>
          <cell r="E170" t="str">
            <v>台</v>
          </cell>
          <cell r="F170">
            <v>1</v>
          </cell>
          <cell r="G170" t="str">
            <v>沈阳东方木型模具制品有限公司</v>
          </cell>
          <cell r="H170">
            <v>41455</v>
          </cell>
          <cell r="J170">
            <v>800</v>
          </cell>
          <cell r="K170">
            <v>0.3</v>
          </cell>
          <cell r="M170" t="str">
            <v>A4</v>
          </cell>
        </row>
        <row r="171">
          <cell r="A171">
            <v>170</v>
          </cell>
          <cell r="C171" t="str">
            <v>木型23</v>
          </cell>
          <cell r="E171" t="str">
            <v>台</v>
          </cell>
          <cell r="F171">
            <v>1</v>
          </cell>
          <cell r="G171" t="str">
            <v>沈阳东方木型模具制品有限公司</v>
          </cell>
          <cell r="H171">
            <v>41455</v>
          </cell>
          <cell r="J171">
            <v>800</v>
          </cell>
          <cell r="K171">
            <v>0.3</v>
          </cell>
          <cell r="M171" t="str">
            <v>A4</v>
          </cell>
        </row>
        <row r="172">
          <cell r="A172">
            <v>171</v>
          </cell>
          <cell r="C172" t="str">
            <v>木型24</v>
          </cell>
          <cell r="E172" t="str">
            <v>台</v>
          </cell>
          <cell r="F172">
            <v>1</v>
          </cell>
          <cell r="G172" t="str">
            <v>沈阳东方木型模具制品有限公司</v>
          </cell>
          <cell r="H172">
            <v>41455</v>
          </cell>
          <cell r="J172">
            <v>800</v>
          </cell>
          <cell r="K172">
            <v>0.3</v>
          </cell>
          <cell r="M172" t="str">
            <v>A4</v>
          </cell>
        </row>
        <row r="173">
          <cell r="A173">
            <v>172</v>
          </cell>
          <cell r="C173" t="str">
            <v>木型25</v>
          </cell>
          <cell r="E173" t="str">
            <v>台</v>
          </cell>
          <cell r="F173">
            <v>1</v>
          </cell>
          <cell r="G173" t="str">
            <v>沈阳东方木型模具制品有限公司</v>
          </cell>
          <cell r="H173">
            <v>41455</v>
          </cell>
          <cell r="J173">
            <v>800</v>
          </cell>
          <cell r="K173">
            <v>0.3</v>
          </cell>
          <cell r="M173" t="str">
            <v>A4</v>
          </cell>
        </row>
        <row r="174">
          <cell r="A174">
            <v>173</v>
          </cell>
          <cell r="C174" t="str">
            <v>木型26</v>
          </cell>
          <cell r="E174" t="str">
            <v>台</v>
          </cell>
          <cell r="F174">
            <v>1</v>
          </cell>
          <cell r="G174" t="str">
            <v>沈阳东方木型模具制品有限公司</v>
          </cell>
          <cell r="H174">
            <v>41455</v>
          </cell>
          <cell r="J174">
            <v>800</v>
          </cell>
          <cell r="K174">
            <v>0.3</v>
          </cell>
          <cell r="M174" t="str">
            <v>A4</v>
          </cell>
        </row>
        <row r="175">
          <cell r="A175">
            <v>174</v>
          </cell>
          <cell r="C175" t="str">
            <v>木型27</v>
          </cell>
          <cell r="E175" t="str">
            <v>台</v>
          </cell>
          <cell r="F175">
            <v>1</v>
          </cell>
          <cell r="G175" t="str">
            <v>沈阳东方木型模具制品有限公司</v>
          </cell>
          <cell r="H175">
            <v>41455</v>
          </cell>
          <cell r="J175">
            <v>800</v>
          </cell>
          <cell r="K175">
            <v>0.3</v>
          </cell>
          <cell r="M175" t="str">
            <v>A4</v>
          </cell>
        </row>
        <row r="176">
          <cell r="A176">
            <v>175</v>
          </cell>
          <cell r="C176" t="str">
            <v>木型28</v>
          </cell>
          <cell r="E176" t="str">
            <v>台</v>
          </cell>
          <cell r="F176">
            <v>1</v>
          </cell>
          <cell r="G176" t="str">
            <v>沈阳东方木型模具制品有限公司</v>
          </cell>
          <cell r="H176">
            <v>41455</v>
          </cell>
          <cell r="J176">
            <v>900</v>
          </cell>
          <cell r="K176">
            <v>0.3</v>
          </cell>
          <cell r="M176" t="str">
            <v>A4</v>
          </cell>
        </row>
        <row r="177">
          <cell r="A177">
            <v>176</v>
          </cell>
          <cell r="C177" t="str">
            <v>木型29</v>
          </cell>
          <cell r="E177" t="str">
            <v>台</v>
          </cell>
          <cell r="F177">
            <v>1</v>
          </cell>
          <cell r="G177" t="str">
            <v>沈阳东方木型模具制品有限公司</v>
          </cell>
          <cell r="H177">
            <v>41455</v>
          </cell>
          <cell r="J177">
            <v>900</v>
          </cell>
          <cell r="K177">
            <v>0.3</v>
          </cell>
          <cell r="M177" t="str">
            <v>A4</v>
          </cell>
        </row>
        <row r="178">
          <cell r="A178">
            <v>177</v>
          </cell>
          <cell r="C178" t="str">
            <v>木型30</v>
          </cell>
          <cell r="E178" t="str">
            <v>台</v>
          </cell>
          <cell r="F178">
            <v>1</v>
          </cell>
          <cell r="G178" t="str">
            <v>沈阳东方木型模具制品有限公司</v>
          </cell>
          <cell r="H178">
            <v>41455</v>
          </cell>
          <cell r="J178">
            <v>900</v>
          </cell>
          <cell r="K178">
            <v>0.3</v>
          </cell>
          <cell r="M178" t="str">
            <v>A4</v>
          </cell>
        </row>
        <row r="179">
          <cell r="A179">
            <v>178</v>
          </cell>
          <cell r="C179" t="str">
            <v>木型31</v>
          </cell>
          <cell r="E179" t="str">
            <v>台</v>
          </cell>
          <cell r="F179">
            <v>1</v>
          </cell>
          <cell r="G179" t="str">
            <v>沈阳东方木型模具制品有限公司</v>
          </cell>
          <cell r="H179">
            <v>41455</v>
          </cell>
          <cell r="J179">
            <v>900</v>
          </cell>
          <cell r="K179">
            <v>0.3</v>
          </cell>
          <cell r="M179" t="str">
            <v>A4</v>
          </cell>
        </row>
        <row r="180">
          <cell r="A180">
            <v>179</v>
          </cell>
          <cell r="C180" t="str">
            <v>木型32</v>
          </cell>
          <cell r="E180" t="str">
            <v>台</v>
          </cell>
          <cell r="F180">
            <v>1</v>
          </cell>
          <cell r="G180" t="str">
            <v>沈阳东方木型模具制品有限公司</v>
          </cell>
          <cell r="H180">
            <v>41455</v>
          </cell>
          <cell r="J180">
            <v>900</v>
          </cell>
          <cell r="K180">
            <v>0.3</v>
          </cell>
          <cell r="M180" t="str">
            <v>A4</v>
          </cell>
        </row>
        <row r="181">
          <cell r="A181">
            <v>180</v>
          </cell>
          <cell r="C181" t="str">
            <v>木型33</v>
          </cell>
          <cell r="E181" t="str">
            <v>台</v>
          </cell>
          <cell r="F181">
            <v>1</v>
          </cell>
          <cell r="G181" t="str">
            <v>沈阳东方木型模具制品有限公司</v>
          </cell>
          <cell r="H181">
            <v>41455</v>
          </cell>
          <cell r="J181">
            <v>900</v>
          </cell>
          <cell r="K181">
            <v>0.3</v>
          </cell>
          <cell r="M181" t="str">
            <v>A4</v>
          </cell>
        </row>
        <row r="182">
          <cell r="A182">
            <v>181</v>
          </cell>
          <cell r="C182" t="str">
            <v>木型34</v>
          </cell>
          <cell r="E182" t="str">
            <v>台</v>
          </cell>
          <cell r="F182">
            <v>1</v>
          </cell>
          <cell r="G182" t="str">
            <v>沈阳东方木型模具制品有限公司</v>
          </cell>
          <cell r="H182">
            <v>41455</v>
          </cell>
          <cell r="J182">
            <v>900</v>
          </cell>
          <cell r="K182">
            <v>0.3</v>
          </cell>
          <cell r="M182" t="str">
            <v>A4</v>
          </cell>
        </row>
        <row r="183">
          <cell r="A183">
            <v>182</v>
          </cell>
          <cell r="C183" t="str">
            <v>木型35</v>
          </cell>
          <cell r="E183" t="str">
            <v>台</v>
          </cell>
          <cell r="F183">
            <v>1</v>
          </cell>
          <cell r="G183" t="str">
            <v>沈阳东方木型模具制品有限公司</v>
          </cell>
          <cell r="H183">
            <v>41455</v>
          </cell>
          <cell r="J183">
            <v>900</v>
          </cell>
          <cell r="K183">
            <v>0.3</v>
          </cell>
          <cell r="M183" t="str">
            <v>A4</v>
          </cell>
        </row>
        <row r="184">
          <cell r="A184">
            <v>183</v>
          </cell>
          <cell r="C184" t="str">
            <v>木型36</v>
          </cell>
          <cell r="E184" t="str">
            <v>台</v>
          </cell>
          <cell r="F184">
            <v>1</v>
          </cell>
          <cell r="G184" t="str">
            <v>沈阳东方木型模具制品有限公司</v>
          </cell>
          <cell r="H184">
            <v>41455</v>
          </cell>
          <cell r="J184">
            <v>800</v>
          </cell>
          <cell r="K184">
            <v>0.3</v>
          </cell>
          <cell r="M184" t="str">
            <v>A4</v>
          </cell>
        </row>
        <row r="185">
          <cell r="A185">
            <v>184</v>
          </cell>
          <cell r="C185" t="str">
            <v>木型37</v>
          </cell>
          <cell r="E185" t="str">
            <v>台</v>
          </cell>
          <cell r="F185">
            <v>1</v>
          </cell>
          <cell r="G185" t="str">
            <v>沈阳东方木型模具制品有限公司</v>
          </cell>
          <cell r="H185">
            <v>41455</v>
          </cell>
          <cell r="J185">
            <v>800</v>
          </cell>
          <cell r="K185">
            <v>0.3</v>
          </cell>
          <cell r="M185" t="str">
            <v>A4</v>
          </cell>
        </row>
        <row r="186">
          <cell r="A186">
            <v>185</v>
          </cell>
          <cell r="C186" t="str">
            <v>木型38</v>
          </cell>
          <cell r="E186" t="str">
            <v>台</v>
          </cell>
          <cell r="F186">
            <v>1</v>
          </cell>
          <cell r="G186" t="str">
            <v>沈阳东方木型模具制品有限公司</v>
          </cell>
          <cell r="H186">
            <v>41455</v>
          </cell>
          <cell r="J186">
            <v>800</v>
          </cell>
          <cell r="K186">
            <v>0.3</v>
          </cell>
          <cell r="M186" t="str">
            <v>A4</v>
          </cell>
        </row>
        <row r="187">
          <cell r="A187">
            <v>186</v>
          </cell>
          <cell r="C187" t="str">
            <v>木型39</v>
          </cell>
          <cell r="E187" t="str">
            <v>台</v>
          </cell>
          <cell r="F187">
            <v>1</v>
          </cell>
          <cell r="G187" t="str">
            <v>沈阳东方木型模具制品有限公司</v>
          </cell>
          <cell r="H187">
            <v>41455</v>
          </cell>
          <cell r="J187">
            <v>800</v>
          </cell>
          <cell r="K187">
            <v>0.3</v>
          </cell>
          <cell r="M187" t="str">
            <v>A4</v>
          </cell>
        </row>
        <row r="188">
          <cell r="A188">
            <v>187</v>
          </cell>
          <cell r="C188" t="str">
            <v>木型40</v>
          </cell>
          <cell r="E188" t="str">
            <v>台</v>
          </cell>
          <cell r="F188">
            <v>1</v>
          </cell>
          <cell r="G188" t="str">
            <v>沈阳东方木型模具制品有限公司</v>
          </cell>
          <cell r="H188">
            <v>41455</v>
          </cell>
          <cell r="J188">
            <v>800</v>
          </cell>
          <cell r="K188">
            <v>0.3</v>
          </cell>
          <cell r="M188" t="str">
            <v>A4</v>
          </cell>
        </row>
        <row r="189">
          <cell r="A189">
            <v>188</v>
          </cell>
          <cell r="C189" t="str">
            <v>木型41</v>
          </cell>
          <cell r="E189" t="str">
            <v>台</v>
          </cell>
          <cell r="F189">
            <v>1</v>
          </cell>
          <cell r="G189" t="str">
            <v>沈阳东方木型模具制品有限公司</v>
          </cell>
          <cell r="H189">
            <v>41455</v>
          </cell>
          <cell r="J189">
            <v>800</v>
          </cell>
          <cell r="K189">
            <v>0.3</v>
          </cell>
          <cell r="M189" t="str">
            <v>A4</v>
          </cell>
        </row>
        <row r="190">
          <cell r="A190">
            <v>189</v>
          </cell>
          <cell r="C190" t="str">
            <v>木型42</v>
          </cell>
          <cell r="E190" t="str">
            <v>台</v>
          </cell>
          <cell r="F190">
            <v>1</v>
          </cell>
          <cell r="G190" t="str">
            <v>沈阳东方木型模具制品有限公司</v>
          </cell>
          <cell r="H190">
            <v>41455</v>
          </cell>
          <cell r="J190">
            <v>800</v>
          </cell>
          <cell r="K190">
            <v>0.3</v>
          </cell>
          <cell r="M190" t="str">
            <v>A4</v>
          </cell>
        </row>
        <row r="191">
          <cell r="A191">
            <v>190</v>
          </cell>
          <cell r="C191" t="str">
            <v>木型43</v>
          </cell>
          <cell r="E191" t="str">
            <v>台</v>
          </cell>
          <cell r="F191">
            <v>1</v>
          </cell>
          <cell r="G191" t="str">
            <v>沈阳东方木型模具制品有限公司</v>
          </cell>
          <cell r="H191">
            <v>41455</v>
          </cell>
          <cell r="J191">
            <v>800</v>
          </cell>
          <cell r="K191">
            <v>0.3</v>
          </cell>
          <cell r="M191" t="str">
            <v>A4</v>
          </cell>
        </row>
        <row r="192">
          <cell r="A192">
            <v>191</v>
          </cell>
          <cell r="C192" t="str">
            <v>木型44</v>
          </cell>
          <cell r="E192" t="str">
            <v>台</v>
          </cell>
          <cell r="F192">
            <v>1</v>
          </cell>
          <cell r="G192" t="str">
            <v>沈阳东方木型模具制品有限公司</v>
          </cell>
          <cell r="H192">
            <v>41455</v>
          </cell>
          <cell r="J192">
            <v>800</v>
          </cell>
          <cell r="K192">
            <v>0.3</v>
          </cell>
          <cell r="M192" t="str">
            <v>A4</v>
          </cell>
        </row>
        <row r="193">
          <cell r="A193">
            <v>192</v>
          </cell>
          <cell r="C193" t="str">
            <v>木型45</v>
          </cell>
          <cell r="E193" t="str">
            <v>台</v>
          </cell>
          <cell r="F193">
            <v>1</v>
          </cell>
          <cell r="G193" t="str">
            <v>沈阳东方木型模具制品有限公司</v>
          </cell>
          <cell r="H193">
            <v>41455</v>
          </cell>
          <cell r="J193">
            <v>800</v>
          </cell>
          <cell r="K193">
            <v>0.3</v>
          </cell>
          <cell r="M193" t="str">
            <v>A4</v>
          </cell>
        </row>
        <row r="194">
          <cell r="A194">
            <v>193</v>
          </cell>
          <cell r="C194" t="str">
            <v>木型46</v>
          </cell>
          <cell r="E194" t="str">
            <v>台</v>
          </cell>
          <cell r="F194">
            <v>1</v>
          </cell>
          <cell r="G194" t="str">
            <v>沈阳东方木型模具制品有限公司</v>
          </cell>
          <cell r="H194">
            <v>41455</v>
          </cell>
          <cell r="J194">
            <v>800</v>
          </cell>
          <cell r="K194">
            <v>0.3</v>
          </cell>
          <cell r="M194" t="str">
            <v>A4</v>
          </cell>
        </row>
        <row r="195">
          <cell r="A195">
            <v>194</v>
          </cell>
          <cell r="C195" t="str">
            <v>木型47</v>
          </cell>
          <cell r="E195" t="str">
            <v>台</v>
          </cell>
          <cell r="F195">
            <v>1</v>
          </cell>
          <cell r="G195" t="str">
            <v>沈阳东方木型模具制品有限公司</v>
          </cell>
          <cell r="H195">
            <v>41455</v>
          </cell>
          <cell r="J195">
            <v>800</v>
          </cell>
          <cell r="K195">
            <v>0.3</v>
          </cell>
          <cell r="M195" t="str">
            <v>A4</v>
          </cell>
        </row>
        <row r="196">
          <cell r="A196">
            <v>195</v>
          </cell>
          <cell r="C196" t="str">
            <v>木型48</v>
          </cell>
          <cell r="E196" t="str">
            <v>台</v>
          </cell>
          <cell r="F196">
            <v>1</v>
          </cell>
          <cell r="G196" t="str">
            <v>沈阳东方木型模具制品有限公司</v>
          </cell>
          <cell r="H196">
            <v>41455</v>
          </cell>
          <cell r="J196">
            <v>800</v>
          </cell>
          <cell r="K196">
            <v>0.3</v>
          </cell>
          <cell r="M196" t="str">
            <v>A4</v>
          </cell>
        </row>
        <row r="197">
          <cell r="A197">
            <v>196</v>
          </cell>
          <cell r="C197" t="str">
            <v>木型49</v>
          </cell>
          <cell r="E197" t="str">
            <v>台</v>
          </cell>
          <cell r="F197">
            <v>1</v>
          </cell>
          <cell r="G197" t="str">
            <v>沈阳东方木型模具制品有限公司</v>
          </cell>
          <cell r="H197">
            <v>41455</v>
          </cell>
          <cell r="J197">
            <v>800</v>
          </cell>
          <cell r="K197">
            <v>0.3</v>
          </cell>
          <cell r="M197" t="str">
            <v>A4</v>
          </cell>
        </row>
        <row r="198">
          <cell r="A198">
            <v>197</v>
          </cell>
          <cell r="C198" t="str">
            <v>木型50</v>
          </cell>
          <cell r="E198" t="str">
            <v>台</v>
          </cell>
          <cell r="F198">
            <v>1</v>
          </cell>
          <cell r="G198" t="str">
            <v>沈阳东方木型模具制品有限公司</v>
          </cell>
          <cell r="H198">
            <v>41455</v>
          </cell>
          <cell r="J198">
            <v>800</v>
          </cell>
          <cell r="K198">
            <v>0.3</v>
          </cell>
          <cell r="M198" t="str">
            <v>A4</v>
          </cell>
        </row>
        <row r="199">
          <cell r="A199">
            <v>198</v>
          </cell>
          <cell r="C199" t="str">
            <v>木型51</v>
          </cell>
          <cell r="E199" t="str">
            <v>台</v>
          </cell>
          <cell r="F199">
            <v>1</v>
          </cell>
          <cell r="G199" t="str">
            <v>沈阳东方木型模具制品有限公司</v>
          </cell>
          <cell r="H199">
            <v>41455</v>
          </cell>
          <cell r="J199">
            <v>800</v>
          </cell>
          <cell r="K199">
            <v>0.3</v>
          </cell>
          <cell r="M199" t="str">
            <v>A4</v>
          </cell>
        </row>
        <row r="200">
          <cell r="A200">
            <v>199</v>
          </cell>
          <cell r="C200" t="str">
            <v>木型52</v>
          </cell>
          <cell r="E200" t="str">
            <v>台</v>
          </cell>
          <cell r="F200">
            <v>1</v>
          </cell>
          <cell r="G200" t="str">
            <v>沈阳东方木型模具制品有限公司</v>
          </cell>
          <cell r="H200">
            <v>41455</v>
          </cell>
          <cell r="J200">
            <v>800</v>
          </cell>
          <cell r="K200">
            <v>0.3</v>
          </cell>
          <cell r="M200" t="str">
            <v>A4</v>
          </cell>
        </row>
        <row r="201">
          <cell r="A201">
            <v>200</v>
          </cell>
          <cell r="C201" t="str">
            <v>木型53</v>
          </cell>
          <cell r="E201" t="str">
            <v>台</v>
          </cell>
          <cell r="F201">
            <v>1</v>
          </cell>
          <cell r="G201" t="str">
            <v>沈阳东方木型模具制品有限公司</v>
          </cell>
          <cell r="H201">
            <v>41455</v>
          </cell>
          <cell r="J201">
            <v>800</v>
          </cell>
          <cell r="K201">
            <v>0.3</v>
          </cell>
          <cell r="M201" t="str">
            <v>A4</v>
          </cell>
        </row>
        <row r="202">
          <cell r="A202">
            <v>201</v>
          </cell>
          <cell r="C202" t="str">
            <v>木型54</v>
          </cell>
          <cell r="E202" t="str">
            <v>台</v>
          </cell>
          <cell r="F202">
            <v>1</v>
          </cell>
          <cell r="G202" t="str">
            <v>沈阳东方木型模具制品有限公司</v>
          </cell>
          <cell r="H202">
            <v>41455</v>
          </cell>
          <cell r="J202">
            <v>900</v>
          </cell>
          <cell r="K202">
            <v>0.3</v>
          </cell>
          <cell r="M202" t="str">
            <v>A4</v>
          </cell>
        </row>
        <row r="203">
          <cell r="A203">
            <v>202</v>
          </cell>
          <cell r="C203" t="str">
            <v>木型55</v>
          </cell>
          <cell r="E203" t="str">
            <v>台</v>
          </cell>
          <cell r="F203">
            <v>1</v>
          </cell>
          <cell r="G203" t="str">
            <v>沈阳东方木型模具制品有限公司</v>
          </cell>
          <cell r="H203">
            <v>41455</v>
          </cell>
          <cell r="J203">
            <v>900</v>
          </cell>
          <cell r="K203">
            <v>0.3</v>
          </cell>
          <cell r="M203" t="str">
            <v>A4</v>
          </cell>
        </row>
        <row r="204">
          <cell r="A204">
            <v>203</v>
          </cell>
          <cell r="C204" t="str">
            <v>木型56</v>
          </cell>
          <cell r="E204" t="str">
            <v>台</v>
          </cell>
          <cell r="F204">
            <v>1</v>
          </cell>
          <cell r="G204" t="str">
            <v>沈阳东方木型模具制品有限公司</v>
          </cell>
          <cell r="H204">
            <v>41455</v>
          </cell>
          <cell r="J204">
            <v>900</v>
          </cell>
          <cell r="K204">
            <v>0.3</v>
          </cell>
          <cell r="M204" t="str">
            <v>A4</v>
          </cell>
        </row>
        <row r="205">
          <cell r="A205">
            <v>204</v>
          </cell>
          <cell r="C205" t="str">
            <v>木型57</v>
          </cell>
          <cell r="E205" t="str">
            <v>台</v>
          </cell>
          <cell r="F205">
            <v>1</v>
          </cell>
          <cell r="G205" t="str">
            <v>沈阳东方木型模具制品有限公司</v>
          </cell>
          <cell r="H205">
            <v>41455</v>
          </cell>
          <cell r="J205">
            <v>900</v>
          </cell>
          <cell r="K205">
            <v>0.3</v>
          </cell>
          <cell r="M205" t="str">
            <v>A4</v>
          </cell>
        </row>
        <row r="206">
          <cell r="A206">
            <v>205</v>
          </cell>
          <cell r="C206" t="str">
            <v>木型58</v>
          </cell>
          <cell r="E206" t="str">
            <v>台</v>
          </cell>
          <cell r="F206">
            <v>1</v>
          </cell>
          <cell r="G206" t="str">
            <v>沈阳东方木型模具制品有限公司</v>
          </cell>
          <cell r="H206">
            <v>41455</v>
          </cell>
          <cell r="J206">
            <v>900</v>
          </cell>
          <cell r="K206">
            <v>0.3</v>
          </cell>
          <cell r="M206" t="str">
            <v>A4</v>
          </cell>
        </row>
        <row r="207">
          <cell r="A207">
            <v>206</v>
          </cell>
          <cell r="C207" t="str">
            <v>木型59</v>
          </cell>
          <cell r="E207" t="str">
            <v>台</v>
          </cell>
          <cell r="F207">
            <v>1</v>
          </cell>
          <cell r="G207" t="str">
            <v>沈阳东方木型模具制品有限公司</v>
          </cell>
          <cell r="H207">
            <v>41455</v>
          </cell>
          <cell r="J207">
            <v>900</v>
          </cell>
          <cell r="K207">
            <v>0.3</v>
          </cell>
          <cell r="M207" t="str">
            <v>A4</v>
          </cell>
        </row>
        <row r="208">
          <cell r="A208">
            <v>207</v>
          </cell>
          <cell r="C208" t="str">
            <v>木型60</v>
          </cell>
          <cell r="E208" t="str">
            <v>台</v>
          </cell>
          <cell r="F208">
            <v>1</v>
          </cell>
          <cell r="G208" t="str">
            <v>沈阳东方木型模具制品有限公司</v>
          </cell>
          <cell r="H208">
            <v>41455</v>
          </cell>
          <cell r="J208">
            <v>900</v>
          </cell>
          <cell r="K208">
            <v>0.3</v>
          </cell>
          <cell r="M208" t="str">
            <v>A4</v>
          </cell>
        </row>
        <row r="209">
          <cell r="A209">
            <v>208</v>
          </cell>
          <cell r="C209" t="str">
            <v>木型61</v>
          </cell>
          <cell r="E209" t="str">
            <v>台</v>
          </cell>
          <cell r="F209">
            <v>1</v>
          </cell>
          <cell r="G209" t="str">
            <v>沈阳东方木型模具制品有限公司</v>
          </cell>
          <cell r="H209">
            <v>41455</v>
          </cell>
          <cell r="J209">
            <v>900</v>
          </cell>
          <cell r="K209">
            <v>0.3</v>
          </cell>
          <cell r="M209" t="str">
            <v>A4</v>
          </cell>
        </row>
        <row r="210">
          <cell r="A210">
            <v>209</v>
          </cell>
          <cell r="C210" t="str">
            <v>木型62</v>
          </cell>
          <cell r="E210" t="str">
            <v>台</v>
          </cell>
          <cell r="F210">
            <v>1</v>
          </cell>
          <cell r="G210" t="str">
            <v>沈阳东方木型模具制品有限公司</v>
          </cell>
          <cell r="H210">
            <v>41455</v>
          </cell>
          <cell r="J210">
            <v>900</v>
          </cell>
          <cell r="K210">
            <v>0.3</v>
          </cell>
          <cell r="M210" t="str">
            <v>A4</v>
          </cell>
        </row>
        <row r="211">
          <cell r="A211">
            <v>210</v>
          </cell>
          <cell r="C211" t="str">
            <v>木型63</v>
          </cell>
          <cell r="E211" t="str">
            <v>台</v>
          </cell>
          <cell r="F211">
            <v>1</v>
          </cell>
          <cell r="G211" t="str">
            <v>沈阳东方木型模具制品有限公司</v>
          </cell>
          <cell r="H211">
            <v>41455</v>
          </cell>
          <cell r="J211">
            <v>900</v>
          </cell>
          <cell r="K211">
            <v>0.3</v>
          </cell>
          <cell r="M211" t="str">
            <v>A4</v>
          </cell>
        </row>
        <row r="212">
          <cell r="A212">
            <v>211</v>
          </cell>
          <cell r="C212" t="str">
            <v>木型64</v>
          </cell>
          <cell r="E212" t="str">
            <v>台</v>
          </cell>
          <cell r="F212">
            <v>1</v>
          </cell>
          <cell r="G212" t="str">
            <v>沈阳东方木型模具制品有限公司</v>
          </cell>
          <cell r="H212">
            <v>41455</v>
          </cell>
          <cell r="J212">
            <v>900</v>
          </cell>
          <cell r="K212">
            <v>0.3</v>
          </cell>
          <cell r="M212" t="str">
            <v>A4</v>
          </cell>
        </row>
        <row r="213">
          <cell r="A213">
            <v>212</v>
          </cell>
          <cell r="C213" t="str">
            <v>木型65</v>
          </cell>
          <cell r="E213" t="str">
            <v>台</v>
          </cell>
          <cell r="F213">
            <v>1</v>
          </cell>
          <cell r="G213" t="str">
            <v>沈阳东方木型模具制品有限公司</v>
          </cell>
          <cell r="H213">
            <v>41455</v>
          </cell>
          <cell r="J213">
            <v>900</v>
          </cell>
          <cell r="K213">
            <v>0.3</v>
          </cell>
          <cell r="M213" t="str">
            <v>A4</v>
          </cell>
        </row>
        <row r="214">
          <cell r="A214">
            <v>213</v>
          </cell>
          <cell r="C214" t="str">
            <v>木型66</v>
          </cell>
          <cell r="E214" t="str">
            <v>台</v>
          </cell>
          <cell r="F214">
            <v>1</v>
          </cell>
          <cell r="G214" t="str">
            <v>沈阳东方木型模具制品有限公司</v>
          </cell>
          <cell r="H214">
            <v>41455</v>
          </cell>
          <cell r="J214">
            <v>900</v>
          </cell>
          <cell r="K214">
            <v>0.3</v>
          </cell>
          <cell r="M214" t="str">
            <v>A4</v>
          </cell>
        </row>
        <row r="215">
          <cell r="A215">
            <v>214</v>
          </cell>
          <cell r="C215" t="str">
            <v>木型67</v>
          </cell>
          <cell r="E215" t="str">
            <v>台</v>
          </cell>
          <cell r="F215">
            <v>1</v>
          </cell>
          <cell r="G215" t="str">
            <v>沈阳东方木型模具制品有限公司</v>
          </cell>
          <cell r="H215">
            <v>41455</v>
          </cell>
          <cell r="J215">
            <v>900</v>
          </cell>
          <cell r="K215">
            <v>0.3</v>
          </cell>
          <cell r="M215" t="str">
            <v>A4</v>
          </cell>
        </row>
        <row r="216">
          <cell r="A216">
            <v>215</v>
          </cell>
          <cell r="C216" t="str">
            <v>木型68</v>
          </cell>
          <cell r="E216" t="str">
            <v>台</v>
          </cell>
          <cell r="F216">
            <v>1</v>
          </cell>
          <cell r="G216" t="str">
            <v>沈阳东方木型模具制品有限公司</v>
          </cell>
          <cell r="H216">
            <v>41455</v>
          </cell>
          <cell r="J216">
            <v>900</v>
          </cell>
          <cell r="K216">
            <v>0.3</v>
          </cell>
          <cell r="M216" t="str">
            <v>A4</v>
          </cell>
        </row>
        <row r="217">
          <cell r="A217">
            <v>216</v>
          </cell>
          <cell r="C217" t="str">
            <v>木型69</v>
          </cell>
          <cell r="E217" t="str">
            <v>台</v>
          </cell>
          <cell r="F217">
            <v>1</v>
          </cell>
          <cell r="G217" t="str">
            <v>沈阳东方木型模具制品有限公司</v>
          </cell>
          <cell r="H217">
            <v>41455</v>
          </cell>
          <cell r="J217">
            <v>900</v>
          </cell>
          <cell r="K217">
            <v>0.3</v>
          </cell>
          <cell r="M217" t="str">
            <v>A4</v>
          </cell>
        </row>
        <row r="218">
          <cell r="A218">
            <v>217</v>
          </cell>
          <cell r="C218" t="str">
            <v>木型70</v>
          </cell>
          <cell r="E218" t="str">
            <v>台</v>
          </cell>
          <cell r="F218">
            <v>1</v>
          </cell>
          <cell r="G218" t="str">
            <v>沈阳东方木型模具制品有限公司</v>
          </cell>
          <cell r="H218">
            <v>41455</v>
          </cell>
          <cell r="J218">
            <v>600</v>
          </cell>
          <cell r="K218">
            <v>0.3</v>
          </cell>
          <cell r="M218" t="str">
            <v>A4</v>
          </cell>
        </row>
        <row r="219">
          <cell r="A219">
            <v>218</v>
          </cell>
          <cell r="C219" t="str">
            <v>木型71</v>
          </cell>
          <cell r="E219" t="str">
            <v>台</v>
          </cell>
          <cell r="F219">
            <v>1</v>
          </cell>
          <cell r="G219" t="str">
            <v>沈阳东方木型模具制品有限公司</v>
          </cell>
          <cell r="H219">
            <v>41455</v>
          </cell>
          <cell r="J219">
            <v>600</v>
          </cell>
          <cell r="K219">
            <v>0.3</v>
          </cell>
          <cell r="M219" t="str">
            <v>A4</v>
          </cell>
        </row>
        <row r="220">
          <cell r="A220">
            <v>219</v>
          </cell>
          <cell r="C220" t="str">
            <v>木型72</v>
          </cell>
          <cell r="E220" t="str">
            <v>台</v>
          </cell>
          <cell r="F220">
            <v>1</v>
          </cell>
          <cell r="G220" t="str">
            <v>沈阳东方木型模具制品有限公司</v>
          </cell>
          <cell r="H220">
            <v>41455</v>
          </cell>
          <cell r="J220">
            <v>900</v>
          </cell>
          <cell r="K220">
            <v>0.3</v>
          </cell>
          <cell r="M220" t="str">
            <v>A4</v>
          </cell>
        </row>
        <row r="221">
          <cell r="A221">
            <v>220</v>
          </cell>
          <cell r="C221" t="str">
            <v>木型73</v>
          </cell>
          <cell r="E221" t="str">
            <v>台</v>
          </cell>
          <cell r="F221">
            <v>1</v>
          </cell>
          <cell r="G221" t="str">
            <v>沈阳东方木型模具制品有限公司</v>
          </cell>
          <cell r="H221">
            <v>41455</v>
          </cell>
          <cell r="J221">
            <v>900</v>
          </cell>
          <cell r="K221">
            <v>0.3</v>
          </cell>
          <cell r="M221" t="str">
            <v>A4</v>
          </cell>
        </row>
        <row r="222">
          <cell r="A222">
            <v>221</v>
          </cell>
          <cell r="C222" t="str">
            <v>木型74</v>
          </cell>
          <cell r="E222" t="str">
            <v>台</v>
          </cell>
          <cell r="F222">
            <v>1</v>
          </cell>
          <cell r="G222" t="str">
            <v>沈阳东方木型模具制品有限公司</v>
          </cell>
          <cell r="H222">
            <v>41455</v>
          </cell>
          <cell r="J222">
            <v>900</v>
          </cell>
          <cell r="K222">
            <v>0.3</v>
          </cell>
          <cell r="M222" t="str">
            <v>A4</v>
          </cell>
        </row>
        <row r="223">
          <cell r="A223">
            <v>222</v>
          </cell>
          <cell r="C223" t="str">
            <v>木型75</v>
          </cell>
          <cell r="E223" t="str">
            <v>台</v>
          </cell>
          <cell r="F223">
            <v>1</v>
          </cell>
          <cell r="G223" t="str">
            <v>沈阳东方木型模具制品有限公司</v>
          </cell>
          <cell r="H223">
            <v>41455</v>
          </cell>
          <cell r="J223">
            <v>900</v>
          </cell>
          <cell r="K223">
            <v>0.3</v>
          </cell>
          <cell r="M223" t="str">
            <v>A4</v>
          </cell>
        </row>
        <row r="224">
          <cell r="A224">
            <v>223</v>
          </cell>
          <cell r="C224" t="str">
            <v>木型76</v>
          </cell>
          <cell r="E224" t="str">
            <v>台</v>
          </cell>
          <cell r="F224">
            <v>1</v>
          </cell>
          <cell r="G224" t="str">
            <v>沈阳东方木型模具制品有限公司</v>
          </cell>
          <cell r="H224">
            <v>41455</v>
          </cell>
          <cell r="J224">
            <v>900</v>
          </cell>
          <cell r="K224">
            <v>0.3</v>
          </cell>
          <cell r="M224" t="str">
            <v>A4</v>
          </cell>
        </row>
        <row r="225">
          <cell r="A225">
            <v>224</v>
          </cell>
          <cell r="C225" t="str">
            <v>木型77</v>
          </cell>
          <cell r="E225" t="str">
            <v>台</v>
          </cell>
          <cell r="F225">
            <v>1</v>
          </cell>
          <cell r="G225" t="str">
            <v>沈阳东方木型模具制品有限公司</v>
          </cell>
          <cell r="H225">
            <v>41455</v>
          </cell>
          <cell r="J225">
            <v>900</v>
          </cell>
          <cell r="K225">
            <v>0.3</v>
          </cell>
          <cell r="M225" t="str">
            <v>A4</v>
          </cell>
        </row>
        <row r="226">
          <cell r="A226">
            <v>225</v>
          </cell>
          <cell r="C226" t="str">
            <v>木型78</v>
          </cell>
          <cell r="E226" t="str">
            <v>台</v>
          </cell>
          <cell r="F226">
            <v>1</v>
          </cell>
          <cell r="G226" t="str">
            <v>沈阳东方木型模具制品有限公司</v>
          </cell>
          <cell r="H226">
            <v>41455</v>
          </cell>
          <cell r="J226">
            <v>900</v>
          </cell>
          <cell r="K226">
            <v>0.3</v>
          </cell>
          <cell r="M226" t="str">
            <v>A4</v>
          </cell>
        </row>
        <row r="227">
          <cell r="A227">
            <v>226</v>
          </cell>
          <cell r="C227" t="str">
            <v>木型79</v>
          </cell>
          <cell r="E227" t="str">
            <v>台</v>
          </cell>
          <cell r="F227">
            <v>1</v>
          </cell>
          <cell r="G227" t="str">
            <v>沈阳东方木型模具制品有限公司</v>
          </cell>
          <cell r="H227">
            <v>41455</v>
          </cell>
          <cell r="J227">
            <v>900</v>
          </cell>
          <cell r="K227">
            <v>0.3</v>
          </cell>
          <cell r="M227" t="str">
            <v>A4</v>
          </cell>
        </row>
        <row r="228">
          <cell r="A228">
            <v>227</v>
          </cell>
          <cell r="C228" t="str">
            <v>木型80</v>
          </cell>
          <cell r="E228" t="str">
            <v>台</v>
          </cell>
          <cell r="F228">
            <v>1</v>
          </cell>
          <cell r="G228" t="str">
            <v>沈阳东方木型模具制品有限公司</v>
          </cell>
          <cell r="H228">
            <v>41455</v>
          </cell>
          <cell r="J228">
            <v>900</v>
          </cell>
          <cell r="K228">
            <v>0.3</v>
          </cell>
          <cell r="M228" t="str">
            <v>A4</v>
          </cell>
        </row>
        <row r="229">
          <cell r="A229">
            <v>228</v>
          </cell>
          <cell r="C229" t="str">
            <v>木型81</v>
          </cell>
          <cell r="E229" t="str">
            <v>台</v>
          </cell>
          <cell r="F229">
            <v>1</v>
          </cell>
          <cell r="G229" t="str">
            <v>沈阳东方木型模具制品有限公司</v>
          </cell>
          <cell r="H229">
            <v>41455</v>
          </cell>
          <cell r="J229">
            <v>900</v>
          </cell>
          <cell r="K229">
            <v>0.3</v>
          </cell>
          <cell r="M229" t="str">
            <v>A4</v>
          </cell>
        </row>
        <row r="230">
          <cell r="A230">
            <v>229</v>
          </cell>
          <cell r="C230" t="str">
            <v>金属型244</v>
          </cell>
          <cell r="E230" t="str">
            <v>台</v>
          </cell>
          <cell r="F230">
            <v>1</v>
          </cell>
          <cell r="G230" t="str">
            <v>沈阳卡斯汀模具制造有限公司</v>
          </cell>
          <cell r="H230">
            <v>41455</v>
          </cell>
          <cell r="J230">
            <v>18500</v>
          </cell>
          <cell r="K230">
            <v>0.35</v>
          </cell>
          <cell r="M230" t="str">
            <v>A5</v>
          </cell>
        </row>
        <row r="231">
          <cell r="A231">
            <v>230</v>
          </cell>
          <cell r="C231" t="str">
            <v>金属型245</v>
          </cell>
          <cell r="E231" t="str">
            <v>台</v>
          </cell>
          <cell r="F231">
            <v>1</v>
          </cell>
          <cell r="G231" t="str">
            <v>沈阳卡斯汀模具制造有限公司</v>
          </cell>
          <cell r="H231">
            <v>41455</v>
          </cell>
          <cell r="J231">
            <v>41200</v>
          </cell>
          <cell r="K231">
            <v>0.35</v>
          </cell>
          <cell r="M231" t="str">
            <v>A5</v>
          </cell>
        </row>
        <row r="232">
          <cell r="A232">
            <v>231</v>
          </cell>
          <cell r="C232" t="str">
            <v>金属型246</v>
          </cell>
          <cell r="E232" t="str">
            <v>台</v>
          </cell>
          <cell r="F232">
            <v>1</v>
          </cell>
          <cell r="G232" t="str">
            <v>沈阳卡斯汀模具制造有限公司</v>
          </cell>
          <cell r="H232">
            <v>41455</v>
          </cell>
          <cell r="J232">
            <v>18500</v>
          </cell>
          <cell r="K232">
            <v>0.35</v>
          </cell>
          <cell r="M232" t="str">
            <v>A5</v>
          </cell>
        </row>
        <row r="233">
          <cell r="A233">
            <v>232</v>
          </cell>
          <cell r="C233" t="str">
            <v>金属型247</v>
          </cell>
          <cell r="E233" t="str">
            <v>台</v>
          </cell>
          <cell r="F233">
            <v>1</v>
          </cell>
          <cell r="G233" t="str">
            <v>沈阳卡斯汀模具制造有限公司</v>
          </cell>
          <cell r="H233">
            <v>41455</v>
          </cell>
          <cell r="J233">
            <v>18500</v>
          </cell>
          <cell r="K233">
            <v>0.35</v>
          </cell>
          <cell r="M233" t="str">
            <v>A5</v>
          </cell>
        </row>
        <row r="234">
          <cell r="A234">
            <v>233</v>
          </cell>
          <cell r="C234" t="str">
            <v>金属型248</v>
          </cell>
          <cell r="E234" t="str">
            <v>台</v>
          </cell>
          <cell r="F234">
            <v>1</v>
          </cell>
          <cell r="G234" t="str">
            <v>沈阳卡斯汀模具制造有限公司</v>
          </cell>
          <cell r="H234">
            <v>41455</v>
          </cell>
          <cell r="J234">
            <v>18500</v>
          </cell>
          <cell r="K234">
            <v>0.35</v>
          </cell>
          <cell r="M234" t="str">
            <v>A5</v>
          </cell>
        </row>
        <row r="235">
          <cell r="A235">
            <v>234</v>
          </cell>
          <cell r="C235" t="str">
            <v>金属型249</v>
          </cell>
          <cell r="E235" t="str">
            <v>台</v>
          </cell>
          <cell r="F235">
            <v>1</v>
          </cell>
          <cell r="G235" t="str">
            <v>沈阳卡斯汀模具制造有限公司</v>
          </cell>
          <cell r="H235">
            <v>41455</v>
          </cell>
          <cell r="J235">
            <v>18500</v>
          </cell>
          <cell r="K235">
            <v>0.35</v>
          </cell>
          <cell r="M235" t="str">
            <v>A5</v>
          </cell>
        </row>
        <row r="236">
          <cell r="A236">
            <v>235</v>
          </cell>
          <cell r="C236" t="str">
            <v>金属型250</v>
          </cell>
          <cell r="E236" t="str">
            <v>台</v>
          </cell>
          <cell r="F236">
            <v>1</v>
          </cell>
          <cell r="G236" t="str">
            <v>沈阳卡斯汀模具制造有限公司</v>
          </cell>
          <cell r="H236">
            <v>41455</v>
          </cell>
          <cell r="J236">
            <v>19900</v>
          </cell>
          <cell r="K236">
            <v>0.35</v>
          </cell>
          <cell r="M236" t="str">
            <v>A5</v>
          </cell>
        </row>
        <row r="237">
          <cell r="A237">
            <v>236</v>
          </cell>
          <cell r="C237" t="str">
            <v>金属型251</v>
          </cell>
          <cell r="E237" t="str">
            <v>台</v>
          </cell>
          <cell r="F237">
            <v>1</v>
          </cell>
          <cell r="G237" t="str">
            <v>沈阳卡斯汀模具制造有限公司</v>
          </cell>
          <cell r="H237">
            <v>41455</v>
          </cell>
          <cell r="J237">
            <v>18500</v>
          </cell>
          <cell r="K237">
            <v>0.35</v>
          </cell>
          <cell r="M237" t="str">
            <v>A5</v>
          </cell>
        </row>
        <row r="238">
          <cell r="A238">
            <v>237</v>
          </cell>
          <cell r="C238" t="str">
            <v>金属型252</v>
          </cell>
          <cell r="E238" t="str">
            <v>台</v>
          </cell>
          <cell r="F238">
            <v>1</v>
          </cell>
          <cell r="G238" t="str">
            <v>沈阳卡斯汀模具制造有限公司</v>
          </cell>
          <cell r="H238">
            <v>41455</v>
          </cell>
          <cell r="J238">
            <v>35500</v>
          </cell>
          <cell r="K238">
            <v>0.35</v>
          </cell>
          <cell r="M238" t="str">
            <v>A5</v>
          </cell>
        </row>
        <row r="239">
          <cell r="A239">
            <v>238</v>
          </cell>
          <cell r="C239" t="str">
            <v>金属型253</v>
          </cell>
          <cell r="E239" t="str">
            <v>台</v>
          </cell>
          <cell r="F239">
            <v>1</v>
          </cell>
          <cell r="G239" t="str">
            <v>沈阳卡斯汀模具制造有限公司</v>
          </cell>
          <cell r="H239">
            <v>41455</v>
          </cell>
          <cell r="J239">
            <v>24100</v>
          </cell>
          <cell r="K239">
            <v>0.35</v>
          </cell>
          <cell r="M239" t="str">
            <v>A5</v>
          </cell>
        </row>
        <row r="240">
          <cell r="A240">
            <v>239</v>
          </cell>
          <cell r="C240" t="str">
            <v>金属型254</v>
          </cell>
          <cell r="E240" t="str">
            <v>台</v>
          </cell>
          <cell r="F240">
            <v>1</v>
          </cell>
          <cell r="G240" t="str">
            <v>沈阳卡斯汀模具制造有限公司</v>
          </cell>
          <cell r="H240">
            <v>41455</v>
          </cell>
          <cell r="J240">
            <v>18500</v>
          </cell>
          <cell r="K240">
            <v>0.35</v>
          </cell>
          <cell r="M240" t="str">
            <v>A5</v>
          </cell>
        </row>
        <row r="241">
          <cell r="A241">
            <v>240</v>
          </cell>
          <cell r="C241" t="str">
            <v>金属型255</v>
          </cell>
          <cell r="E241" t="str">
            <v>台</v>
          </cell>
          <cell r="F241">
            <v>1</v>
          </cell>
          <cell r="G241" t="str">
            <v>沈阳卡斯汀模具制造有限公司</v>
          </cell>
          <cell r="H241">
            <v>41455</v>
          </cell>
          <cell r="J241">
            <v>18500</v>
          </cell>
          <cell r="K241">
            <v>0.35</v>
          </cell>
          <cell r="M241" t="str">
            <v>A5</v>
          </cell>
        </row>
        <row r="242">
          <cell r="A242">
            <v>241</v>
          </cell>
          <cell r="C242" t="str">
            <v>金属型256</v>
          </cell>
          <cell r="E242" t="str">
            <v>台</v>
          </cell>
          <cell r="F242">
            <v>1</v>
          </cell>
          <cell r="G242" t="str">
            <v>沈阳卡斯汀模具制造有限公司</v>
          </cell>
          <cell r="H242">
            <v>41455</v>
          </cell>
          <cell r="J242">
            <v>21300</v>
          </cell>
          <cell r="K242">
            <v>0.35</v>
          </cell>
          <cell r="M242" t="str">
            <v>A5</v>
          </cell>
        </row>
        <row r="243">
          <cell r="A243">
            <v>242</v>
          </cell>
          <cell r="C243" t="str">
            <v>金属型257</v>
          </cell>
          <cell r="E243" t="str">
            <v>台</v>
          </cell>
          <cell r="F243">
            <v>1</v>
          </cell>
          <cell r="G243" t="str">
            <v>沈阳卡斯汀模具制造有限公司</v>
          </cell>
          <cell r="H243">
            <v>41455</v>
          </cell>
          <cell r="J243">
            <v>18500</v>
          </cell>
          <cell r="K243">
            <v>0.35</v>
          </cell>
          <cell r="M243" t="str">
            <v>A5</v>
          </cell>
        </row>
        <row r="244">
          <cell r="A244">
            <v>243</v>
          </cell>
          <cell r="C244" t="str">
            <v>金属型258</v>
          </cell>
          <cell r="E244" t="str">
            <v>台</v>
          </cell>
          <cell r="F244">
            <v>1</v>
          </cell>
          <cell r="G244" t="str">
            <v>沈阳卡斯汀模具制造有限公司</v>
          </cell>
          <cell r="H244">
            <v>41455</v>
          </cell>
          <cell r="J244">
            <v>13900</v>
          </cell>
          <cell r="K244">
            <v>0.35</v>
          </cell>
          <cell r="M244" t="str">
            <v>A5</v>
          </cell>
        </row>
        <row r="245">
          <cell r="A245">
            <v>244</v>
          </cell>
          <cell r="C245" t="str">
            <v>金属型259</v>
          </cell>
          <cell r="E245" t="str">
            <v>台</v>
          </cell>
          <cell r="F245">
            <v>1</v>
          </cell>
          <cell r="G245" t="str">
            <v>沈阳卡斯汀模具制造有限公司</v>
          </cell>
          <cell r="H245">
            <v>41455</v>
          </cell>
          <cell r="J245">
            <v>29100</v>
          </cell>
          <cell r="K245">
            <v>0.35</v>
          </cell>
          <cell r="M245" t="str">
            <v>A5</v>
          </cell>
        </row>
        <row r="246">
          <cell r="A246">
            <v>245</v>
          </cell>
          <cell r="C246" t="str">
            <v>金属型260</v>
          </cell>
          <cell r="E246" t="str">
            <v>台</v>
          </cell>
          <cell r="F246">
            <v>1</v>
          </cell>
          <cell r="G246" t="str">
            <v>沈阳卡斯汀模具制造有限公司</v>
          </cell>
          <cell r="H246">
            <v>41455</v>
          </cell>
          <cell r="J246">
            <v>25300</v>
          </cell>
          <cell r="K246">
            <v>0.35</v>
          </cell>
          <cell r="M246" t="str">
            <v>A5</v>
          </cell>
        </row>
        <row r="247">
          <cell r="A247">
            <v>246</v>
          </cell>
          <cell r="C247" t="str">
            <v>金属型261</v>
          </cell>
          <cell r="E247" t="str">
            <v>台</v>
          </cell>
          <cell r="F247">
            <v>1</v>
          </cell>
          <cell r="G247" t="str">
            <v>沈阳卡斯汀模具制造有限公司</v>
          </cell>
          <cell r="H247">
            <v>41455</v>
          </cell>
          <cell r="J247">
            <v>18500</v>
          </cell>
          <cell r="K247">
            <v>0.35</v>
          </cell>
          <cell r="M247" t="str">
            <v>A5</v>
          </cell>
        </row>
        <row r="248">
          <cell r="A248">
            <v>247</v>
          </cell>
          <cell r="C248" t="str">
            <v>金属型262</v>
          </cell>
          <cell r="E248" t="str">
            <v>台</v>
          </cell>
          <cell r="F248">
            <v>1</v>
          </cell>
          <cell r="G248" t="str">
            <v>沈阳卡斯汀模具制造有限公司</v>
          </cell>
          <cell r="H248">
            <v>41455</v>
          </cell>
          <cell r="J248">
            <v>17000</v>
          </cell>
          <cell r="K248">
            <v>0.35</v>
          </cell>
          <cell r="M248" t="str">
            <v>A5</v>
          </cell>
        </row>
        <row r="249">
          <cell r="A249">
            <v>248</v>
          </cell>
          <cell r="C249" t="str">
            <v>金属型263</v>
          </cell>
          <cell r="E249" t="str">
            <v>台</v>
          </cell>
          <cell r="F249">
            <v>1</v>
          </cell>
          <cell r="G249" t="str">
            <v>沈阳卡斯汀模具制造有限公司</v>
          </cell>
          <cell r="H249">
            <v>41455</v>
          </cell>
          <cell r="J249">
            <v>16300</v>
          </cell>
          <cell r="K249">
            <v>0.35</v>
          </cell>
          <cell r="M249" t="str">
            <v>A5</v>
          </cell>
        </row>
        <row r="250">
          <cell r="A250">
            <v>249</v>
          </cell>
          <cell r="C250" t="str">
            <v>金属型264</v>
          </cell>
          <cell r="E250" t="str">
            <v>台</v>
          </cell>
          <cell r="F250">
            <v>1</v>
          </cell>
          <cell r="G250" t="str">
            <v>沈阳卡斯汀模具制造有限公司</v>
          </cell>
          <cell r="H250">
            <v>41455</v>
          </cell>
          <cell r="J250">
            <v>17000</v>
          </cell>
          <cell r="K250">
            <v>0.35</v>
          </cell>
          <cell r="M250" t="str">
            <v>A5</v>
          </cell>
        </row>
        <row r="251">
          <cell r="A251">
            <v>250</v>
          </cell>
          <cell r="C251" t="str">
            <v>金属型265</v>
          </cell>
          <cell r="E251" t="str">
            <v>台</v>
          </cell>
          <cell r="F251">
            <v>1</v>
          </cell>
          <cell r="G251" t="str">
            <v>沈阳卡斯汀模具制造有限公司</v>
          </cell>
          <cell r="H251">
            <v>41455</v>
          </cell>
          <cell r="J251">
            <v>17000</v>
          </cell>
          <cell r="K251">
            <v>0.35</v>
          </cell>
          <cell r="M251" t="str">
            <v>A5</v>
          </cell>
        </row>
        <row r="252">
          <cell r="A252">
            <v>251</v>
          </cell>
          <cell r="C252" t="str">
            <v>金属型266</v>
          </cell>
          <cell r="E252" t="str">
            <v>台</v>
          </cell>
          <cell r="F252">
            <v>1</v>
          </cell>
          <cell r="G252" t="str">
            <v>沈阳卡斯汀模具制造有限公司</v>
          </cell>
          <cell r="H252">
            <v>41455</v>
          </cell>
          <cell r="J252">
            <v>21300</v>
          </cell>
          <cell r="K252">
            <v>0.35</v>
          </cell>
          <cell r="M252" t="str">
            <v>A5</v>
          </cell>
        </row>
        <row r="253">
          <cell r="A253">
            <v>252</v>
          </cell>
          <cell r="C253" t="str">
            <v>金属型267</v>
          </cell>
          <cell r="E253" t="str">
            <v>台</v>
          </cell>
          <cell r="F253">
            <v>1</v>
          </cell>
          <cell r="G253" t="str">
            <v>沈阳卡斯汀模具制造有限公司</v>
          </cell>
          <cell r="H253">
            <v>41455</v>
          </cell>
          <cell r="J253">
            <v>12800</v>
          </cell>
          <cell r="K253">
            <v>0.35</v>
          </cell>
          <cell r="M253" t="str">
            <v>A5</v>
          </cell>
        </row>
        <row r="254">
          <cell r="A254">
            <v>253</v>
          </cell>
          <cell r="C254" t="str">
            <v>金属型268</v>
          </cell>
          <cell r="E254" t="str">
            <v>台</v>
          </cell>
          <cell r="F254">
            <v>1</v>
          </cell>
          <cell r="G254" t="str">
            <v>沈阳卡斯汀模具制造有限公司</v>
          </cell>
          <cell r="H254">
            <v>41455</v>
          </cell>
          <cell r="J254">
            <v>12800</v>
          </cell>
          <cell r="K254">
            <v>0.35</v>
          </cell>
          <cell r="M254" t="str">
            <v>A5</v>
          </cell>
        </row>
        <row r="255">
          <cell r="A255">
            <v>254</v>
          </cell>
          <cell r="C255" t="str">
            <v>金属型269</v>
          </cell>
          <cell r="E255" t="str">
            <v>台</v>
          </cell>
          <cell r="F255">
            <v>1</v>
          </cell>
          <cell r="G255" t="str">
            <v>沈阳卡斯汀模具制造有限公司</v>
          </cell>
          <cell r="H255">
            <v>41455</v>
          </cell>
          <cell r="J255">
            <v>15600</v>
          </cell>
          <cell r="K255">
            <v>0.35</v>
          </cell>
          <cell r="M255" t="str">
            <v>A5</v>
          </cell>
        </row>
        <row r="256">
          <cell r="A256">
            <v>255</v>
          </cell>
          <cell r="C256" t="str">
            <v>金属型270</v>
          </cell>
          <cell r="E256" t="str">
            <v>台</v>
          </cell>
          <cell r="F256">
            <v>1</v>
          </cell>
          <cell r="G256" t="str">
            <v>沈阳卡斯汀模具制造有限公司</v>
          </cell>
          <cell r="H256">
            <v>41455</v>
          </cell>
          <cell r="J256">
            <v>12800</v>
          </cell>
          <cell r="K256">
            <v>0.35</v>
          </cell>
          <cell r="M256" t="str">
            <v>A5</v>
          </cell>
        </row>
        <row r="257">
          <cell r="A257">
            <v>256</v>
          </cell>
          <cell r="C257" t="str">
            <v>金属型271</v>
          </cell>
          <cell r="E257" t="str">
            <v>台</v>
          </cell>
          <cell r="F257">
            <v>1</v>
          </cell>
          <cell r="G257" t="str">
            <v>沈阳卡斯汀模具制造有限公司</v>
          </cell>
          <cell r="H257">
            <v>41455</v>
          </cell>
          <cell r="J257">
            <v>23400</v>
          </cell>
          <cell r="K257">
            <v>0.35</v>
          </cell>
          <cell r="M257" t="str">
            <v>A5</v>
          </cell>
        </row>
        <row r="258">
          <cell r="A258">
            <v>257</v>
          </cell>
          <cell r="C258" t="str">
            <v>金属型272</v>
          </cell>
          <cell r="E258" t="str">
            <v>台</v>
          </cell>
          <cell r="F258">
            <v>1</v>
          </cell>
          <cell r="G258" t="str">
            <v>沈阳卡斯汀模具制造有限公司</v>
          </cell>
          <cell r="H258">
            <v>41455</v>
          </cell>
          <cell r="J258">
            <v>22700</v>
          </cell>
          <cell r="K258">
            <v>0.35</v>
          </cell>
          <cell r="M258" t="str">
            <v>A5</v>
          </cell>
        </row>
        <row r="259">
          <cell r="A259">
            <v>258</v>
          </cell>
          <cell r="C259" t="str">
            <v>金属型273</v>
          </cell>
          <cell r="E259" t="str">
            <v>台</v>
          </cell>
          <cell r="F259">
            <v>1</v>
          </cell>
          <cell r="G259" t="str">
            <v>沈阳卡斯汀模具制造有限公司</v>
          </cell>
          <cell r="H259">
            <v>41455</v>
          </cell>
          <cell r="J259">
            <v>17800</v>
          </cell>
          <cell r="K259">
            <v>0.35</v>
          </cell>
          <cell r="M259" t="str">
            <v>A5</v>
          </cell>
        </row>
        <row r="260">
          <cell r="A260">
            <v>259</v>
          </cell>
          <cell r="C260" t="str">
            <v>金属型274</v>
          </cell>
          <cell r="E260" t="str">
            <v>台</v>
          </cell>
          <cell r="F260">
            <v>1</v>
          </cell>
          <cell r="G260" t="str">
            <v>沈阳卡斯汀模具制造有限公司</v>
          </cell>
          <cell r="H260">
            <v>41455</v>
          </cell>
          <cell r="J260">
            <v>32700</v>
          </cell>
          <cell r="K260">
            <v>0.35</v>
          </cell>
          <cell r="M260" t="str">
            <v>A5</v>
          </cell>
        </row>
        <row r="261">
          <cell r="A261">
            <v>260</v>
          </cell>
          <cell r="C261" t="str">
            <v>金属型275</v>
          </cell>
          <cell r="E261" t="str">
            <v>台</v>
          </cell>
          <cell r="F261">
            <v>1</v>
          </cell>
          <cell r="G261" t="str">
            <v>沈阳卡斯汀模具制造有限公司</v>
          </cell>
          <cell r="H261">
            <v>41455</v>
          </cell>
          <cell r="J261">
            <v>43300</v>
          </cell>
          <cell r="K261">
            <v>0.35</v>
          </cell>
          <cell r="M261" t="str">
            <v>A5</v>
          </cell>
        </row>
        <row r="262">
          <cell r="A262">
            <v>261</v>
          </cell>
          <cell r="C262" t="str">
            <v>金属型276</v>
          </cell>
          <cell r="E262" t="str">
            <v>台</v>
          </cell>
          <cell r="F262">
            <v>1</v>
          </cell>
          <cell r="G262" t="str">
            <v>沈阳卡斯汀模具制造有限公司</v>
          </cell>
          <cell r="H262">
            <v>41455</v>
          </cell>
          <cell r="J262">
            <v>20700</v>
          </cell>
          <cell r="K262">
            <v>0.35</v>
          </cell>
          <cell r="M262" t="str">
            <v>A5</v>
          </cell>
        </row>
        <row r="263">
          <cell r="A263">
            <v>262</v>
          </cell>
          <cell r="C263" t="str">
            <v>金属型277</v>
          </cell>
          <cell r="E263" t="str">
            <v>台</v>
          </cell>
          <cell r="F263">
            <v>1</v>
          </cell>
          <cell r="G263" t="str">
            <v>沈阳卡斯汀模具制造有限公司</v>
          </cell>
          <cell r="H263">
            <v>41455</v>
          </cell>
          <cell r="J263">
            <v>18500</v>
          </cell>
          <cell r="K263">
            <v>0.35</v>
          </cell>
          <cell r="M263" t="str">
            <v>A5</v>
          </cell>
        </row>
        <row r="264">
          <cell r="A264">
            <v>263</v>
          </cell>
          <cell r="C264" t="str">
            <v>金属型278</v>
          </cell>
          <cell r="E264" t="str">
            <v>台</v>
          </cell>
          <cell r="F264">
            <v>1</v>
          </cell>
          <cell r="G264" t="str">
            <v>沈阳卡斯汀模具制造有限公司</v>
          </cell>
          <cell r="H264">
            <v>41455</v>
          </cell>
          <cell r="J264">
            <v>18500</v>
          </cell>
          <cell r="K264">
            <v>0.35</v>
          </cell>
          <cell r="M264" t="str">
            <v>A5</v>
          </cell>
        </row>
        <row r="265">
          <cell r="A265">
            <v>264</v>
          </cell>
          <cell r="C265" t="str">
            <v>金属型279</v>
          </cell>
          <cell r="E265" t="str">
            <v>台</v>
          </cell>
          <cell r="F265">
            <v>1</v>
          </cell>
          <cell r="G265" t="str">
            <v>沈阳卡斯汀模具制造有限公司</v>
          </cell>
          <cell r="H265">
            <v>41455</v>
          </cell>
          <cell r="J265">
            <v>18500</v>
          </cell>
          <cell r="K265">
            <v>0.35</v>
          </cell>
          <cell r="M265" t="str">
            <v>A5</v>
          </cell>
        </row>
        <row r="266">
          <cell r="A266">
            <v>265</v>
          </cell>
          <cell r="C266" t="str">
            <v>金属型280</v>
          </cell>
          <cell r="E266" t="str">
            <v>台</v>
          </cell>
          <cell r="F266">
            <v>1</v>
          </cell>
          <cell r="G266" t="str">
            <v>沈阳卡斯汀模具制造有限公司</v>
          </cell>
          <cell r="H266">
            <v>41455</v>
          </cell>
          <cell r="J266">
            <v>19900</v>
          </cell>
          <cell r="K266">
            <v>0.35</v>
          </cell>
          <cell r="M266" t="str">
            <v>A5</v>
          </cell>
        </row>
        <row r="267">
          <cell r="A267">
            <v>266</v>
          </cell>
          <cell r="C267" t="str">
            <v>金属型281</v>
          </cell>
          <cell r="E267" t="str">
            <v>台</v>
          </cell>
          <cell r="F267">
            <v>1</v>
          </cell>
          <cell r="G267" t="str">
            <v>沈阳卡斯汀模具制造有限公司</v>
          </cell>
          <cell r="H267">
            <v>41455</v>
          </cell>
          <cell r="J267">
            <v>22700</v>
          </cell>
          <cell r="K267">
            <v>0.35</v>
          </cell>
          <cell r="M267" t="str">
            <v>A5</v>
          </cell>
        </row>
        <row r="268">
          <cell r="A268">
            <v>267</v>
          </cell>
          <cell r="C268" t="str">
            <v>金属型282</v>
          </cell>
          <cell r="E268" t="str">
            <v>台</v>
          </cell>
          <cell r="F268">
            <v>1</v>
          </cell>
          <cell r="G268" t="str">
            <v>沈阳卡斯汀模具制造有限公司</v>
          </cell>
          <cell r="H268">
            <v>41455</v>
          </cell>
          <cell r="J268">
            <v>8500</v>
          </cell>
          <cell r="K268">
            <v>0.35</v>
          </cell>
          <cell r="M268" t="str">
            <v>A5</v>
          </cell>
        </row>
        <row r="269">
          <cell r="A269">
            <v>268</v>
          </cell>
          <cell r="C269" t="str">
            <v>金属型283</v>
          </cell>
          <cell r="E269" t="str">
            <v>台</v>
          </cell>
          <cell r="F269">
            <v>1</v>
          </cell>
          <cell r="G269" t="str">
            <v>沈阳卡斯汀模具制造有限公司</v>
          </cell>
          <cell r="H269">
            <v>41455</v>
          </cell>
          <cell r="J269">
            <v>18500</v>
          </cell>
          <cell r="K269">
            <v>0.35</v>
          </cell>
          <cell r="M269" t="str">
            <v>A5</v>
          </cell>
        </row>
        <row r="270">
          <cell r="A270">
            <v>269</v>
          </cell>
          <cell r="C270" t="str">
            <v>金属型284</v>
          </cell>
          <cell r="E270" t="str">
            <v>台</v>
          </cell>
          <cell r="F270">
            <v>1</v>
          </cell>
          <cell r="G270" t="str">
            <v>沈阳卡斯汀模具制造有限公司</v>
          </cell>
          <cell r="H270">
            <v>41455</v>
          </cell>
          <cell r="J270">
            <v>18500</v>
          </cell>
          <cell r="K270">
            <v>0.35</v>
          </cell>
          <cell r="M270" t="str">
            <v>A5</v>
          </cell>
        </row>
        <row r="271">
          <cell r="A271">
            <v>270</v>
          </cell>
          <cell r="C271" t="str">
            <v>金属型285</v>
          </cell>
          <cell r="E271" t="str">
            <v>台</v>
          </cell>
          <cell r="F271">
            <v>1</v>
          </cell>
          <cell r="G271" t="str">
            <v>沈阳卡斯汀模具制造有限公司</v>
          </cell>
          <cell r="H271">
            <v>41455</v>
          </cell>
          <cell r="J271">
            <v>18500</v>
          </cell>
          <cell r="K271">
            <v>0.35</v>
          </cell>
          <cell r="M271" t="str">
            <v>A5</v>
          </cell>
        </row>
        <row r="272">
          <cell r="A272">
            <v>271</v>
          </cell>
          <cell r="C272" t="str">
            <v>金属型286</v>
          </cell>
          <cell r="E272" t="str">
            <v>台</v>
          </cell>
          <cell r="F272">
            <v>1</v>
          </cell>
          <cell r="G272" t="str">
            <v>沈阳卡斯汀模具制造有限公司</v>
          </cell>
          <cell r="H272">
            <v>41455</v>
          </cell>
          <cell r="J272">
            <v>21300</v>
          </cell>
          <cell r="K272">
            <v>0.35</v>
          </cell>
          <cell r="M272" t="str">
            <v>A5</v>
          </cell>
        </row>
        <row r="273">
          <cell r="A273">
            <v>272</v>
          </cell>
          <cell r="C273" t="str">
            <v>金属型287</v>
          </cell>
          <cell r="E273" t="str">
            <v>台</v>
          </cell>
          <cell r="F273">
            <v>1</v>
          </cell>
          <cell r="G273" t="str">
            <v>沈阳卡斯汀模具制造有限公司</v>
          </cell>
          <cell r="H273">
            <v>41455</v>
          </cell>
          <cell r="J273">
            <v>31200</v>
          </cell>
          <cell r="K273">
            <v>0.35</v>
          </cell>
          <cell r="M273" t="str">
            <v>A5</v>
          </cell>
        </row>
        <row r="274">
          <cell r="A274">
            <v>273</v>
          </cell>
          <cell r="C274" t="str">
            <v>金属型288</v>
          </cell>
          <cell r="E274" t="str">
            <v>台</v>
          </cell>
          <cell r="F274">
            <v>1</v>
          </cell>
          <cell r="G274" t="str">
            <v>沈阳卡斯汀模具制造有限公司</v>
          </cell>
          <cell r="H274">
            <v>41455</v>
          </cell>
          <cell r="J274">
            <v>6800</v>
          </cell>
          <cell r="K274">
            <v>0.35</v>
          </cell>
          <cell r="M274" t="str">
            <v>A5</v>
          </cell>
        </row>
        <row r="275">
          <cell r="A275">
            <v>274</v>
          </cell>
          <cell r="C275" t="str">
            <v>金属型289</v>
          </cell>
          <cell r="E275" t="str">
            <v>台</v>
          </cell>
          <cell r="F275">
            <v>1</v>
          </cell>
          <cell r="G275" t="str">
            <v>沈阳卡斯汀模具制造有限公司</v>
          </cell>
          <cell r="H275">
            <v>41455</v>
          </cell>
          <cell r="J275">
            <v>12800</v>
          </cell>
          <cell r="K275">
            <v>0.35</v>
          </cell>
          <cell r="M275" t="str">
            <v>A5</v>
          </cell>
        </row>
        <row r="276">
          <cell r="A276">
            <v>275</v>
          </cell>
          <cell r="C276" t="str">
            <v>金属型290</v>
          </cell>
          <cell r="E276" t="str">
            <v>台</v>
          </cell>
          <cell r="F276">
            <v>1</v>
          </cell>
          <cell r="G276" t="str">
            <v>沈阳卡斯汀模具制造有限公司</v>
          </cell>
          <cell r="H276">
            <v>41455</v>
          </cell>
          <cell r="J276">
            <v>24100</v>
          </cell>
          <cell r="K276">
            <v>0.35</v>
          </cell>
          <cell r="M276" t="str">
            <v>A5</v>
          </cell>
        </row>
        <row r="277">
          <cell r="A277">
            <v>276</v>
          </cell>
          <cell r="C277" t="str">
            <v>金属型291</v>
          </cell>
          <cell r="E277" t="str">
            <v>台</v>
          </cell>
          <cell r="F277">
            <v>1</v>
          </cell>
          <cell r="G277" t="str">
            <v>沈阳卡斯汀模具制造有限公司</v>
          </cell>
          <cell r="H277">
            <v>41455</v>
          </cell>
          <cell r="J277">
            <v>22700</v>
          </cell>
          <cell r="K277">
            <v>0.35</v>
          </cell>
          <cell r="M277" t="str">
            <v>A5</v>
          </cell>
        </row>
        <row r="278">
          <cell r="A278">
            <v>277</v>
          </cell>
          <cell r="C278" t="str">
            <v>金属型300</v>
          </cell>
          <cell r="E278" t="str">
            <v>台</v>
          </cell>
          <cell r="F278">
            <v>1</v>
          </cell>
          <cell r="G278" t="str">
            <v>沈阳卡斯汀模具制造有限公司</v>
          </cell>
          <cell r="H278">
            <v>41455</v>
          </cell>
          <cell r="J278">
            <v>24100</v>
          </cell>
          <cell r="K278">
            <v>0.35</v>
          </cell>
          <cell r="M278" t="str">
            <v>A5</v>
          </cell>
        </row>
        <row r="279">
          <cell r="A279">
            <v>278</v>
          </cell>
          <cell r="C279" t="str">
            <v>金属型301</v>
          </cell>
          <cell r="E279" t="str">
            <v>台</v>
          </cell>
          <cell r="F279">
            <v>1</v>
          </cell>
          <cell r="G279" t="str">
            <v>沈阳卡斯汀模具制造有限公司</v>
          </cell>
          <cell r="H279">
            <v>41455</v>
          </cell>
          <cell r="J279">
            <v>18500</v>
          </cell>
          <cell r="K279">
            <v>0.35</v>
          </cell>
          <cell r="M279" t="str">
            <v>A5</v>
          </cell>
        </row>
        <row r="280">
          <cell r="A280">
            <v>279</v>
          </cell>
          <cell r="C280" t="str">
            <v>金属型302</v>
          </cell>
          <cell r="E280" t="str">
            <v>台</v>
          </cell>
          <cell r="F280">
            <v>1</v>
          </cell>
          <cell r="G280" t="str">
            <v>沈阳卡斯汀模具制造有限公司</v>
          </cell>
          <cell r="H280">
            <v>41455</v>
          </cell>
          <cell r="J280">
            <v>14200</v>
          </cell>
          <cell r="K280">
            <v>0.35</v>
          </cell>
          <cell r="M280" t="str">
            <v>A5</v>
          </cell>
        </row>
        <row r="281">
          <cell r="A281">
            <v>280</v>
          </cell>
          <cell r="C281" t="str">
            <v>金属型303</v>
          </cell>
          <cell r="E281" t="str">
            <v>台</v>
          </cell>
          <cell r="F281">
            <v>1</v>
          </cell>
          <cell r="G281" t="str">
            <v>沈阳卡斯汀模具制造有限公司</v>
          </cell>
          <cell r="H281">
            <v>41455</v>
          </cell>
          <cell r="J281">
            <v>17000</v>
          </cell>
          <cell r="K281">
            <v>0.35</v>
          </cell>
          <cell r="M281" t="str">
            <v>A5</v>
          </cell>
        </row>
        <row r="282">
          <cell r="A282">
            <v>281</v>
          </cell>
          <cell r="C282" t="str">
            <v>金属型304</v>
          </cell>
          <cell r="E282" t="str">
            <v>台</v>
          </cell>
          <cell r="F282">
            <v>1</v>
          </cell>
          <cell r="G282" t="str">
            <v>沈阳卡斯汀模具制造有限公司</v>
          </cell>
          <cell r="H282">
            <v>41455</v>
          </cell>
          <cell r="J282">
            <v>15600</v>
          </cell>
          <cell r="K282">
            <v>0.35</v>
          </cell>
          <cell r="M282" t="str">
            <v>A5</v>
          </cell>
        </row>
        <row r="283">
          <cell r="A283">
            <v>282</v>
          </cell>
          <cell r="C283" t="str">
            <v>金属型305</v>
          </cell>
          <cell r="E283" t="str">
            <v>台</v>
          </cell>
          <cell r="F283">
            <v>1</v>
          </cell>
          <cell r="G283" t="str">
            <v>沈阳卡斯汀模具制造有限公司</v>
          </cell>
          <cell r="H283">
            <v>41455</v>
          </cell>
          <cell r="J283">
            <v>15600</v>
          </cell>
          <cell r="K283">
            <v>0.35</v>
          </cell>
          <cell r="M283" t="str">
            <v>A5</v>
          </cell>
        </row>
        <row r="284">
          <cell r="A284">
            <v>283</v>
          </cell>
          <cell r="C284" t="str">
            <v>金属型306</v>
          </cell>
          <cell r="E284" t="str">
            <v>台</v>
          </cell>
          <cell r="F284">
            <v>1</v>
          </cell>
          <cell r="G284" t="str">
            <v>沈阳卡斯汀模具制造有限公司</v>
          </cell>
          <cell r="H284">
            <v>41455</v>
          </cell>
          <cell r="J284">
            <v>12100</v>
          </cell>
          <cell r="K284">
            <v>0.35</v>
          </cell>
          <cell r="M284" t="str">
            <v>A5</v>
          </cell>
        </row>
        <row r="285">
          <cell r="A285">
            <v>284</v>
          </cell>
          <cell r="C285" t="str">
            <v>金属型307</v>
          </cell>
          <cell r="E285" t="str">
            <v>台</v>
          </cell>
          <cell r="F285">
            <v>1</v>
          </cell>
          <cell r="G285" t="str">
            <v>沈阳卡斯汀模具制造有限公司</v>
          </cell>
          <cell r="H285">
            <v>41455</v>
          </cell>
          <cell r="J285">
            <v>14900</v>
          </cell>
          <cell r="K285">
            <v>0.35</v>
          </cell>
          <cell r="M285" t="str">
            <v>A5</v>
          </cell>
        </row>
        <row r="286">
          <cell r="A286">
            <v>285</v>
          </cell>
          <cell r="C286" t="str">
            <v>金属型308</v>
          </cell>
          <cell r="E286" t="str">
            <v>台</v>
          </cell>
          <cell r="F286">
            <v>1</v>
          </cell>
          <cell r="G286" t="str">
            <v>沈阳卡斯汀模具制造有限公司</v>
          </cell>
          <cell r="H286">
            <v>41455</v>
          </cell>
          <cell r="J286">
            <v>17000</v>
          </cell>
          <cell r="K286">
            <v>0.35</v>
          </cell>
          <cell r="M286" t="str">
            <v>A5</v>
          </cell>
        </row>
        <row r="287">
          <cell r="A287">
            <v>286</v>
          </cell>
          <cell r="C287" t="str">
            <v>金属型309</v>
          </cell>
          <cell r="E287" t="str">
            <v>台</v>
          </cell>
          <cell r="F287">
            <v>1</v>
          </cell>
          <cell r="G287" t="str">
            <v>沈阳卡斯汀模具制造有限公司</v>
          </cell>
          <cell r="H287">
            <v>41455</v>
          </cell>
          <cell r="J287">
            <v>15600</v>
          </cell>
          <cell r="K287">
            <v>0.35</v>
          </cell>
          <cell r="M287" t="str">
            <v>A5</v>
          </cell>
        </row>
        <row r="288">
          <cell r="A288">
            <v>287</v>
          </cell>
          <cell r="C288" t="str">
            <v>金属型310</v>
          </cell>
          <cell r="E288" t="str">
            <v>台</v>
          </cell>
          <cell r="F288">
            <v>1</v>
          </cell>
          <cell r="G288" t="str">
            <v>沈阳卡斯汀模具制造有限公司</v>
          </cell>
          <cell r="H288">
            <v>41455</v>
          </cell>
          <cell r="J288">
            <v>18500</v>
          </cell>
          <cell r="K288">
            <v>0.35</v>
          </cell>
          <cell r="M288" t="str">
            <v>A5</v>
          </cell>
        </row>
        <row r="289">
          <cell r="A289">
            <v>288</v>
          </cell>
          <cell r="C289" t="str">
            <v>金属型311</v>
          </cell>
          <cell r="E289" t="str">
            <v>台</v>
          </cell>
          <cell r="F289">
            <v>1</v>
          </cell>
          <cell r="G289" t="str">
            <v>沈阳卡斯汀模具制造有限公司</v>
          </cell>
          <cell r="H289">
            <v>41455</v>
          </cell>
          <cell r="J289">
            <v>17800</v>
          </cell>
          <cell r="K289">
            <v>0.35</v>
          </cell>
          <cell r="M289" t="str">
            <v>A5</v>
          </cell>
        </row>
        <row r="290">
          <cell r="A290">
            <v>289</v>
          </cell>
          <cell r="C290" t="str">
            <v>金属型312</v>
          </cell>
          <cell r="E290" t="str">
            <v>台</v>
          </cell>
          <cell r="F290">
            <v>1</v>
          </cell>
          <cell r="G290" t="str">
            <v>沈阳卡斯汀模具制造有限公司</v>
          </cell>
          <cell r="H290">
            <v>41455</v>
          </cell>
          <cell r="J290">
            <v>11400</v>
          </cell>
          <cell r="K290">
            <v>0.35</v>
          </cell>
          <cell r="M290" t="str">
            <v>A5</v>
          </cell>
        </row>
        <row r="291">
          <cell r="A291">
            <v>290</v>
          </cell>
          <cell r="C291" t="str">
            <v>金属型313</v>
          </cell>
          <cell r="E291" t="str">
            <v>台</v>
          </cell>
          <cell r="F291">
            <v>1</v>
          </cell>
          <cell r="G291" t="str">
            <v>沈阳卡斯汀模具制造有限公司</v>
          </cell>
          <cell r="H291">
            <v>41455</v>
          </cell>
          <cell r="J291">
            <v>22700</v>
          </cell>
          <cell r="K291">
            <v>0.35</v>
          </cell>
          <cell r="M291" t="str">
            <v>A5</v>
          </cell>
        </row>
        <row r="292">
          <cell r="A292">
            <v>291</v>
          </cell>
          <cell r="C292" t="str">
            <v>金属型314</v>
          </cell>
          <cell r="E292" t="str">
            <v>台</v>
          </cell>
          <cell r="F292">
            <v>1</v>
          </cell>
          <cell r="G292" t="str">
            <v>沈阳卡斯汀模具制造有限公司</v>
          </cell>
          <cell r="H292">
            <v>41455</v>
          </cell>
          <cell r="J292">
            <v>22700</v>
          </cell>
          <cell r="K292">
            <v>0.35</v>
          </cell>
          <cell r="M292" t="str">
            <v>A5</v>
          </cell>
        </row>
        <row r="293">
          <cell r="A293">
            <v>292</v>
          </cell>
          <cell r="C293" t="str">
            <v>金属型315</v>
          </cell>
          <cell r="E293" t="str">
            <v>台</v>
          </cell>
          <cell r="F293">
            <v>1</v>
          </cell>
          <cell r="G293" t="str">
            <v>沈阳卡斯汀模具制造有限公司</v>
          </cell>
          <cell r="H293">
            <v>41455</v>
          </cell>
          <cell r="J293">
            <v>12500</v>
          </cell>
          <cell r="K293">
            <v>0.35</v>
          </cell>
          <cell r="M293" t="str">
            <v>A5</v>
          </cell>
        </row>
        <row r="294">
          <cell r="A294">
            <v>293</v>
          </cell>
          <cell r="C294" t="str">
            <v>金属型316</v>
          </cell>
          <cell r="E294" t="str">
            <v>台</v>
          </cell>
          <cell r="F294">
            <v>1</v>
          </cell>
          <cell r="G294" t="str">
            <v>沈阳卡斯汀模具制造有限公司</v>
          </cell>
          <cell r="H294">
            <v>41455</v>
          </cell>
          <cell r="J294">
            <v>14900</v>
          </cell>
          <cell r="K294">
            <v>0.35</v>
          </cell>
          <cell r="M294" t="str">
            <v>A5</v>
          </cell>
        </row>
        <row r="295">
          <cell r="A295">
            <v>294</v>
          </cell>
          <cell r="C295" t="str">
            <v>金属型317</v>
          </cell>
          <cell r="E295" t="str">
            <v>台</v>
          </cell>
          <cell r="F295">
            <v>1</v>
          </cell>
          <cell r="G295" t="str">
            <v>沈阳卡斯汀模具制造有限公司</v>
          </cell>
          <cell r="H295">
            <v>41455</v>
          </cell>
          <cell r="J295">
            <v>10800</v>
          </cell>
          <cell r="K295">
            <v>0.35</v>
          </cell>
          <cell r="M295" t="str">
            <v>A5</v>
          </cell>
        </row>
        <row r="296">
          <cell r="A296">
            <v>295</v>
          </cell>
          <cell r="C296" t="str">
            <v>金属型318</v>
          </cell>
          <cell r="E296" t="str">
            <v>台</v>
          </cell>
          <cell r="F296">
            <v>1</v>
          </cell>
          <cell r="G296" t="str">
            <v>沈阳卡斯汀模具制造有限公司</v>
          </cell>
          <cell r="H296">
            <v>41455</v>
          </cell>
          <cell r="J296">
            <v>15600</v>
          </cell>
          <cell r="K296">
            <v>0.35</v>
          </cell>
          <cell r="M296" t="str">
            <v>A5</v>
          </cell>
        </row>
        <row r="297">
          <cell r="A297">
            <v>296</v>
          </cell>
          <cell r="C297" t="str">
            <v>金属型319</v>
          </cell>
          <cell r="E297" t="str">
            <v>台</v>
          </cell>
          <cell r="F297">
            <v>1</v>
          </cell>
          <cell r="G297" t="str">
            <v>沈阳卡斯汀模具制造有限公司</v>
          </cell>
          <cell r="H297">
            <v>41455</v>
          </cell>
          <cell r="J297">
            <v>28400</v>
          </cell>
          <cell r="K297">
            <v>0.35</v>
          </cell>
          <cell r="M297" t="str">
            <v>A5</v>
          </cell>
        </row>
        <row r="298">
          <cell r="A298">
            <v>297</v>
          </cell>
          <cell r="C298" t="str">
            <v>金属型320</v>
          </cell>
          <cell r="E298" t="str">
            <v>台</v>
          </cell>
          <cell r="F298">
            <v>1</v>
          </cell>
          <cell r="G298" t="str">
            <v>沈阳卡斯汀模具制造有限公司</v>
          </cell>
          <cell r="H298">
            <v>41455</v>
          </cell>
          <cell r="J298">
            <v>12100</v>
          </cell>
          <cell r="K298">
            <v>0.35</v>
          </cell>
          <cell r="M298" t="str">
            <v>A5</v>
          </cell>
        </row>
        <row r="299">
          <cell r="A299">
            <v>298</v>
          </cell>
          <cell r="C299" t="str">
            <v>金属型321</v>
          </cell>
          <cell r="E299" t="str">
            <v>台</v>
          </cell>
          <cell r="F299">
            <v>1</v>
          </cell>
          <cell r="G299" t="str">
            <v>沈阳卡斯汀模具制造有限公司</v>
          </cell>
          <cell r="H299">
            <v>41455</v>
          </cell>
          <cell r="J299">
            <v>21300</v>
          </cell>
          <cell r="K299">
            <v>0.35</v>
          </cell>
          <cell r="M299" t="str">
            <v>A5</v>
          </cell>
        </row>
        <row r="300">
          <cell r="A300">
            <v>299</v>
          </cell>
          <cell r="C300" t="str">
            <v>金属型322</v>
          </cell>
          <cell r="E300" t="str">
            <v>台</v>
          </cell>
          <cell r="F300">
            <v>1</v>
          </cell>
          <cell r="G300" t="str">
            <v>沈阳卡斯汀模具制造有限公司</v>
          </cell>
          <cell r="H300">
            <v>41455</v>
          </cell>
          <cell r="J300">
            <v>13500</v>
          </cell>
          <cell r="K300">
            <v>0.35</v>
          </cell>
          <cell r="M300" t="str">
            <v>A5</v>
          </cell>
        </row>
        <row r="301">
          <cell r="A301">
            <v>300</v>
          </cell>
          <cell r="C301" t="str">
            <v>金属型323</v>
          </cell>
          <cell r="E301" t="str">
            <v>台</v>
          </cell>
          <cell r="F301">
            <v>1</v>
          </cell>
          <cell r="G301" t="str">
            <v>沈阳卡斯汀模具制造有限公司</v>
          </cell>
          <cell r="H301">
            <v>41455</v>
          </cell>
          <cell r="J301">
            <v>12100</v>
          </cell>
          <cell r="K301">
            <v>0.35</v>
          </cell>
          <cell r="M301" t="str">
            <v>A5</v>
          </cell>
        </row>
        <row r="302">
          <cell r="A302">
            <v>301</v>
          </cell>
          <cell r="C302" t="str">
            <v>金属型324</v>
          </cell>
          <cell r="E302" t="str">
            <v>台</v>
          </cell>
          <cell r="F302">
            <v>1</v>
          </cell>
          <cell r="G302" t="str">
            <v>沈阳卡斯汀模具制造有限公司</v>
          </cell>
          <cell r="H302">
            <v>41455</v>
          </cell>
          <cell r="J302">
            <v>22700</v>
          </cell>
          <cell r="K302">
            <v>0.35</v>
          </cell>
          <cell r="M302" t="str">
            <v>A5</v>
          </cell>
        </row>
        <row r="303">
          <cell r="A303">
            <v>302</v>
          </cell>
          <cell r="C303" t="str">
            <v>金属型325</v>
          </cell>
          <cell r="E303" t="str">
            <v>台</v>
          </cell>
          <cell r="F303">
            <v>1</v>
          </cell>
          <cell r="G303" t="str">
            <v>沈阳卡斯汀模具制造有限公司</v>
          </cell>
          <cell r="H303">
            <v>41455</v>
          </cell>
          <cell r="J303">
            <v>35500</v>
          </cell>
          <cell r="K303">
            <v>0.35</v>
          </cell>
          <cell r="M303" t="str">
            <v>A5</v>
          </cell>
        </row>
        <row r="304">
          <cell r="A304">
            <v>303</v>
          </cell>
          <cell r="C304" t="str">
            <v>金属型326</v>
          </cell>
          <cell r="E304" t="str">
            <v>台</v>
          </cell>
          <cell r="F304">
            <v>1</v>
          </cell>
          <cell r="G304" t="str">
            <v>沈阳卡斯汀模具制造有限公司</v>
          </cell>
          <cell r="H304">
            <v>41455</v>
          </cell>
          <cell r="J304">
            <v>32000</v>
          </cell>
          <cell r="K304">
            <v>0.35</v>
          </cell>
          <cell r="M304" t="str">
            <v>A5</v>
          </cell>
        </row>
        <row r="305">
          <cell r="A305">
            <v>304</v>
          </cell>
          <cell r="C305" t="str">
            <v>金属型327</v>
          </cell>
          <cell r="E305" t="str">
            <v>台</v>
          </cell>
          <cell r="F305">
            <v>1</v>
          </cell>
          <cell r="G305" t="str">
            <v>沈阳卡斯汀模具制造有限公司</v>
          </cell>
          <cell r="H305">
            <v>41455</v>
          </cell>
          <cell r="J305">
            <v>55400</v>
          </cell>
          <cell r="K305">
            <v>0.35</v>
          </cell>
          <cell r="M305" t="str">
            <v>A5</v>
          </cell>
        </row>
        <row r="306">
          <cell r="A306">
            <v>305</v>
          </cell>
          <cell r="C306" t="str">
            <v>金属型328</v>
          </cell>
          <cell r="E306" t="str">
            <v>台</v>
          </cell>
          <cell r="F306">
            <v>1</v>
          </cell>
          <cell r="G306" t="str">
            <v>沈阳卡斯汀模具制造有限公司</v>
          </cell>
          <cell r="H306">
            <v>41455</v>
          </cell>
          <cell r="J306">
            <v>16300</v>
          </cell>
          <cell r="K306">
            <v>0.35</v>
          </cell>
          <cell r="M306" t="str">
            <v>A5</v>
          </cell>
        </row>
        <row r="307">
          <cell r="A307">
            <v>306</v>
          </cell>
          <cell r="C307" t="str">
            <v>金属型329</v>
          </cell>
          <cell r="E307" t="str">
            <v>台</v>
          </cell>
          <cell r="F307">
            <v>1</v>
          </cell>
          <cell r="G307" t="str">
            <v>沈阳卡斯汀模具制造有限公司</v>
          </cell>
          <cell r="H307">
            <v>41455</v>
          </cell>
          <cell r="J307">
            <v>17900</v>
          </cell>
          <cell r="K307">
            <v>0.35</v>
          </cell>
          <cell r="M307" t="str">
            <v>A5</v>
          </cell>
        </row>
        <row r="308">
          <cell r="A308">
            <v>307</v>
          </cell>
          <cell r="C308" t="str">
            <v>木型82</v>
          </cell>
          <cell r="E308" t="str">
            <v>台</v>
          </cell>
          <cell r="F308">
            <v>1</v>
          </cell>
          <cell r="H308">
            <v>41455</v>
          </cell>
          <cell r="J308">
            <v>900</v>
          </cell>
          <cell r="K308">
            <v>0.3</v>
          </cell>
          <cell r="M308" t="str">
            <v>A5</v>
          </cell>
        </row>
        <row r="309">
          <cell r="A309">
            <v>308</v>
          </cell>
          <cell r="C309" t="str">
            <v>木型83</v>
          </cell>
          <cell r="E309" t="str">
            <v>台</v>
          </cell>
          <cell r="F309">
            <v>1</v>
          </cell>
          <cell r="H309">
            <v>41455</v>
          </cell>
          <cell r="J309">
            <v>900</v>
          </cell>
          <cell r="K309">
            <v>0.3</v>
          </cell>
          <cell r="M309" t="str">
            <v>A5</v>
          </cell>
        </row>
        <row r="310">
          <cell r="A310">
            <v>309</v>
          </cell>
          <cell r="C310" t="str">
            <v>木型84</v>
          </cell>
          <cell r="E310" t="str">
            <v>台</v>
          </cell>
          <cell r="F310">
            <v>1</v>
          </cell>
          <cell r="H310">
            <v>41455</v>
          </cell>
          <cell r="J310">
            <v>900</v>
          </cell>
          <cell r="K310">
            <v>0.3</v>
          </cell>
          <cell r="M310" t="str">
            <v>A5</v>
          </cell>
        </row>
        <row r="311">
          <cell r="A311">
            <v>310</v>
          </cell>
          <cell r="C311" t="str">
            <v>金属型模具330</v>
          </cell>
          <cell r="E311" t="str">
            <v>台</v>
          </cell>
          <cell r="F311">
            <v>1</v>
          </cell>
          <cell r="H311">
            <v>41455</v>
          </cell>
          <cell r="J311">
            <v>56300</v>
          </cell>
          <cell r="K311">
            <v>0.3</v>
          </cell>
          <cell r="M311" t="str">
            <v>B1</v>
          </cell>
        </row>
        <row r="312">
          <cell r="A312">
            <v>311</v>
          </cell>
          <cell r="C312" t="str">
            <v>金属型模具331</v>
          </cell>
          <cell r="E312" t="str">
            <v>台</v>
          </cell>
          <cell r="F312">
            <v>1</v>
          </cell>
          <cell r="H312">
            <v>41455</v>
          </cell>
          <cell r="J312">
            <v>57900</v>
          </cell>
          <cell r="K312">
            <v>0.3</v>
          </cell>
          <cell r="M312" t="str">
            <v>B1</v>
          </cell>
        </row>
        <row r="313">
          <cell r="A313">
            <v>312</v>
          </cell>
          <cell r="C313" t="str">
            <v>木型模具118</v>
          </cell>
          <cell r="E313" t="str">
            <v>台</v>
          </cell>
          <cell r="F313">
            <v>1</v>
          </cell>
          <cell r="H313">
            <v>41455</v>
          </cell>
          <cell r="J313">
            <v>800</v>
          </cell>
          <cell r="K313">
            <v>0.3</v>
          </cell>
          <cell r="M313" t="str">
            <v>B1</v>
          </cell>
        </row>
        <row r="314">
          <cell r="A314">
            <v>313</v>
          </cell>
          <cell r="C314" t="str">
            <v>木型模具119</v>
          </cell>
          <cell r="E314" t="str">
            <v>台</v>
          </cell>
          <cell r="F314">
            <v>1</v>
          </cell>
          <cell r="H314">
            <v>41455</v>
          </cell>
          <cell r="J314">
            <v>800</v>
          </cell>
          <cell r="K314">
            <v>0.3</v>
          </cell>
          <cell r="M314" t="str">
            <v>B1</v>
          </cell>
        </row>
        <row r="315">
          <cell r="A315">
            <v>314</v>
          </cell>
          <cell r="C315" t="str">
            <v>金属型模具1</v>
          </cell>
          <cell r="E315" t="str">
            <v>台</v>
          </cell>
          <cell r="F315">
            <v>1</v>
          </cell>
          <cell r="H315">
            <v>41455</v>
          </cell>
          <cell r="J315">
            <v>35100</v>
          </cell>
          <cell r="K315">
            <v>0.3</v>
          </cell>
          <cell r="M315" t="str">
            <v>B2</v>
          </cell>
        </row>
        <row r="316">
          <cell r="A316">
            <v>315</v>
          </cell>
          <cell r="C316" t="str">
            <v>金属型模具2</v>
          </cell>
          <cell r="E316" t="str">
            <v>台</v>
          </cell>
          <cell r="F316">
            <v>1</v>
          </cell>
          <cell r="H316">
            <v>41455</v>
          </cell>
          <cell r="J316">
            <v>35100</v>
          </cell>
          <cell r="K316">
            <v>0.3</v>
          </cell>
          <cell r="M316" t="str">
            <v>B2</v>
          </cell>
        </row>
        <row r="317">
          <cell r="A317">
            <v>316</v>
          </cell>
          <cell r="C317" t="str">
            <v>金属型模具3</v>
          </cell>
          <cell r="E317" t="str">
            <v>台</v>
          </cell>
          <cell r="F317">
            <v>1</v>
          </cell>
          <cell r="H317">
            <v>41455</v>
          </cell>
          <cell r="J317">
            <v>35100</v>
          </cell>
          <cell r="K317">
            <v>0.3</v>
          </cell>
          <cell r="M317" t="str">
            <v>B2</v>
          </cell>
        </row>
        <row r="318">
          <cell r="A318">
            <v>317</v>
          </cell>
          <cell r="C318" t="str">
            <v>金属型模具4</v>
          </cell>
          <cell r="E318" t="str">
            <v>台</v>
          </cell>
          <cell r="F318">
            <v>1</v>
          </cell>
          <cell r="H318">
            <v>41455</v>
          </cell>
          <cell r="J318">
            <v>35100</v>
          </cell>
          <cell r="K318">
            <v>0.3</v>
          </cell>
          <cell r="M318" t="str">
            <v>B2</v>
          </cell>
        </row>
        <row r="319">
          <cell r="A319">
            <v>318</v>
          </cell>
          <cell r="C319" t="str">
            <v>金属型模具5</v>
          </cell>
          <cell r="E319" t="str">
            <v>台</v>
          </cell>
          <cell r="F319">
            <v>1</v>
          </cell>
          <cell r="H319">
            <v>41455</v>
          </cell>
          <cell r="J319">
            <v>29900</v>
          </cell>
          <cell r="K319">
            <v>0.3</v>
          </cell>
          <cell r="M319" t="str">
            <v>B2</v>
          </cell>
        </row>
        <row r="320">
          <cell r="A320">
            <v>319</v>
          </cell>
          <cell r="C320" t="str">
            <v>金属型模具6</v>
          </cell>
          <cell r="E320" t="str">
            <v>台</v>
          </cell>
          <cell r="F320">
            <v>1</v>
          </cell>
          <cell r="H320">
            <v>41455</v>
          </cell>
          <cell r="J320">
            <v>29900</v>
          </cell>
          <cell r="K320">
            <v>0.3</v>
          </cell>
          <cell r="M320" t="str">
            <v>B2</v>
          </cell>
        </row>
        <row r="321">
          <cell r="A321">
            <v>320</v>
          </cell>
          <cell r="C321" t="str">
            <v>金属型模具7</v>
          </cell>
          <cell r="E321" t="str">
            <v>台</v>
          </cell>
          <cell r="F321">
            <v>1</v>
          </cell>
          <cell r="H321">
            <v>41455</v>
          </cell>
          <cell r="J321">
            <v>29900</v>
          </cell>
          <cell r="K321">
            <v>0.3</v>
          </cell>
          <cell r="M321" t="str">
            <v>B2</v>
          </cell>
        </row>
        <row r="322">
          <cell r="A322">
            <v>321</v>
          </cell>
          <cell r="C322" t="str">
            <v>金属型模具8</v>
          </cell>
          <cell r="E322" t="str">
            <v>台</v>
          </cell>
          <cell r="F322">
            <v>1</v>
          </cell>
          <cell r="H322">
            <v>41455</v>
          </cell>
          <cell r="J322">
            <v>29900</v>
          </cell>
          <cell r="K322">
            <v>0.3</v>
          </cell>
          <cell r="M322" t="str">
            <v>B2</v>
          </cell>
        </row>
        <row r="323">
          <cell r="A323">
            <v>322</v>
          </cell>
          <cell r="C323" t="str">
            <v>金属型模具9</v>
          </cell>
          <cell r="E323" t="str">
            <v>台</v>
          </cell>
          <cell r="F323">
            <v>1</v>
          </cell>
          <cell r="H323">
            <v>41455</v>
          </cell>
          <cell r="J323">
            <v>29900</v>
          </cell>
          <cell r="K323">
            <v>0.3</v>
          </cell>
          <cell r="M323" t="str">
            <v>B2</v>
          </cell>
        </row>
        <row r="324">
          <cell r="A324">
            <v>323</v>
          </cell>
          <cell r="C324" t="str">
            <v>金属型模具10</v>
          </cell>
          <cell r="E324" t="str">
            <v>台</v>
          </cell>
          <cell r="F324">
            <v>1</v>
          </cell>
          <cell r="H324">
            <v>41455</v>
          </cell>
          <cell r="J324">
            <v>29900</v>
          </cell>
          <cell r="K324">
            <v>0.3</v>
          </cell>
          <cell r="M324" t="str">
            <v>B2</v>
          </cell>
        </row>
        <row r="325">
          <cell r="A325">
            <v>324</v>
          </cell>
          <cell r="C325" t="str">
            <v>金属型模具11</v>
          </cell>
          <cell r="E325" t="str">
            <v>台</v>
          </cell>
          <cell r="F325">
            <v>1</v>
          </cell>
          <cell r="H325">
            <v>41455</v>
          </cell>
          <cell r="J325">
            <v>29900</v>
          </cell>
          <cell r="K325">
            <v>0.3</v>
          </cell>
          <cell r="M325" t="str">
            <v>B2</v>
          </cell>
        </row>
        <row r="326">
          <cell r="A326">
            <v>325</v>
          </cell>
          <cell r="C326" t="str">
            <v>金属型模具12</v>
          </cell>
          <cell r="E326" t="str">
            <v>台</v>
          </cell>
          <cell r="F326">
            <v>1</v>
          </cell>
          <cell r="H326">
            <v>41455</v>
          </cell>
          <cell r="J326">
            <v>29900</v>
          </cell>
          <cell r="K326">
            <v>0.3</v>
          </cell>
          <cell r="M326" t="str">
            <v>B2</v>
          </cell>
        </row>
        <row r="327">
          <cell r="A327">
            <v>326</v>
          </cell>
          <cell r="C327" t="str">
            <v>金属型模具13</v>
          </cell>
          <cell r="E327" t="str">
            <v>台</v>
          </cell>
          <cell r="F327">
            <v>1</v>
          </cell>
          <cell r="H327">
            <v>41455</v>
          </cell>
          <cell r="J327">
            <v>29900</v>
          </cell>
          <cell r="K327">
            <v>0.3</v>
          </cell>
          <cell r="M327" t="str">
            <v>B2</v>
          </cell>
        </row>
        <row r="328">
          <cell r="A328">
            <v>327</v>
          </cell>
          <cell r="C328" t="str">
            <v>金属型模具14</v>
          </cell>
          <cell r="E328" t="str">
            <v>台</v>
          </cell>
          <cell r="F328">
            <v>1</v>
          </cell>
          <cell r="H328">
            <v>41455</v>
          </cell>
          <cell r="J328">
            <v>29900</v>
          </cell>
          <cell r="K328">
            <v>0.3</v>
          </cell>
          <cell r="M328" t="str">
            <v>B2</v>
          </cell>
        </row>
        <row r="329">
          <cell r="A329">
            <v>328</v>
          </cell>
          <cell r="C329" t="str">
            <v>金属型模具15</v>
          </cell>
          <cell r="E329" t="str">
            <v>台</v>
          </cell>
          <cell r="F329">
            <v>1</v>
          </cell>
          <cell r="H329">
            <v>41455</v>
          </cell>
          <cell r="J329">
            <v>29900</v>
          </cell>
          <cell r="K329">
            <v>0.3</v>
          </cell>
          <cell r="M329" t="str">
            <v>B2</v>
          </cell>
        </row>
        <row r="330">
          <cell r="A330">
            <v>329</v>
          </cell>
          <cell r="C330" t="str">
            <v>金属型模具16</v>
          </cell>
          <cell r="E330" t="str">
            <v>台</v>
          </cell>
          <cell r="F330">
            <v>1</v>
          </cell>
          <cell r="H330">
            <v>41455</v>
          </cell>
          <cell r="J330">
            <v>29900</v>
          </cell>
          <cell r="K330">
            <v>0.3</v>
          </cell>
          <cell r="M330" t="str">
            <v>B2</v>
          </cell>
        </row>
        <row r="331">
          <cell r="A331">
            <v>330</v>
          </cell>
          <cell r="C331" t="str">
            <v>金属型模具17</v>
          </cell>
          <cell r="E331" t="str">
            <v>台</v>
          </cell>
          <cell r="F331">
            <v>1</v>
          </cell>
          <cell r="H331">
            <v>41455</v>
          </cell>
          <cell r="J331">
            <v>13100</v>
          </cell>
          <cell r="K331">
            <v>0.3</v>
          </cell>
          <cell r="M331" t="str">
            <v>B2</v>
          </cell>
        </row>
        <row r="332">
          <cell r="A332">
            <v>331</v>
          </cell>
          <cell r="C332" t="str">
            <v>金属型模具18</v>
          </cell>
          <cell r="E332" t="str">
            <v>台</v>
          </cell>
          <cell r="F332">
            <v>1</v>
          </cell>
          <cell r="H332">
            <v>41455</v>
          </cell>
          <cell r="J332">
            <v>11000</v>
          </cell>
          <cell r="K332">
            <v>0.3</v>
          </cell>
          <cell r="M332" t="str">
            <v>B2</v>
          </cell>
        </row>
        <row r="333">
          <cell r="A333">
            <v>332</v>
          </cell>
          <cell r="C333" t="str">
            <v>金属型模具19</v>
          </cell>
          <cell r="E333" t="str">
            <v>台</v>
          </cell>
          <cell r="F333">
            <v>1</v>
          </cell>
          <cell r="H333">
            <v>41455</v>
          </cell>
          <cell r="J333">
            <v>29700</v>
          </cell>
          <cell r="K333">
            <v>0.3</v>
          </cell>
          <cell r="M333" t="str">
            <v>B2</v>
          </cell>
        </row>
        <row r="334">
          <cell r="A334">
            <v>333</v>
          </cell>
          <cell r="C334" t="str">
            <v>金属型模具20</v>
          </cell>
          <cell r="E334" t="str">
            <v>台</v>
          </cell>
          <cell r="F334">
            <v>1</v>
          </cell>
          <cell r="H334">
            <v>41455</v>
          </cell>
          <cell r="J334">
            <v>29700</v>
          </cell>
          <cell r="K334">
            <v>0.3</v>
          </cell>
          <cell r="M334" t="str">
            <v>B2</v>
          </cell>
        </row>
        <row r="335">
          <cell r="A335">
            <v>334</v>
          </cell>
          <cell r="C335" t="str">
            <v>金属型模具21</v>
          </cell>
          <cell r="E335" t="str">
            <v>台</v>
          </cell>
          <cell r="F335">
            <v>1</v>
          </cell>
          <cell r="H335">
            <v>41455</v>
          </cell>
          <cell r="J335">
            <v>29700</v>
          </cell>
          <cell r="K335">
            <v>0.3</v>
          </cell>
          <cell r="M335" t="str">
            <v>B2</v>
          </cell>
        </row>
        <row r="336">
          <cell r="A336">
            <v>335</v>
          </cell>
          <cell r="C336" t="str">
            <v>金属型模具22</v>
          </cell>
          <cell r="E336" t="str">
            <v>台</v>
          </cell>
          <cell r="F336">
            <v>1</v>
          </cell>
          <cell r="H336">
            <v>41455</v>
          </cell>
          <cell r="J336">
            <v>29700</v>
          </cell>
          <cell r="K336">
            <v>0.3</v>
          </cell>
          <cell r="M336" t="str">
            <v>B2</v>
          </cell>
        </row>
        <row r="337">
          <cell r="A337">
            <v>336</v>
          </cell>
          <cell r="C337" t="str">
            <v>金属型模具23</v>
          </cell>
          <cell r="E337" t="str">
            <v>台</v>
          </cell>
          <cell r="F337">
            <v>1</v>
          </cell>
          <cell r="H337">
            <v>41455</v>
          </cell>
          <cell r="J337">
            <v>29700</v>
          </cell>
          <cell r="K337">
            <v>0.3</v>
          </cell>
          <cell r="M337" t="str">
            <v>B2</v>
          </cell>
        </row>
        <row r="338">
          <cell r="A338">
            <v>337</v>
          </cell>
          <cell r="C338" t="str">
            <v>金属型模具24</v>
          </cell>
          <cell r="E338" t="str">
            <v>台</v>
          </cell>
          <cell r="F338">
            <v>1</v>
          </cell>
          <cell r="H338">
            <v>41455</v>
          </cell>
          <cell r="J338">
            <v>27300</v>
          </cell>
          <cell r="K338">
            <v>0.3</v>
          </cell>
          <cell r="M338" t="str">
            <v>B2</v>
          </cell>
        </row>
        <row r="339">
          <cell r="A339">
            <v>338</v>
          </cell>
          <cell r="C339" t="str">
            <v>金属型模具25</v>
          </cell>
          <cell r="E339" t="str">
            <v>台</v>
          </cell>
          <cell r="F339">
            <v>1</v>
          </cell>
          <cell r="H339">
            <v>41455</v>
          </cell>
          <cell r="J339">
            <v>6100</v>
          </cell>
          <cell r="K339">
            <v>0.3</v>
          </cell>
          <cell r="M339" t="str">
            <v>B2</v>
          </cell>
        </row>
        <row r="340">
          <cell r="A340">
            <v>339</v>
          </cell>
          <cell r="C340" t="str">
            <v>金属型模具26</v>
          </cell>
          <cell r="E340" t="str">
            <v>台</v>
          </cell>
          <cell r="F340">
            <v>1</v>
          </cell>
          <cell r="H340">
            <v>41455</v>
          </cell>
          <cell r="J340">
            <v>24900</v>
          </cell>
          <cell r="K340">
            <v>0.3</v>
          </cell>
          <cell r="M340" t="str">
            <v>B2</v>
          </cell>
        </row>
        <row r="341">
          <cell r="A341">
            <v>340</v>
          </cell>
          <cell r="C341" t="str">
            <v>金属型模具27</v>
          </cell>
          <cell r="E341" t="str">
            <v>台</v>
          </cell>
          <cell r="F341">
            <v>1</v>
          </cell>
          <cell r="H341">
            <v>41455</v>
          </cell>
          <cell r="J341">
            <v>7500</v>
          </cell>
          <cell r="K341">
            <v>0.3</v>
          </cell>
          <cell r="M341" t="str">
            <v>B2</v>
          </cell>
        </row>
        <row r="342">
          <cell r="A342">
            <v>341</v>
          </cell>
          <cell r="C342" t="str">
            <v>金属型模具28</v>
          </cell>
          <cell r="E342" t="str">
            <v>台</v>
          </cell>
          <cell r="F342">
            <v>1</v>
          </cell>
          <cell r="H342">
            <v>41455</v>
          </cell>
          <cell r="J342">
            <v>10800</v>
          </cell>
          <cell r="K342">
            <v>0.3</v>
          </cell>
          <cell r="M342" t="str">
            <v>B2</v>
          </cell>
        </row>
        <row r="343">
          <cell r="A343">
            <v>342</v>
          </cell>
          <cell r="C343" t="str">
            <v>金属型模具29</v>
          </cell>
          <cell r="E343" t="str">
            <v>台</v>
          </cell>
          <cell r="F343">
            <v>1</v>
          </cell>
          <cell r="H343">
            <v>41455</v>
          </cell>
          <cell r="J343">
            <v>9300</v>
          </cell>
          <cell r="K343">
            <v>0.3</v>
          </cell>
          <cell r="M343" t="str">
            <v>B2</v>
          </cell>
        </row>
        <row r="344">
          <cell r="A344">
            <v>343</v>
          </cell>
          <cell r="C344" t="str">
            <v>金属型模具30</v>
          </cell>
          <cell r="E344" t="str">
            <v>台</v>
          </cell>
          <cell r="F344">
            <v>1</v>
          </cell>
          <cell r="H344">
            <v>41455</v>
          </cell>
          <cell r="J344">
            <v>6900</v>
          </cell>
          <cell r="K344">
            <v>0.3</v>
          </cell>
          <cell r="M344" t="str">
            <v>B2</v>
          </cell>
        </row>
        <row r="345">
          <cell r="A345">
            <v>344</v>
          </cell>
          <cell r="C345" t="str">
            <v>金属型模具31</v>
          </cell>
          <cell r="E345" t="str">
            <v>台</v>
          </cell>
          <cell r="F345">
            <v>1</v>
          </cell>
          <cell r="H345">
            <v>41455</v>
          </cell>
          <cell r="J345">
            <v>22700</v>
          </cell>
          <cell r="K345">
            <v>0.3</v>
          </cell>
          <cell r="M345" t="str">
            <v>B2</v>
          </cell>
        </row>
        <row r="346">
          <cell r="A346">
            <v>345</v>
          </cell>
          <cell r="C346" t="str">
            <v>金属型模具32</v>
          </cell>
          <cell r="E346" t="str">
            <v>台</v>
          </cell>
          <cell r="F346">
            <v>1</v>
          </cell>
          <cell r="H346">
            <v>41455</v>
          </cell>
          <cell r="J346">
            <v>43700</v>
          </cell>
          <cell r="K346">
            <v>0.3</v>
          </cell>
          <cell r="M346" t="str">
            <v>B2</v>
          </cell>
        </row>
        <row r="347">
          <cell r="A347">
            <v>346</v>
          </cell>
          <cell r="C347" t="str">
            <v>金属型模具33</v>
          </cell>
          <cell r="E347" t="str">
            <v>台</v>
          </cell>
          <cell r="F347">
            <v>1</v>
          </cell>
          <cell r="H347">
            <v>41455</v>
          </cell>
          <cell r="J347">
            <v>37100</v>
          </cell>
          <cell r="K347">
            <v>0.3</v>
          </cell>
          <cell r="M347" t="str">
            <v>B2</v>
          </cell>
        </row>
        <row r="348">
          <cell r="A348">
            <v>347</v>
          </cell>
          <cell r="C348" t="str">
            <v>金属型模具34</v>
          </cell>
          <cell r="E348" t="str">
            <v>台</v>
          </cell>
          <cell r="F348">
            <v>1</v>
          </cell>
          <cell r="H348">
            <v>41455</v>
          </cell>
          <cell r="J348">
            <v>37100</v>
          </cell>
          <cell r="K348">
            <v>0.3</v>
          </cell>
          <cell r="M348" t="str">
            <v>B2</v>
          </cell>
        </row>
        <row r="349">
          <cell r="A349">
            <v>348</v>
          </cell>
          <cell r="C349" t="str">
            <v>金属型模具35</v>
          </cell>
          <cell r="E349" t="str">
            <v>台</v>
          </cell>
          <cell r="F349">
            <v>1</v>
          </cell>
          <cell r="H349">
            <v>41455</v>
          </cell>
          <cell r="J349">
            <v>51000</v>
          </cell>
          <cell r="K349">
            <v>0.3</v>
          </cell>
          <cell r="M349" t="str">
            <v>B2</v>
          </cell>
        </row>
        <row r="350">
          <cell r="A350">
            <v>349</v>
          </cell>
          <cell r="C350" t="str">
            <v>金属型模具36</v>
          </cell>
          <cell r="E350" t="str">
            <v>台</v>
          </cell>
          <cell r="F350">
            <v>1</v>
          </cell>
          <cell r="H350">
            <v>41455</v>
          </cell>
          <cell r="J350">
            <v>9400</v>
          </cell>
          <cell r="K350">
            <v>0.3</v>
          </cell>
          <cell r="M350" t="str">
            <v>B2</v>
          </cell>
        </row>
        <row r="351">
          <cell r="A351">
            <v>350</v>
          </cell>
          <cell r="C351" t="str">
            <v>金属型模具37</v>
          </cell>
          <cell r="E351" t="str">
            <v>台</v>
          </cell>
          <cell r="F351">
            <v>1</v>
          </cell>
          <cell r="H351">
            <v>41455</v>
          </cell>
          <cell r="J351">
            <v>9400</v>
          </cell>
          <cell r="K351">
            <v>0.3</v>
          </cell>
          <cell r="M351" t="str">
            <v>B2</v>
          </cell>
        </row>
        <row r="352">
          <cell r="A352">
            <v>351</v>
          </cell>
          <cell r="C352" t="str">
            <v>金属型模具38</v>
          </cell>
          <cell r="E352" t="str">
            <v>台</v>
          </cell>
          <cell r="F352">
            <v>1</v>
          </cell>
          <cell r="H352">
            <v>41455</v>
          </cell>
          <cell r="J352">
            <v>9400</v>
          </cell>
          <cell r="K352">
            <v>0.3</v>
          </cell>
          <cell r="M352" t="str">
            <v>B2</v>
          </cell>
        </row>
        <row r="353">
          <cell r="A353">
            <v>352</v>
          </cell>
          <cell r="C353" t="str">
            <v>金属型模具39</v>
          </cell>
          <cell r="E353" t="str">
            <v>台</v>
          </cell>
          <cell r="F353">
            <v>1</v>
          </cell>
          <cell r="H353">
            <v>41455</v>
          </cell>
          <cell r="J353">
            <v>10200</v>
          </cell>
          <cell r="K353">
            <v>0.3</v>
          </cell>
          <cell r="M353" t="str">
            <v>B2</v>
          </cell>
        </row>
        <row r="354">
          <cell r="A354">
            <v>353</v>
          </cell>
          <cell r="C354" t="str">
            <v>金属型模具40</v>
          </cell>
          <cell r="E354" t="str">
            <v>台</v>
          </cell>
          <cell r="F354">
            <v>1</v>
          </cell>
          <cell r="H354">
            <v>41455</v>
          </cell>
          <cell r="J354">
            <v>12400</v>
          </cell>
          <cell r="K354">
            <v>0.3</v>
          </cell>
          <cell r="M354" t="str">
            <v>B2</v>
          </cell>
        </row>
        <row r="355">
          <cell r="A355">
            <v>354</v>
          </cell>
          <cell r="C355" t="str">
            <v>金属型模具41</v>
          </cell>
          <cell r="E355" t="str">
            <v>台</v>
          </cell>
          <cell r="F355">
            <v>1</v>
          </cell>
          <cell r="H355">
            <v>41455</v>
          </cell>
          <cell r="J355">
            <v>26300</v>
          </cell>
          <cell r="K355">
            <v>0.3</v>
          </cell>
          <cell r="M355" t="str">
            <v>B2</v>
          </cell>
        </row>
        <row r="356">
          <cell r="A356">
            <v>355</v>
          </cell>
          <cell r="C356" t="str">
            <v>金属型模具42</v>
          </cell>
          <cell r="E356" t="str">
            <v>台</v>
          </cell>
          <cell r="F356">
            <v>1</v>
          </cell>
          <cell r="H356">
            <v>41455</v>
          </cell>
          <cell r="J356">
            <v>26300</v>
          </cell>
          <cell r="K356">
            <v>0.3</v>
          </cell>
          <cell r="M356" t="str">
            <v>B2</v>
          </cell>
        </row>
        <row r="357">
          <cell r="A357">
            <v>356</v>
          </cell>
          <cell r="C357" t="str">
            <v>金属型模具43</v>
          </cell>
          <cell r="E357" t="str">
            <v>台</v>
          </cell>
          <cell r="F357">
            <v>1</v>
          </cell>
          <cell r="H357">
            <v>41455</v>
          </cell>
          <cell r="J357">
            <v>6600</v>
          </cell>
          <cell r="K357">
            <v>0.3</v>
          </cell>
          <cell r="M357" t="str">
            <v>B2</v>
          </cell>
        </row>
        <row r="358">
          <cell r="A358">
            <v>357</v>
          </cell>
          <cell r="C358" t="str">
            <v>金属型模具44</v>
          </cell>
          <cell r="E358" t="str">
            <v>台</v>
          </cell>
          <cell r="F358">
            <v>1</v>
          </cell>
          <cell r="H358">
            <v>41455</v>
          </cell>
          <cell r="J358">
            <v>14300</v>
          </cell>
          <cell r="K358">
            <v>0.3</v>
          </cell>
          <cell r="M358" t="str">
            <v>B2</v>
          </cell>
        </row>
        <row r="359">
          <cell r="A359">
            <v>358</v>
          </cell>
          <cell r="C359" t="str">
            <v>金属型模具45</v>
          </cell>
          <cell r="E359" t="str">
            <v>台</v>
          </cell>
          <cell r="F359">
            <v>1</v>
          </cell>
          <cell r="H359">
            <v>41455</v>
          </cell>
          <cell r="J359">
            <v>11200</v>
          </cell>
          <cell r="K359">
            <v>0.3</v>
          </cell>
          <cell r="M359" t="str">
            <v>B2</v>
          </cell>
        </row>
        <row r="360">
          <cell r="A360">
            <v>359</v>
          </cell>
          <cell r="C360" t="str">
            <v>金属型模具46</v>
          </cell>
          <cell r="E360" t="str">
            <v>台</v>
          </cell>
          <cell r="F360">
            <v>1</v>
          </cell>
          <cell r="H360">
            <v>41455</v>
          </cell>
          <cell r="J360">
            <v>14800</v>
          </cell>
          <cell r="K360">
            <v>0.3</v>
          </cell>
          <cell r="M360" t="str">
            <v>B2</v>
          </cell>
        </row>
        <row r="361">
          <cell r="A361">
            <v>360</v>
          </cell>
          <cell r="C361" t="str">
            <v>金属型模具47</v>
          </cell>
          <cell r="E361" t="str">
            <v>台</v>
          </cell>
          <cell r="F361">
            <v>1</v>
          </cell>
          <cell r="H361">
            <v>41455</v>
          </cell>
          <cell r="J361">
            <v>31200</v>
          </cell>
          <cell r="K361">
            <v>0.3</v>
          </cell>
          <cell r="M361" t="str">
            <v>B2</v>
          </cell>
        </row>
        <row r="362">
          <cell r="A362">
            <v>361</v>
          </cell>
          <cell r="C362" t="str">
            <v>金属型模具48</v>
          </cell>
          <cell r="E362" t="str">
            <v>台</v>
          </cell>
          <cell r="F362">
            <v>1</v>
          </cell>
          <cell r="H362">
            <v>41455</v>
          </cell>
          <cell r="J362">
            <v>23400</v>
          </cell>
          <cell r="K362">
            <v>0.3</v>
          </cell>
          <cell r="M362" t="str">
            <v>B2</v>
          </cell>
        </row>
        <row r="363">
          <cell r="A363">
            <v>362</v>
          </cell>
          <cell r="C363" t="str">
            <v>金属型模具49</v>
          </cell>
          <cell r="E363" t="str">
            <v>台</v>
          </cell>
          <cell r="F363">
            <v>1</v>
          </cell>
          <cell r="H363">
            <v>41455</v>
          </cell>
          <cell r="J363">
            <v>43300</v>
          </cell>
          <cell r="K363">
            <v>0.3</v>
          </cell>
          <cell r="M363" t="str">
            <v>B2</v>
          </cell>
        </row>
        <row r="364">
          <cell r="A364">
            <v>363</v>
          </cell>
          <cell r="C364" t="str">
            <v>金属型模具50</v>
          </cell>
          <cell r="E364" t="str">
            <v>台</v>
          </cell>
          <cell r="F364">
            <v>1</v>
          </cell>
          <cell r="H364">
            <v>41455</v>
          </cell>
          <cell r="J364">
            <v>43300</v>
          </cell>
          <cell r="K364">
            <v>0.3</v>
          </cell>
          <cell r="M364" t="str">
            <v>B2</v>
          </cell>
        </row>
        <row r="365">
          <cell r="A365">
            <v>364</v>
          </cell>
          <cell r="C365" t="str">
            <v>金属型模具51</v>
          </cell>
          <cell r="E365" t="str">
            <v>台</v>
          </cell>
          <cell r="F365">
            <v>1</v>
          </cell>
          <cell r="H365">
            <v>41455</v>
          </cell>
          <cell r="J365">
            <v>33000</v>
          </cell>
          <cell r="K365">
            <v>0.3</v>
          </cell>
          <cell r="M365" t="str">
            <v>B2</v>
          </cell>
        </row>
        <row r="366">
          <cell r="A366">
            <v>365</v>
          </cell>
          <cell r="C366" t="str">
            <v>金属型模具52</v>
          </cell>
          <cell r="E366" t="str">
            <v>台</v>
          </cell>
          <cell r="F366">
            <v>1</v>
          </cell>
          <cell r="H366">
            <v>41455</v>
          </cell>
          <cell r="J366">
            <v>33000</v>
          </cell>
          <cell r="K366">
            <v>0.3</v>
          </cell>
          <cell r="M366" t="str">
            <v>B2</v>
          </cell>
        </row>
        <row r="367">
          <cell r="A367">
            <v>366</v>
          </cell>
          <cell r="C367" t="str">
            <v>金属型模具53</v>
          </cell>
          <cell r="E367" t="str">
            <v>台</v>
          </cell>
          <cell r="F367">
            <v>1</v>
          </cell>
          <cell r="H367">
            <v>41455</v>
          </cell>
          <cell r="J367">
            <v>33000</v>
          </cell>
          <cell r="K367">
            <v>0.3</v>
          </cell>
          <cell r="M367" t="str">
            <v>B2</v>
          </cell>
        </row>
        <row r="368">
          <cell r="A368">
            <v>367</v>
          </cell>
          <cell r="C368" t="str">
            <v>金属型模具54</v>
          </cell>
          <cell r="E368" t="str">
            <v>台</v>
          </cell>
          <cell r="F368">
            <v>1</v>
          </cell>
          <cell r="H368">
            <v>41455</v>
          </cell>
          <cell r="J368">
            <v>12400</v>
          </cell>
          <cell r="K368">
            <v>0.3</v>
          </cell>
          <cell r="M368" t="str">
            <v>B2</v>
          </cell>
        </row>
        <row r="369">
          <cell r="A369">
            <v>368</v>
          </cell>
          <cell r="C369" t="str">
            <v>金属型模具55</v>
          </cell>
          <cell r="E369" t="str">
            <v>台</v>
          </cell>
          <cell r="F369">
            <v>1</v>
          </cell>
          <cell r="H369">
            <v>41455</v>
          </cell>
          <cell r="J369">
            <v>7100</v>
          </cell>
          <cell r="K369">
            <v>0.3</v>
          </cell>
          <cell r="M369" t="str">
            <v>B2</v>
          </cell>
        </row>
        <row r="370">
          <cell r="A370">
            <v>369</v>
          </cell>
          <cell r="C370" t="str">
            <v>金属型模具56</v>
          </cell>
          <cell r="E370" t="str">
            <v>台</v>
          </cell>
          <cell r="F370">
            <v>1</v>
          </cell>
          <cell r="H370">
            <v>41455</v>
          </cell>
          <cell r="J370">
            <v>9000</v>
          </cell>
          <cell r="K370">
            <v>0.3</v>
          </cell>
          <cell r="M370" t="str">
            <v>B2</v>
          </cell>
        </row>
        <row r="371">
          <cell r="A371">
            <v>370</v>
          </cell>
          <cell r="C371" t="str">
            <v>金属型模具57</v>
          </cell>
          <cell r="E371" t="str">
            <v>台</v>
          </cell>
          <cell r="F371">
            <v>1</v>
          </cell>
          <cell r="H371">
            <v>41455</v>
          </cell>
          <cell r="J371">
            <v>9000</v>
          </cell>
          <cell r="K371">
            <v>0.3</v>
          </cell>
          <cell r="M371" t="str">
            <v>B2</v>
          </cell>
        </row>
        <row r="372">
          <cell r="A372">
            <v>371</v>
          </cell>
          <cell r="C372" t="str">
            <v>金属型模具58</v>
          </cell>
          <cell r="E372" t="str">
            <v>台</v>
          </cell>
          <cell r="F372">
            <v>1</v>
          </cell>
          <cell r="H372">
            <v>41455</v>
          </cell>
          <cell r="J372">
            <v>34500</v>
          </cell>
          <cell r="K372">
            <v>0.3</v>
          </cell>
          <cell r="M372" t="str">
            <v>B2</v>
          </cell>
        </row>
        <row r="373">
          <cell r="A373">
            <v>372</v>
          </cell>
          <cell r="C373" t="str">
            <v>金属型模具59</v>
          </cell>
          <cell r="E373" t="str">
            <v>台</v>
          </cell>
          <cell r="F373">
            <v>1</v>
          </cell>
          <cell r="H373">
            <v>41455</v>
          </cell>
          <cell r="J373">
            <v>34500</v>
          </cell>
          <cell r="K373">
            <v>0.3</v>
          </cell>
          <cell r="M373" t="str">
            <v>B2</v>
          </cell>
        </row>
        <row r="374">
          <cell r="A374">
            <v>373</v>
          </cell>
          <cell r="C374" t="str">
            <v>金属型模具60</v>
          </cell>
          <cell r="E374" t="str">
            <v>台</v>
          </cell>
          <cell r="F374">
            <v>1</v>
          </cell>
          <cell r="H374">
            <v>41455</v>
          </cell>
          <cell r="J374">
            <v>34500</v>
          </cell>
          <cell r="K374">
            <v>0.3</v>
          </cell>
          <cell r="M374" t="str">
            <v>B2</v>
          </cell>
        </row>
        <row r="375">
          <cell r="A375">
            <v>374</v>
          </cell>
          <cell r="C375" t="str">
            <v>金属型模具61</v>
          </cell>
          <cell r="E375" t="str">
            <v>台</v>
          </cell>
          <cell r="F375">
            <v>1</v>
          </cell>
          <cell r="H375">
            <v>41455</v>
          </cell>
          <cell r="J375">
            <v>14200</v>
          </cell>
          <cell r="K375">
            <v>0.3</v>
          </cell>
          <cell r="M375" t="str">
            <v>B2</v>
          </cell>
        </row>
        <row r="376">
          <cell r="A376">
            <v>375</v>
          </cell>
          <cell r="C376" t="str">
            <v>金属型模具62</v>
          </cell>
          <cell r="E376" t="str">
            <v>台</v>
          </cell>
          <cell r="F376">
            <v>1</v>
          </cell>
          <cell r="H376">
            <v>41455</v>
          </cell>
          <cell r="J376">
            <v>11100</v>
          </cell>
          <cell r="K376">
            <v>0.3</v>
          </cell>
          <cell r="M376" t="str">
            <v>B2</v>
          </cell>
        </row>
        <row r="377">
          <cell r="A377">
            <v>376</v>
          </cell>
          <cell r="C377" t="str">
            <v>金属型模具63</v>
          </cell>
          <cell r="E377" t="str">
            <v>台</v>
          </cell>
          <cell r="F377">
            <v>1</v>
          </cell>
          <cell r="H377">
            <v>41455</v>
          </cell>
          <cell r="J377">
            <v>13600</v>
          </cell>
          <cell r="K377">
            <v>0.3</v>
          </cell>
          <cell r="M377" t="str">
            <v>B2</v>
          </cell>
        </row>
        <row r="378">
          <cell r="A378">
            <v>377</v>
          </cell>
          <cell r="C378" t="str">
            <v>金属型模具64</v>
          </cell>
          <cell r="E378" t="str">
            <v>台</v>
          </cell>
          <cell r="F378">
            <v>1</v>
          </cell>
          <cell r="H378">
            <v>41455</v>
          </cell>
          <cell r="J378">
            <v>22300</v>
          </cell>
          <cell r="K378">
            <v>0.3</v>
          </cell>
          <cell r="M378" t="str">
            <v>B2</v>
          </cell>
        </row>
        <row r="379">
          <cell r="A379">
            <v>378</v>
          </cell>
          <cell r="C379" t="str">
            <v>金属型模具65</v>
          </cell>
          <cell r="E379" t="str">
            <v>台</v>
          </cell>
          <cell r="F379">
            <v>1</v>
          </cell>
          <cell r="H379">
            <v>41455</v>
          </cell>
          <cell r="J379">
            <v>22300</v>
          </cell>
          <cell r="K379">
            <v>0.3</v>
          </cell>
          <cell r="M379" t="str">
            <v>B2</v>
          </cell>
        </row>
        <row r="380">
          <cell r="A380">
            <v>379</v>
          </cell>
          <cell r="C380" t="str">
            <v>金属型模具66</v>
          </cell>
          <cell r="E380" t="str">
            <v>台</v>
          </cell>
          <cell r="F380">
            <v>1</v>
          </cell>
          <cell r="H380">
            <v>41455</v>
          </cell>
          <cell r="J380">
            <v>6300</v>
          </cell>
          <cell r="K380">
            <v>0.3</v>
          </cell>
          <cell r="M380" t="str">
            <v>B2</v>
          </cell>
        </row>
        <row r="381">
          <cell r="A381">
            <v>380</v>
          </cell>
          <cell r="C381" t="str">
            <v>金属型模具67</v>
          </cell>
          <cell r="E381" t="str">
            <v>台</v>
          </cell>
          <cell r="F381">
            <v>1</v>
          </cell>
          <cell r="H381">
            <v>41455</v>
          </cell>
          <cell r="J381">
            <v>15000</v>
          </cell>
          <cell r="K381">
            <v>0.3</v>
          </cell>
          <cell r="M381" t="str">
            <v>B2</v>
          </cell>
        </row>
        <row r="382">
          <cell r="A382">
            <v>381</v>
          </cell>
          <cell r="C382" t="str">
            <v>金属型模具68</v>
          </cell>
          <cell r="E382" t="str">
            <v>台</v>
          </cell>
          <cell r="F382">
            <v>1</v>
          </cell>
          <cell r="H382">
            <v>41455</v>
          </cell>
          <cell r="J382">
            <v>7100</v>
          </cell>
          <cell r="K382">
            <v>0.3</v>
          </cell>
          <cell r="M382" t="str">
            <v>B2</v>
          </cell>
        </row>
        <row r="383">
          <cell r="A383">
            <v>382</v>
          </cell>
          <cell r="C383" t="str">
            <v>金属型模具69</v>
          </cell>
          <cell r="E383" t="str">
            <v>台</v>
          </cell>
          <cell r="F383">
            <v>1</v>
          </cell>
          <cell r="H383">
            <v>41455</v>
          </cell>
          <cell r="J383">
            <v>32800</v>
          </cell>
          <cell r="K383">
            <v>0.3</v>
          </cell>
          <cell r="M383" t="str">
            <v>B2</v>
          </cell>
        </row>
        <row r="384">
          <cell r="A384">
            <v>383</v>
          </cell>
          <cell r="C384" t="str">
            <v>金属型模具70</v>
          </cell>
          <cell r="E384" t="str">
            <v>台</v>
          </cell>
          <cell r="F384">
            <v>1</v>
          </cell>
          <cell r="H384">
            <v>41455</v>
          </cell>
          <cell r="J384">
            <v>18300</v>
          </cell>
          <cell r="K384">
            <v>0.3</v>
          </cell>
          <cell r="M384" t="str">
            <v>B2</v>
          </cell>
        </row>
        <row r="385">
          <cell r="A385">
            <v>384</v>
          </cell>
          <cell r="C385" t="str">
            <v>金属型模具71</v>
          </cell>
          <cell r="E385" t="str">
            <v>台</v>
          </cell>
          <cell r="F385">
            <v>1</v>
          </cell>
          <cell r="H385">
            <v>41455</v>
          </cell>
          <cell r="J385">
            <v>23500</v>
          </cell>
          <cell r="K385">
            <v>0.3</v>
          </cell>
          <cell r="M385" t="str">
            <v>B2</v>
          </cell>
        </row>
        <row r="386">
          <cell r="A386">
            <v>385</v>
          </cell>
          <cell r="C386" t="str">
            <v>金属型模具72</v>
          </cell>
          <cell r="E386" t="str">
            <v>台</v>
          </cell>
          <cell r="F386">
            <v>1</v>
          </cell>
          <cell r="H386">
            <v>41455</v>
          </cell>
          <cell r="J386">
            <v>34600</v>
          </cell>
          <cell r="K386">
            <v>0.3</v>
          </cell>
          <cell r="M386" t="str">
            <v>B2</v>
          </cell>
        </row>
        <row r="387">
          <cell r="A387">
            <v>386</v>
          </cell>
          <cell r="C387" t="str">
            <v>金属型模具73</v>
          </cell>
          <cell r="E387" t="str">
            <v>台</v>
          </cell>
          <cell r="F387">
            <v>1</v>
          </cell>
          <cell r="H387">
            <v>41455</v>
          </cell>
          <cell r="J387">
            <v>34600</v>
          </cell>
          <cell r="K387">
            <v>0.3</v>
          </cell>
          <cell r="M387" t="str">
            <v>B2</v>
          </cell>
        </row>
        <row r="388">
          <cell r="A388">
            <v>387</v>
          </cell>
          <cell r="C388" t="str">
            <v>金属型模具74</v>
          </cell>
          <cell r="E388" t="str">
            <v>台</v>
          </cell>
          <cell r="F388">
            <v>1</v>
          </cell>
          <cell r="H388">
            <v>41455</v>
          </cell>
          <cell r="J388">
            <v>34600</v>
          </cell>
          <cell r="K388">
            <v>0.3</v>
          </cell>
          <cell r="M388" t="str">
            <v>B2</v>
          </cell>
        </row>
        <row r="389">
          <cell r="A389">
            <v>388</v>
          </cell>
          <cell r="C389" t="str">
            <v>金属型模具75</v>
          </cell>
          <cell r="E389" t="str">
            <v>台</v>
          </cell>
          <cell r="F389">
            <v>1</v>
          </cell>
          <cell r="H389">
            <v>41455</v>
          </cell>
          <cell r="J389">
            <v>34600</v>
          </cell>
          <cell r="K389">
            <v>0.3</v>
          </cell>
          <cell r="M389" t="str">
            <v>B2</v>
          </cell>
        </row>
        <row r="390">
          <cell r="A390">
            <v>389</v>
          </cell>
          <cell r="C390" t="str">
            <v>金属型模具76</v>
          </cell>
          <cell r="E390" t="str">
            <v>台</v>
          </cell>
          <cell r="F390">
            <v>1</v>
          </cell>
          <cell r="H390">
            <v>41455</v>
          </cell>
          <cell r="J390">
            <v>34600</v>
          </cell>
          <cell r="K390">
            <v>0.3</v>
          </cell>
          <cell r="M390" t="str">
            <v>B2</v>
          </cell>
        </row>
        <row r="391">
          <cell r="A391">
            <v>390</v>
          </cell>
          <cell r="C391" t="str">
            <v>金属型模具77</v>
          </cell>
          <cell r="E391" t="str">
            <v>台</v>
          </cell>
          <cell r="F391">
            <v>1</v>
          </cell>
          <cell r="H391">
            <v>41455</v>
          </cell>
          <cell r="J391">
            <v>34600</v>
          </cell>
          <cell r="K391">
            <v>0.3</v>
          </cell>
          <cell r="M391" t="str">
            <v>B2</v>
          </cell>
        </row>
        <row r="392">
          <cell r="A392">
            <v>391</v>
          </cell>
          <cell r="C392" t="str">
            <v>金属型模具78</v>
          </cell>
          <cell r="E392" t="str">
            <v>台</v>
          </cell>
          <cell r="F392">
            <v>1</v>
          </cell>
          <cell r="H392">
            <v>41455</v>
          </cell>
          <cell r="J392">
            <v>34600</v>
          </cell>
          <cell r="K392">
            <v>0.3</v>
          </cell>
          <cell r="M392" t="str">
            <v>B2</v>
          </cell>
        </row>
        <row r="393">
          <cell r="A393">
            <v>392</v>
          </cell>
          <cell r="C393" t="str">
            <v>金属型模具79</v>
          </cell>
          <cell r="E393" t="str">
            <v>台</v>
          </cell>
          <cell r="F393">
            <v>1</v>
          </cell>
          <cell r="H393">
            <v>41455</v>
          </cell>
          <cell r="J393">
            <v>34600</v>
          </cell>
          <cell r="K393">
            <v>0.3</v>
          </cell>
          <cell r="M393" t="str">
            <v>B2</v>
          </cell>
        </row>
        <row r="394">
          <cell r="A394">
            <v>393</v>
          </cell>
          <cell r="C394" t="str">
            <v>金属型模具80</v>
          </cell>
          <cell r="E394" t="str">
            <v>台</v>
          </cell>
          <cell r="F394">
            <v>1</v>
          </cell>
          <cell r="H394">
            <v>41455</v>
          </cell>
          <cell r="J394">
            <v>34600</v>
          </cell>
          <cell r="K394">
            <v>0.3</v>
          </cell>
          <cell r="M394" t="str">
            <v>B2</v>
          </cell>
        </row>
        <row r="395">
          <cell r="A395">
            <v>394</v>
          </cell>
          <cell r="C395" t="str">
            <v>金属型模具81</v>
          </cell>
          <cell r="E395" t="str">
            <v>台</v>
          </cell>
          <cell r="F395">
            <v>1</v>
          </cell>
          <cell r="H395">
            <v>41455</v>
          </cell>
          <cell r="J395">
            <v>34600</v>
          </cell>
          <cell r="K395">
            <v>0.3</v>
          </cell>
          <cell r="M395" t="str">
            <v>B2</v>
          </cell>
        </row>
        <row r="396">
          <cell r="A396">
            <v>395</v>
          </cell>
          <cell r="C396" t="str">
            <v>金属型模具82</v>
          </cell>
          <cell r="E396" t="str">
            <v>台</v>
          </cell>
          <cell r="F396">
            <v>1</v>
          </cell>
          <cell r="H396">
            <v>41455</v>
          </cell>
          <cell r="J396">
            <v>24900</v>
          </cell>
          <cell r="K396">
            <v>0.3</v>
          </cell>
          <cell r="M396" t="str">
            <v>B2</v>
          </cell>
        </row>
        <row r="397">
          <cell r="A397">
            <v>396</v>
          </cell>
          <cell r="C397" t="str">
            <v>金属型模具83</v>
          </cell>
          <cell r="E397" t="str">
            <v>台</v>
          </cell>
          <cell r="F397">
            <v>1</v>
          </cell>
          <cell r="H397">
            <v>41455</v>
          </cell>
          <cell r="J397">
            <v>17800</v>
          </cell>
          <cell r="K397">
            <v>0.3</v>
          </cell>
          <cell r="M397" t="str">
            <v>B2</v>
          </cell>
        </row>
        <row r="398">
          <cell r="A398">
            <v>397</v>
          </cell>
          <cell r="C398" t="str">
            <v>金属型模具84</v>
          </cell>
          <cell r="E398" t="str">
            <v>台</v>
          </cell>
          <cell r="F398">
            <v>1</v>
          </cell>
          <cell r="H398">
            <v>41455</v>
          </cell>
          <cell r="J398">
            <v>8900</v>
          </cell>
          <cell r="K398">
            <v>0.3</v>
          </cell>
          <cell r="M398" t="str">
            <v>B2</v>
          </cell>
        </row>
        <row r="399">
          <cell r="A399">
            <v>398</v>
          </cell>
          <cell r="C399" t="str">
            <v>金属型模具85</v>
          </cell>
          <cell r="E399" t="str">
            <v>台</v>
          </cell>
          <cell r="F399">
            <v>1</v>
          </cell>
          <cell r="H399">
            <v>41455</v>
          </cell>
          <cell r="J399">
            <v>31300</v>
          </cell>
          <cell r="K399">
            <v>0.3</v>
          </cell>
          <cell r="M399" t="str">
            <v>B2</v>
          </cell>
        </row>
        <row r="400">
          <cell r="A400">
            <v>399</v>
          </cell>
          <cell r="C400" t="str">
            <v>金属型模具86</v>
          </cell>
          <cell r="E400" t="str">
            <v>台</v>
          </cell>
          <cell r="F400">
            <v>1</v>
          </cell>
          <cell r="H400">
            <v>41455</v>
          </cell>
          <cell r="J400">
            <v>31300</v>
          </cell>
          <cell r="K400">
            <v>0.3</v>
          </cell>
          <cell r="M400" t="str">
            <v>B2</v>
          </cell>
        </row>
        <row r="401">
          <cell r="A401">
            <v>400</v>
          </cell>
          <cell r="C401" t="str">
            <v>金属型模具87</v>
          </cell>
          <cell r="E401" t="str">
            <v>台</v>
          </cell>
          <cell r="F401">
            <v>1</v>
          </cell>
          <cell r="H401">
            <v>41455</v>
          </cell>
          <cell r="J401">
            <v>31300</v>
          </cell>
          <cell r="K401">
            <v>0.3</v>
          </cell>
          <cell r="M401" t="str">
            <v>B2</v>
          </cell>
        </row>
        <row r="402">
          <cell r="A402">
            <v>401</v>
          </cell>
          <cell r="C402" t="str">
            <v>金属型模具88</v>
          </cell>
          <cell r="E402" t="str">
            <v>台</v>
          </cell>
          <cell r="F402">
            <v>1</v>
          </cell>
          <cell r="H402">
            <v>41455</v>
          </cell>
          <cell r="J402">
            <v>31300</v>
          </cell>
          <cell r="K402">
            <v>0.3</v>
          </cell>
          <cell r="M402" t="str">
            <v>B2</v>
          </cell>
        </row>
        <row r="403">
          <cell r="A403">
            <v>402</v>
          </cell>
          <cell r="C403" t="str">
            <v>金属型模具89</v>
          </cell>
          <cell r="E403" t="str">
            <v>台</v>
          </cell>
          <cell r="F403">
            <v>1</v>
          </cell>
          <cell r="H403">
            <v>41455</v>
          </cell>
          <cell r="J403">
            <v>31300</v>
          </cell>
          <cell r="K403">
            <v>0.3</v>
          </cell>
          <cell r="M403" t="str">
            <v>B2</v>
          </cell>
        </row>
        <row r="404">
          <cell r="A404">
            <v>403</v>
          </cell>
          <cell r="C404" t="str">
            <v>金属型模具90</v>
          </cell>
          <cell r="E404" t="str">
            <v>台</v>
          </cell>
          <cell r="F404">
            <v>1</v>
          </cell>
          <cell r="H404">
            <v>41455</v>
          </cell>
          <cell r="J404">
            <v>31300</v>
          </cell>
          <cell r="K404">
            <v>0.3</v>
          </cell>
          <cell r="M404" t="str">
            <v>B2</v>
          </cell>
        </row>
        <row r="405">
          <cell r="A405">
            <v>404</v>
          </cell>
          <cell r="C405" t="str">
            <v>金属型模具91</v>
          </cell>
          <cell r="E405" t="str">
            <v>台</v>
          </cell>
          <cell r="F405">
            <v>1</v>
          </cell>
          <cell r="H405">
            <v>41455</v>
          </cell>
          <cell r="J405">
            <v>31300</v>
          </cell>
          <cell r="K405">
            <v>0.3</v>
          </cell>
          <cell r="M405" t="str">
            <v>B2</v>
          </cell>
        </row>
        <row r="406">
          <cell r="A406">
            <v>405</v>
          </cell>
          <cell r="C406" t="str">
            <v>金属型模具92</v>
          </cell>
          <cell r="E406" t="str">
            <v>台</v>
          </cell>
          <cell r="F406">
            <v>1</v>
          </cell>
          <cell r="H406">
            <v>41455</v>
          </cell>
          <cell r="J406">
            <v>32800</v>
          </cell>
          <cell r="K406">
            <v>0.3</v>
          </cell>
          <cell r="M406" t="str">
            <v>B2</v>
          </cell>
        </row>
        <row r="407">
          <cell r="A407">
            <v>406</v>
          </cell>
          <cell r="C407" t="str">
            <v>金属型模具93</v>
          </cell>
          <cell r="E407" t="str">
            <v>台</v>
          </cell>
          <cell r="F407">
            <v>1</v>
          </cell>
          <cell r="H407">
            <v>41455</v>
          </cell>
          <cell r="J407">
            <v>32800</v>
          </cell>
          <cell r="K407">
            <v>0.3</v>
          </cell>
          <cell r="M407" t="str">
            <v>B2</v>
          </cell>
        </row>
        <row r="408">
          <cell r="A408">
            <v>407</v>
          </cell>
          <cell r="C408" t="str">
            <v>金属型模具94</v>
          </cell>
          <cell r="E408" t="str">
            <v>台</v>
          </cell>
          <cell r="F408">
            <v>1</v>
          </cell>
          <cell r="H408">
            <v>41455</v>
          </cell>
          <cell r="J408">
            <v>32800</v>
          </cell>
          <cell r="K408">
            <v>0.3</v>
          </cell>
          <cell r="M408" t="str">
            <v>B2</v>
          </cell>
        </row>
        <row r="409">
          <cell r="A409">
            <v>408</v>
          </cell>
          <cell r="C409" t="str">
            <v>金属型模具95</v>
          </cell>
          <cell r="E409" t="str">
            <v>台</v>
          </cell>
          <cell r="F409">
            <v>1</v>
          </cell>
          <cell r="H409">
            <v>41455</v>
          </cell>
          <cell r="J409">
            <v>32800</v>
          </cell>
          <cell r="K409">
            <v>0.3</v>
          </cell>
          <cell r="M409" t="str">
            <v>B2</v>
          </cell>
        </row>
        <row r="410">
          <cell r="A410">
            <v>409</v>
          </cell>
          <cell r="C410" t="str">
            <v>金属型模具96</v>
          </cell>
          <cell r="E410" t="str">
            <v>台</v>
          </cell>
          <cell r="F410">
            <v>1</v>
          </cell>
          <cell r="H410">
            <v>41455</v>
          </cell>
          <cell r="J410">
            <v>32800</v>
          </cell>
          <cell r="K410">
            <v>0.3</v>
          </cell>
          <cell r="M410" t="str">
            <v>B2</v>
          </cell>
        </row>
        <row r="411">
          <cell r="A411">
            <v>410</v>
          </cell>
          <cell r="C411" t="str">
            <v>金属型模具97</v>
          </cell>
          <cell r="E411" t="str">
            <v>台</v>
          </cell>
          <cell r="F411">
            <v>1</v>
          </cell>
          <cell r="H411">
            <v>41455</v>
          </cell>
          <cell r="J411">
            <v>32800</v>
          </cell>
          <cell r="K411">
            <v>0.3</v>
          </cell>
          <cell r="M411" t="str">
            <v>B2</v>
          </cell>
        </row>
        <row r="412">
          <cell r="A412">
            <v>411</v>
          </cell>
          <cell r="C412" t="str">
            <v>金属型模具98</v>
          </cell>
          <cell r="E412" t="str">
            <v>台</v>
          </cell>
          <cell r="F412">
            <v>1</v>
          </cell>
          <cell r="H412">
            <v>41455</v>
          </cell>
          <cell r="J412">
            <v>32800</v>
          </cell>
          <cell r="K412">
            <v>0.3</v>
          </cell>
          <cell r="M412" t="str">
            <v>B2</v>
          </cell>
        </row>
        <row r="413">
          <cell r="A413">
            <v>412</v>
          </cell>
          <cell r="C413" t="str">
            <v>金属型模具99</v>
          </cell>
          <cell r="E413" t="str">
            <v>台</v>
          </cell>
          <cell r="F413">
            <v>1</v>
          </cell>
          <cell r="H413">
            <v>41455</v>
          </cell>
          <cell r="J413">
            <v>32800</v>
          </cell>
          <cell r="K413">
            <v>0.3</v>
          </cell>
          <cell r="M413" t="str">
            <v>B2</v>
          </cell>
        </row>
        <row r="414">
          <cell r="A414">
            <v>413</v>
          </cell>
          <cell r="C414" t="str">
            <v>金属型模具100</v>
          </cell>
          <cell r="E414" t="str">
            <v>台</v>
          </cell>
          <cell r="F414">
            <v>1</v>
          </cell>
          <cell r="H414">
            <v>41455</v>
          </cell>
          <cell r="J414">
            <v>21800</v>
          </cell>
          <cell r="K414">
            <v>0.3</v>
          </cell>
          <cell r="M414" t="str">
            <v>B2</v>
          </cell>
        </row>
        <row r="415">
          <cell r="A415">
            <v>414</v>
          </cell>
          <cell r="C415" t="str">
            <v>金属型模具101</v>
          </cell>
          <cell r="E415" t="str">
            <v>台</v>
          </cell>
          <cell r="F415">
            <v>1</v>
          </cell>
          <cell r="H415">
            <v>41455</v>
          </cell>
          <cell r="J415">
            <v>33300</v>
          </cell>
          <cell r="K415">
            <v>0.3</v>
          </cell>
          <cell r="M415" t="str">
            <v>B2</v>
          </cell>
        </row>
        <row r="416">
          <cell r="A416">
            <v>415</v>
          </cell>
          <cell r="C416" t="str">
            <v>金属型模具102</v>
          </cell>
          <cell r="E416" t="str">
            <v>台</v>
          </cell>
          <cell r="F416">
            <v>1</v>
          </cell>
          <cell r="H416">
            <v>41455</v>
          </cell>
          <cell r="J416">
            <v>33300</v>
          </cell>
          <cell r="K416">
            <v>0.3</v>
          </cell>
          <cell r="M416" t="str">
            <v>B2</v>
          </cell>
        </row>
        <row r="417">
          <cell r="A417">
            <v>416</v>
          </cell>
          <cell r="C417" t="str">
            <v>金属型模具103</v>
          </cell>
          <cell r="E417" t="str">
            <v>台</v>
          </cell>
          <cell r="F417">
            <v>1</v>
          </cell>
          <cell r="H417">
            <v>41455</v>
          </cell>
          <cell r="J417">
            <v>33300</v>
          </cell>
          <cell r="K417">
            <v>0.3</v>
          </cell>
          <cell r="M417" t="str">
            <v>B2</v>
          </cell>
        </row>
        <row r="418">
          <cell r="A418">
            <v>417</v>
          </cell>
          <cell r="C418" t="str">
            <v>金属型模具104</v>
          </cell>
          <cell r="E418" t="str">
            <v>台</v>
          </cell>
          <cell r="F418">
            <v>1</v>
          </cell>
          <cell r="H418">
            <v>41455</v>
          </cell>
          <cell r="J418">
            <v>33300</v>
          </cell>
          <cell r="K418">
            <v>0.3</v>
          </cell>
          <cell r="M418" t="str">
            <v>B2</v>
          </cell>
        </row>
        <row r="419">
          <cell r="A419">
            <v>418</v>
          </cell>
          <cell r="C419" t="str">
            <v>金属型模具105</v>
          </cell>
          <cell r="E419" t="str">
            <v>台</v>
          </cell>
          <cell r="F419">
            <v>1</v>
          </cell>
          <cell r="H419">
            <v>41455</v>
          </cell>
          <cell r="J419">
            <v>33300</v>
          </cell>
          <cell r="K419">
            <v>0.3</v>
          </cell>
          <cell r="M419" t="str">
            <v>B2</v>
          </cell>
        </row>
        <row r="420">
          <cell r="A420">
            <v>419</v>
          </cell>
          <cell r="C420" t="str">
            <v>金属型模具106</v>
          </cell>
          <cell r="E420" t="str">
            <v>台</v>
          </cell>
          <cell r="F420">
            <v>1</v>
          </cell>
          <cell r="H420">
            <v>41455</v>
          </cell>
          <cell r="J420">
            <v>33300</v>
          </cell>
          <cell r="K420">
            <v>0.3</v>
          </cell>
          <cell r="M420" t="str">
            <v>B2</v>
          </cell>
        </row>
        <row r="421">
          <cell r="A421">
            <v>420</v>
          </cell>
          <cell r="C421" t="str">
            <v>金属型模具107</v>
          </cell>
          <cell r="E421" t="str">
            <v>台</v>
          </cell>
          <cell r="F421">
            <v>1</v>
          </cell>
          <cell r="H421">
            <v>41455</v>
          </cell>
          <cell r="J421">
            <v>33300</v>
          </cell>
          <cell r="K421">
            <v>0.3</v>
          </cell>
          <cell r="M421" t="str">
            <v>B2</v>
          </cell>
        </row>
        <row r="422">
          <cell r="A422">
            <v>421</v>
          </cell>
          <cell r="C422" t="str">
            <v>金属型模具108</v>
          </cell>
          <cell r="E422" t="str">
            <v>台</v>
          </cell>
          <cell r="F422">
            <v>1</v>
          </cell>
          <cell r="H422">
            <v>41455</v>
          </cell>
          <cell r="J422">
            <v>32400</v>
          </cell>
          <cell r="K422">
            <v>0.3</v>
          </cell>
          <cell r="M422" t="str">
            <v>B2</v>
          </cell>
        </row>
        <row r="423">
          <cell r="A423">
            <v>422</v>
          </cell>
          <cell r="C423" t="str">
            <v>金属型模具109</v>
          </cell>
          <cell r="E423" t="str">
            <v>台</v>
          </cell>
          <cell r="F423">
            <v>1</v>
          </cell>
          <cell r="H423">
            <v>41455</v>
          </cell>
          <cell r="J423">
            <v>32400</v>
          </cell>
          <cell r="K423">
            <v>0.3</v>
          </cell>
          <cell r="M423" t="str">
            <v>B2</v>
          </cell>
        </row>
        <row r="424">
          <cell r="A424">
            <v>423</v>
          </cell>
          <cell r="C424" t="str">
            <v>金属型模具110</v>
          </cell>
          <cell r="E424" t="str">
            <v>台</v>
          </cell>
          <cell r="F424">
            <v>1</v>
          </cell>
          <cell r="H424">
            <v>41455</v>
          </cell>
          <cell r="J424">
            <v>32400</v>
          </cell>
          <cell r="K424">
            <v>0.3</v>
          </cell>
          <cell r="M424" t="str">
            <v>B2</v>
          </cell>
        </row>
        <row r="425">
          <cell r="A425">
            <v>424</v>
          </cell>
          <cell r="C425" t="str">
            <v>金属型模具111</v>
          </cell>
          <cell r="E425" t="str">
            <v>台</v>
          </cell>
          <cell r="F425">
            <v>1</v>
          </cell>
          <cell r="H425">
            <v>41455</v>
          </cell>
          <cell r="J425">
            <v>44000</v>
          </cell>
          <cell r="K425">
            <v>0.3</v>
          </cell>
          <cell r="M425" t="str">
            <v>B2</v>
          </cell>
        </row>
        <row r="426">
          <cell r="A426">
            <v>425</v>
          </cell>
          <cell r="C426" t="str">
            <v>金属型模具112</v>
          </cell>
          <cell r="E426" t="str">
            <v>台</v>
          </cell>
          <cell r="F426">
            <v>1</v>
          </cell>
          <cell r="H426">
            <v>41455</v>
          </cell>
          <cell r="J426">
            <v>29900</v>
          </cell>
          <cell r="K426">
            <v>0.3</v>
          </cell>
          <cell r="M426" t="str">
            <v>B2</v>
          </cell>
        </row>
        <row r="427">
          <cell r="A427">
            <v>426</v>
          </cell>
          <cell r="C427" t="str">
            <v>金属型模具113</v>
          </cell>
          <cell r="E427" t="str">
            <v>台</v>
          </cell>
          <cell r="F427">
            <v>1</v>
          </cell>
          <cell r="H427">
            <v>41455</v>
          </cell>
          <cell r="J427">
            <v>14000</v>
          </cell>
          <cell r="K427">
            <v>0.3</v>
          </cell>
          <cell r="M427" t="str">
            <v>B2</v>
          </cell>
        </row>
        <row r="428">
          <cell r="A428">
            <v>427</v>
          </cell>
          <cell r="C428" t="str">
            <v>金属型模具114</v>
          </cell>
          <cell r="E428" t="str">
            <v>台</v>
          </cell>
          <cell r="F428">
            <v>1</v>
          </cell>
          <cell r="H428">
            <v>41455</v>
          </cell>
          <cell r="J428">
            <v>37400</v>
          </cell>
          <cell r="K428">
            <v>0.3</v>
          </cell>
          <cell r="M428" t="str">
            <v>B2</v>
          </cell>
        </row>
        <row r="429">
          <cell r="A429">
            <v>428</v>
          </cell>
          <cell r="C429" t="str">
            <v>金属型模具115</v>
          </cell>
          <cell r="E429" t="str">
            <v>台</v>
          </cell>
          <cell r="F429">
            <v>1</v>
          </cell>
          <cell r="H429">
            <v>41455</v>
          </cell>
          <cell r="J429">
            <v>37400</v>
          </cell>
          <cell r="K429">
            <v>0.3</v>
          </cell>
          <cell r="M429" t="str">
            <v>B2</v>
          </cell>
        </row>
        <row r="430">
          <cell r="A430">
            <v>429</v>
          </cell>
          <cell r="C430" t="str">
            <v>金属型模具116</v>
          </cell>
          <cell r="E430" t="str">
            <v>台</v>
          </cell>
          <cell r="F430">
            <v>1</v>
          </cell>
          <cell r="H430">
            <v>41455</v>
          </cell>
          <cell r="J430">
            <v>37400</v>
          </cell>
          <cell r="K430">
            <v>0.3</v>
          </cell>
          <cell r="M430" t="str">
            <v>B2</v>
          </cell>
        </row>
        <row r="431">
          <cell r="A431">
            <v>430</v>
          </cell>
          <cell r="C431" t="str">
            <v>金属型模具117</v>
          </cell>
          <cell r="E431" t="str">
            <v>台</v>
          </cell>
          <cell r="F431">
            <v>1</v>
          </cell>
          <cell r="H431">
            <v>41455</v>
          </cell>
          <cell r="J431">
            <v>14800</v>
          </cell>
          <cell r="K431">
            <v>0.3</v>
          </cell>
          <cell r="M431" t="str">
            <v>B2</v>
          </cell>
        </row>
        <row r="432">
          <cell r="A432">
            <v>431</v>
          </cell>
          <cell r="C432" t="str">
            <v>金属型模具118</v>
          </cell>
          <cell r="E432" t="str">
            <v>台</v>
          </cell>
          <cell r="F432">
            <v>1</v>
          </cell>
          <cell r="H432">
            <v>41455</v>
          </cell>
          <cell r="J432">
            <v>27400</v>
          </cell>
          <cell r="K432">
            <v>0.3</v>
          </cell>
          <cell r="M432" t="str">
            <v>B2</v>
          </cell>
        </row>
        <row r="433">
          <cell r="A433">
            <v>432</v>
          </cell>
          <cell r="C433" t="str">
            <v>金属型模具119</v>
          </cell>
          <cell r="E433" t="str">
            <v>台</v>
          </cell>
          <cell r="F433">
            <v>1</v>
          </cell>
          <cell r="H433">
            <v>41455</v>
          </cell>
          <cell r="J433">
            <v>27400</v>
          </cell>
          <cell r="K433">
            <v>0.3</v>
          </cell>
          <cell r="M433" t="str">
            <v>B2</v>
          </cell>
        </row>
        <row r="434">
          <cell r="A434">
            <v>433</v>
          </cell>
          <cell r="C434" t="str">
            <v>金属型模具120</v>
          </cell>
          <cell r="E434" t="str">
            <v>台</v>
          </cell>
          <cell r="F434">
            <v>1</v>
          </cell>
          <cell r="H434">
            <v>41455</v>
          </cell>
          <cell r="J434">
            <v>27400</v>
          </cell>
          <cell r="K434">
            <v>0.3</v>
          </cell>
          <cell r="M434" t="str">
            <v>B2</v>
          </cell>
        </row>
        <row r="435">
          <cell r="A435">
            <v>434</v>
          </cell>
          <cell r="C435" t="str">
            <v>金属型模具121</v>
          </cell>
          <cell r="E435" t="str">
            <v>台</v>
          </cell>
          <cell r="F435">
            <v>1</v>
          </cell>
          <cell r="H435">
            <v>41455</v>
          </cell>
          <cell r="J435">
            <v>27400</v>
          </cell>
          <cell r="K435">
            <v>0.3</v>
          </cell>
          <cell r="M435" t="str">
            <v>B2</v>
          </cell>
        </row>
        <row r="436">
          <cell r="A436">
            <v>435</v>
          </cell>
          <cell r="C436" t="str">
            <v>金属型模具122</v>
          </cell>
          <cell r="E436" t="str">
            <v>台</v>
          </cell>
          <cell r="F436">
            <v>1</v>
          </cell>
          <cell r="H436">
            <v>41455</v>
          </cell>
          <cell r="J436">
            <v>4000</v>
          </cell>
          <cell r="K436">
            <v>0.3</v>
          </cell>
          <cell r="M436" t="str">
            <v>B2</v>
          </cell>
        </row>
        <row r="437">
          <cell r="A437">
            <v>436</v>
          </cell>
          <cell r="C437" t="str">
            <v>金属型模具123</v>
          </cell>
          <cell r="E437" t="str">
            <v>台</v>
          </cell>
          <cell r="F437">
            <v>1</v>
          </cell>
          <cell r="H437">
            <v>41455</v>
          </cell>
          <cell r="J437">
            <v>28100</v>
          </cell>
          <cell r="K437">
            <v>0.3</v>
          </cell>
          <cell r="M437" t="str">
            <v>B2</v>
          </cell>
        </row>
        <row r="438">
          <cell r="A438">
            <v>437</v>
          </cell>
          <cell r="C438" t="str">
            <v>金属型模具124</v>
          </cell>
          <cell r="E438" t="str">
            <v>台</v>
          </cell>
          <cell r="F438">
            <v>1</v>
          </cell>
          <cell r="H438">
            <v>41455</v>
          </cell>
          <cell r="J438">
            <v>28100</v>
          </cell>
          <cell r="K438">
            <v>0.3</v>
          </cell>
          <cell r="M438" t="str">
            <v>B2</v>
          </cell>
        </row>
        <row r="439">
          <cell r="A439">
            <v>438</v>
          </cell>
          <cell r="C439" t="str">
            <v>金属型模具125</v>
          </cell>
          <cell r="E439" t="str">
            <v>台</v>
          </cell>
          <cell r="F439">
            <v>1</v>
          </cell>
          <cell r="H439">
            <v>41455</v>
          </cell>
          <cell r="J439">
            <v>34600</v>
          </cell>
          <cell r="K439">
            <v>0.3</v>
          </cell>
          <cell r="M439" t="str">
            <v>B2</v>
          </cell>
        </row>
        <row r="440">
          <cell r="A440">
            <v>439</v>
          </cell>
          <cell r="C440" t="str">
            <v>金属型模具126</v>
          </cell>
          <cell r="E440" t="str">
            <v>台</v>
          </cell>
          <cell r="F440">
            <v>1</v>
          </cell>
          <cell r="H440">
            <v>41455</v>
          </cell>
          <cell r="J440">
            <v>34600</v>
          </cell>
          <cell r="K440">
            <v>0.3</v>
          </cell>
          <cell r="M440" t="str">
            <v>B2</v>
          </cell>
        </row>
        <row r="441">
          <cell r="A441">
            <v>440</v>
          </cell>
          <cell r="C441" t="str">
            <v>金属型模具127</v>
          </cell>
          <cell r="E441" t="str">
            <v>台</v>
          </cell>
          <cell r="F441">
            <v>1</v>
          </cell>
          <cell r="H441">
            <v>41455</v>
          </cell>
          <cell r="J441">
            <v>34600</v>
          </cell>
          <cell r="K441">
            <v>0.3</v>
          </cell>
          <cell r="M441" t="str">
            <v>B2</v>
          </cell>
        </row>
        <row r="442">
          <cell r="A442">
            <v>441</v>
          </cell>
          <cell r="C442" t="str">
            <v>金属型模具128</v>
          </cell>
          <cell r="E442" t="str">
            <v>台</v>
          </cell>
          <cell r="F442">
            <v>1</v>
          </cell>
          <cell r="H442">
            <v>41455</v>
          </cell>
          <cell r="J442">
            <v>32100</v>
          </cell>
          <cell r="K442">
            <v>0.3</v>
          </cell>
          <cell r="M442" t="str">
            <v>B2</v>
          </cell>
        </row>
        <row r="443">
          <cell r="A443">
            <v>442</v>
          </cell>
          <cell r="C443" t="str">
            <v>金属型模具129</v>
          </cell>
          <cell r="E443" t="str">
            <v>台</v>
          </cell>
          <cell r="F443">
            <v>1</v>
          </cell>
          <cell r="H443">
            <v>41455</v>
          </cell>
          <cell r="J443">
            <v>32100</v>
          </cell>
          <cell r="K443">
            <v>0.3</v>
          </cell>
          <cell r="M443" t="str">
            <v>B2</v>
          </cell>
        </row>
        <row r="444">
          <cell r="A444">
            <v>443</v>
          </cell>
          <cell r="C444" t="str">
            <v>金属型模具130</v>
          </cell>
          <cell r="E444" t="str">
            <v>台</v>
          </cell>
          <cell r="F444">
            <v>1</v>
          </cell>
          <cell r="H444">
            <v>41455</v>
          </cell>
          <cell r="J444">
            <v>32100</v>
          </cell>
          <cell r="K444">
            <v>0.3</v>
          </cell>
          <cell r="M444" t="str">
            <v>B2</v>
          </cell>
        </row>
        <row r="445">
          <cell r="A445">
            <v>444</v>
          </cell>
          <cell r="C445" t="str">
            <v>金属型模具131</v>
          </cell>
          <cell r="E445" t="str">
            <v>台</v>
          </cell>
          <cell r="F445">
            <v>1</v>
          </cell>
          <cell r="H445">
            <v>41455</v>
          </cell>
          <cell r="J445">
            <v>26600</v>
          </cell>
          <cell r="K445">
            <v>0.3</v>
          </cell>
          <cell r="M445" t="str">
            <v>B2</v>
          </cell>
        </row>
        <row r="446">
          <cell r="A446">
            <v>445</v>
          </cell>
          <cell r="C446" t="str">
            <v>金属型模具132</v>
          </cell>
          <cell r="E446" t="str">
            <v>台</v>
          </cell>
          <cell r="F446">
            <v>1</v>
          </cell>
          <cell r="H446">
            <v>41455</v>
          </cell>
          <cell r="J446">
            <v>33400</v>
          </cell>
          <cell r="K446">
            <v>0.3</v>
          </cell>
          <cell r="M446" t="str">
            <v>B2</v>
          </cell>
        </row>
        <row r="447">
          <cell r="A447">
            <v>446</v>
          </cell>
          <cell r="C447" t="str">
            <v>金属型模具133</v>
          </cell>
          <cell r="E447" t="str">
            <v>台</v>
          </cell>
          <cell r="F447">
            <v>1</v>
          </cell>
          <cell r="H447">
            <v>41455</v>
          </cell>
          <cell r="J447">
            <v>33400</v>
          </cell>
          <cell r="K447">
            <v>0.3</v>
          </cell>
          <cell r="M447" t="str">
            <v>B2</v>
          </cell>
        </row>
        <row r="448">
          <cell r="A448">
            <v>447</v>
          </cell>
          <cell r="C448" t="str">
            <v>金属型模具134</v>
          </cell>
          <cell r="E448" t="str">
            <v>台</v>
          </cell>
          <cell r="F448">
            <v>1</v>
          </cell>
          <cell r="H448">
            <v>41455</v>
          </cell>
          <cell r="J448">
            <v>43500</v>
          </cell>
          <cell r="K448">
            <v>0.3</v>
          </cell>
          <cell r="M448" t="str">
            <v>B2</v>
          </cell>
        </row>
        <row r="449">
          <cell r="A449">
            <v>448</v>
          </cell>
          <cell r="C449" t="str">
            <v>金属型模具135</v>
          </cell>
          <cell r="E449" t="str">
            <v>台</v>
          </cell>
          <cell r="F449">
            <v>1</v>
          </cell>
          <cell r="H449">
            <v>41455</v>
          </cell>
          <cell r="J449">
            <v>41800</v>
          </cell>
          <cell r="K449">
            <v>0.3</v>
          </cell>
          <cell r="M449" t="str">
            <v>B2</v>
          </cell>
        </row>
        <row r="450">
          <cell r="A450">
            <v>449</v>
          </cell>
          <cell r="C450" t="str">
            <v>金属型模具136</v>
          </cell>
          <cell r="E450" t="str">
            <v>台</v>
          </cell>
          <cell r="F450">
            <v>1</v>
          </cell>
          <cell r="H450">
            <v>41455</v>
          </cell>
          <cell r="J450">
            <v>41800</v>
          </cell>
          <cell r="K450">
            <v>0.3</v>
          </cell>
          <cell r="M450" t="str">
            <v>B2</v>
          </cell>
        </row>
        <row r="451">
          <cell r="A451">
            <v>450</v>
          </cell>
          <cell r="C451" t="str">
            <v>金属型模具137</v>
          </cell>
          <cell r="E451" t="str">
            <v>台</v>
          </cell>
          <cell r="F451">
            <v>1</v>
          </cell>
          <cell r="H451">
            <v>41455</v>
          </cell>
          <cell r="J451">
            <v>45900</v>
          </cell>
          <cell r="K451">
            <v>0.3</v>
          </cell>
          <cell r="M451" t="str">
            <v>B2</v>
          </cell>
        </row>
        <row r="452">
          <cell r="A452">
            <v>451</v>
          </cell>
          <cell r="C452" t="str">
            <v>金属型模具138</v>
          </cell>
          <cell r="E452" t="str">
            <v>台</v>
          </cell>
          <cell r="F452">
            <v>1</v>
          </cell>
          <cell r="H452">
            <v>41455</v>
          </cell>
          <cell r="J452">
            <v>6100</v>
          </cell>
          <cell r="K452">
            <v>0.3</v>
          </cell>
          <cell r="M452" t="str">
            <v>B2</v>
          </cell>
        </row>
        <row r="453">
          <cell r="A453">
            <v>452</v>
          </cell>
          <cell r="C453" t="str">
            <v>金属型模具139</v>
          </cell>
          <cell r="E453" t="str">
            <v>台</v>
          </cell>
          <cell r="F453">
            <v>1</v>
          </cell>
          <cell r="H453">
            <v>41455</v>
          </cell>
          <cell r="J453">
            <v>11900</v>
          </cell>
          <cell r="K453">
            <v>0.3</v>
          </cell>
          <cell r="M453" t="str">
            <v>B2</v>
          </cell>
        </row>
        <row r="454">
          <cell r="A454">
            <v>453</v>
          </cell>
          <cell r="C454" t="str">
            <v>金属型模具140</v>
          </cell>
          <cell r="E454" t="str">
            <v>台</v>
          </cell>
          <cell r="F454">
            <v>1</v>
          </cell>
          <cell r="H454">
            <v>41455</v>
          </cell>
          <cell r="J454">
            <v>51600</v>
          </cell>
          <cell r="K454">
            <v>0.3</v>
          </cell>
          <cell r="M454" t="str">
            <v>B2</v>
          </cell>
        </row>
        <row r="455">
          <cell r="A455">
            <v>454</v>
          </cell>
          <cell r="C455" t="str">
            <v>金属型模具141</v>
          </cell>
          <cell r="E455" t="str">
            <v>台</v>
          </cell>
          <cell r="F455">
            <v>1</v>
          </cell>
          <cell r="H455">
            <v>41455</v>
          </cell>
          <cell r="J455">
            <v>8400</v>
          </cell>
          <cell r="K455">
            <v>0.3</v>
          </cell>
          <cell r="M455" t="str">
            <v>B2</v>
          </cell>
        </row>
        <row r="456">
          <cell r="A456">
            <v>455</v>
          </cell>
          <cell r="C456" t="str">
            <v>金属型模具142</v>
          </cell>
          <cell r="E456" t="str">
            <v>台</v>
          </cell>
          <cell r="F456">
            <v>1</v>
          </cell>
          <cell r="H456">
            <v>41455</v>
          </cell>
          <cell r="J456">
            <v>15600</v>
          </cell>
          <cell r="K456">
            <v>0.3</v>
          </cell>
          <cell r="M456" t="str">
            <v>B2</v>
          </cell>
        </row>
        <row r="457">
          <cell r="A457">
            <v>456</v>
          </cell>
          <cell r="C457" t="str">
            <v>金属型模具143</v>
          </cell>
          <cell r="E457" t="str">
            <v>台</v>
          </cell>
          <cell r="F457">
            <v>1</v>
          </cell>
          <cell r="H457">
            <v>41455</v>
          </cell>
          <cell r="J457">
            <v>23100</v>
          </cell>
          <cell r="K457">
            <v>0.3</v>
          </cell>
          <cell r="M457" t="str">
            <v>B2</v>
          </cell>
        </row>
        <row r="458">
          <cell r="A458">
            <v>457</v>
          </cell>
          <cell r="C458" t="str">
            <v>金属型模具144</v>
          </cell>
          <cell r="E458" t="str">
            <v>台</v>
          </cell>
          <cell r="F458">
            <v>1</v>
          </cell>
          <cell r="H458">
            <v>41455</v>
          </cell>
          <cell r="J458">
            <v>23100</v>
          </cell>
          <cell r="K458">
            <v>0.3</v>
          </cell>
          <cell r="M458" t="str">
            <v>B2</v>
          </cell>
        </row>
        <row r="459">
          <cell r="A459">
            <v>458</v>
          </cell>
          <cell r="C459" t="str">
            <v>金属型模具145</v>
          </cell>
          <cell r="E459" t="str">
            <v>台</v>
          </cell>
          <cell r="F459">
            <v>1</v>
          </cell>
          <cell r="H459">
            <v>41455</v>
          </cell>
          <cell r="J459">
            <v>13700</v>
          </cell>
          <cell r="K459">
            <v>0.3</v>
          </cell>
          <cell r="M459" t="str">
            <v>B2</v>
          </cell>
        </row>
        <row r="460">
          <cell r="A460">
            <v>459</v>
          </cell>
          <cell r="C460" t="str">
            <v>金属型模具146</v>
          </cell>
          <cell r="E460" t="str">
            <v>台</v>
          </cell>
          <cell r="F460">
            <v>1</v>
          </cell>
          <cell r="H460">
            <v>41455</v>
          </cell>
          <cell r="J460">
            <v>25400</v>
          </cell>
          <cell r="K460">
            <v>0.3</v>
          </cell>
          <cell r="M460" t="str">
            <v>B2</v>
          </cell>
        </row>
        <row r="461">
          <cell r="A461">
            <v>460</v>
          </cell>
          <cell r="C461" t="str">
            <v>金属型模具147</v>
          </cell>
          <cell r="E461" t="str">
            <v>台</v>
          </cell>
          <cell r="F461">
            <v>1</v>
          </cell>
          <cell r="H461">
            <v>41455</v>
          </cell>
          <cell r="J461">
            <v>28000</v>
          </cell>
          <cell r="K461">
            <v>0.3</v>
          </cell>
          <cell r="M461" t="str">
            <v>B2</v>
          </cell>
        </row>
        <row r="462">
          <cell r="A462">
            <v>461</v>
          </cell>
          <cell r="C462" t="str">
            <v>金属型模具148</v>
          </cell>
          <cell r="E462" t="str">
            <v>台</v>
          </cell>
          <cell r="F462">
            <v>1</v>
          </cell>
          <cell r="H462">
            <v>41455</v>
          </cell>
          <cell r="J462">
            <v>60300</v>
          </cell>
          <cell r="K462">
            <v>0.3</v>
          </cell>
          <cell r="M462" t="str">
            <v>B2</v>
          </cell>
        </row>
        <row r="463">
          <cell r="A463">
            <v>462</v>
          </cell>
          <cell r="C463" t="str">
            <v>金属型模具149</v>
          </cell>
          <cell r="E463" t="str">
            <v>台</v>
          </cell>
          <cell r="F463">
            <v>1</v>
          </cell>
          <cell r="H463">
            <v>41455</v>
          </cell>
          <cell r="J463">
            <v>52200</v>
          </cell>
          <cell r="K463">
            <v>0.3</v>
          </cell>
          <cell r="M463" t="str">
            <v>B2</v>
          </cell>
        </row>
        <row r="464">
          <cell r="A464">
            <v>463</v>
          </cell>
          <cell r="C464" t="str">
            <v>金属型模具150</v>
          </cell>
          <cell r="E464" t="str">
            <v>台</v>
          </cell>
          <cell r="F464">
            <v>1</v>
          </cell>
          <cell r="H464">
            <v>41455</v>
          </cell>
          <cell r="J464">
            <v>32200</v>
          </cell>
          <cell r="K464">
            <v>0.3</v>
          </cell>
          <cell r="M464" t="str">
            <v>B2</v>
          </cell>
        </row>
        <row r="465">
          <cell r="A465">
            <v>464</v>
          </cell>
          <cell r="C465" t="str">
            <v>金属型模具151</v>
          </cell>
          <cell r="E465" t="str">
            <v>台</v>
          </cell>
          <cell r="F465">
            <v>1</v>
          </cell>
          <cell r="H465">
            <v>41455</v>
          </cell>
          <cell r="J465">
            <v>10000</v>
          </cell>
          <cell r="K465">
            <v>0.3</v>
          </cell>
          <cell r="M465" t="str">
            <v>B2</v>
          </cell>
        </row>
        <row r="466">
          <cell r="A466">
            <v>465</v>
          </cell>
          <cell r="C466" t="str">
            <v>金属型模具152</v>
          </cell>
          <cell r="E466" t="str">
            <v>台</v>
          </cell>
          <cell r="F466">
            <v>1</v>
          </cell>
          <cell r="H466">
            <v>41455</v>
          </cell>
          <cell r="J466">
            <v>42900</v>
          </cell>
          <cell r="K466">
            <v>0.3</v>
          </cell>
          <cell r="M466" t="str">
            <v>B2</v>
          </cell>
        </row>
        <row r="467">
          <cell r="A467">
            <v>466</v>
          </cell>
          <cell r="C467" t="str">
            <v>金属型模具153</v>
          </cell>
          <cell r="E467" t="str">
            <v>台</v>
          </cell>
          <cell r="F467">
            <v>1</v>
          </cell>
          <cell r="H467">
            <v>41455</v>
          </cell>
          <cell r="J467">
            <v>42900</v>
          </cell>
          <cell r="K467">
            <v>0.3</v>
          </cell>
          <cell r="M467" t="str">
            <v>B2</v>
          </cell>
        </row>
        <row r="468">
          <cell r="A468">
            <v>467</v>
          </cell>
          <cell r="C468" t="str">
            <v>金属型模具154</v>
          </cell>
          <cell r="E468" t="str">
            <v>台</v>
          </cell>
          <cell r="F468">
            <v>1</v>
          </cell>
          <cell r="H468">
            <v>41455</v>
          </cell>
          <cell r="J468">
            <v>12500</v>
          </cell>
          <cell r="K468">
            <v>0.3</v>
          </cell>
          <cell r="M468" t="str">
            <v>B2</v>
          </cell>
        </row>
        <row r="469">
          <cell r="A469">
            <v>468</v>
          </cell>
          <cell r="C469" t="str">
            <v>金属型模具155</v>
          </cell>
          <cell r="E469" t="str">
            <v>台</v>
          </cell>
          <cell r="F469">
            <v>1</v>
          </cell>
          <cell r="H469">
            <v>41455</v>
          </cell>
          <cell r="J469">
            <v>19400</v>
          </cell>
          <cell r="K469">
            <v>0.3</v>
          </cell>
          <cell r="M469" t="str">
            <v>B2</v>
          </cell>
        </row>
        <row r="470">
          <cell r="A470">
            <v>469</v>
          </cell>
          <cell r="C470" t="str">
            <v>金属型模具156</v>
          </cell>
          <cell r="E470" t="str">
            <v>台</v>
          </cell>
          <cell r="F470">
            <v>1</v>
          </cell>
          <cell r="H470">
            <v>41455</v>
          </cell>
          <cell r="J470">
            <v>17600</v>
          </cell>
          <cell r="K470">
            <v>0.3</v>
          </cell>
          <cell r="M470" t="str">
            <v>B2</v>
          </cell>
        </row>
        <row r="471">
          <cell r="A471">
            <v>470</v>
          </cell>
          <cell r="C471" t="str">
            <v>金属型模具157</v>
          </cell>
          <cell r="E471" t="str">
            <v>台</v>
          </cell>
          <cell r="F471">
            <v>1</v>
          </cell>
          <cell r="H471">
            <v>41455</v>
          </cell>
          <cell r="J471">
            <v>6600</v>
          </cell>
          <cell r="K471">
            <v>0.3</v>
          </cell>
          <cell r="M471" t="str">
            <v>B2</v>
          </cell>
        </row>
        <row r="472">
          <cell r="A472">
            <v>471</v>
          </cell>
          <cell r="C472" t="str">
            <v>金属型模具158</v>
          </cell>
          <cell r="E472" t="str">
            <v>台</v>
          </cell>
          <cell r="F472">
            <v>1</v>
          </cell>
          <cell r="H472">
            <v>41455</v>
          </cell>
          <cell r="J472">
            <v>21900</v>
          </cell>
          <cell r="K472">
            <v>0.3</v>
          </cell>
          <cell r="M472" t="str">
            <v>B2</v>
          </cell>
        </row>
        <row r="473">
          <cell r="A473">
            <v>472</v>
          </cell>
          <cell r="C473" t="str">
            <v>金属型模具159</v>
          </cell>
          <cell r="E473" t="str">
            <v>台</v>
          </cell>
          <cell r="F473">
            <v>1</v>
          </cell>
          <cell r="H473">
            <v>41455</v>
          </cell>
          <cell r="J473">
            <v>39800</v>
          </cell>
          <cell r="K473">
            <v>0.3</v>
          </cell>
          <cell r="M473" t="str">
            <v>B2</v>
          </cell>
        </row>
        <row r="474">
          <cell r="A474">
            <v>473</v>
          </cell>
          <cell r="C474" t="str">
            <v>金属型模具160</v>
          </cell>
          <cell r="E474" t="str">
            <v>台</v>
          </cell>
          <cell r="F474">
            <v>1</v>
          </cell>
          <cell r="H474">
            <v>41455</v>
          </cell>
          <cell r="J474">
            <v>21300</v>
          </cell>
          <cell r="K474">
            <v>0.3</v>
          </cell>
          <cell r="M474" t="str">
            <v>B2</v>
          </cell>
        </row>
        <row r="475">
          <cell r="A475">
            <v>474</v>
          </cell>
          <cell r="C475" t="str">
            <v>金属型模具161</v>
          </cell>
          <cell r="E475" t="str">
            <v>台</v>
          </cell>
          <cell r="F475">
            <v>1</v>
          </cell>
          <cell r="H475">
            <v>41455</v>
          </cell>
          <cell r="J475">
            <v>37100</v>
          </cell>
          <cell r="K475">
            <v>0.3</v>
          </cell>
          <cell r="M475" t="str">
            <v>B2</v>
          </cell>
        </row>
        <row r="476">
          <cell r="A476">
            <v>475</v>
          </cell>
          <cell r="C476" t="str">
            <v>金属型模具162</v>
          </cell>
          <cell r="E476" t="str">
            <v>台</v>
          </cell>
          <cell r="F476">
            <v>1</v>
          </cell>
          <cell r="H476">
            <v>41455</v>
          </cell>
          <cell r="J476">
            <v>29200</v>
          </cell>
          <cell r="K476">
            <v>0.3</v>
          </cell>
          <cell r="M476" t="str">
            <v>B2</v>
          </cell>
        </row>
        <row r="477">
          <cell r="A477">
            <v>476</v>
          </cell>
          <cell r="C477" t="str">
            <v>金属型模具163</v>
          </cell>
          <cell r="E477" t="str">
            <v>台</v>
          </cell>
          <cell r="F477">
            <v>1</v>
          </cell>
          <cell r="H477">
            <v>41455</v>
          </cell>
          <cell r="J477">
            <v>12800</v>
          </cell>
          <cell r="K477">
            <v>0.3</v>
          </cell>
          <cell r="M477" t="str">
            <v>B2</v>
          </cell>
        </row>
        <row r="478">
          <cell r="A478">
            <v>477</v>
          </cell>
          <cell r="C478" t="str">
            <v>金属型模具164</v>
          </cell>
          <cell r="E478" t="str">
            <v>台</v>
          </cell>
          <cell r="F478">
            <v>1</v>
          </cell>
          <cell r="H478">
            <v>41455</v>
          </cell>
          <cell r="J478">
            <v>38900</v>
          </cell>
          <cell r="K478">
            <v>0.3</v>
          </cell>
          <cell r="M478" t="str">
            <v>B2</v>
          </cell>
        </row>
        <row r="479">
          <cell r="A479">
            <v>478</v>
          </cell>
          <cell r="C479" t="str">
            <v>金属型模具165</v>
          </cell>
          <cell r="E479" t="str">
            <v>台</v>
          </cell>
          <cell r="F479">
            <v>1</v>
          </cell>
          <cell r="H479">
            <v>41455</v>
          </cell>
          <cell r="J479">
            <v>18700</v>
          </cell>
          <cell r="K479">
            <v>0.3</v>
          </cell>
          <cell r="M479" t="str">
            <v>B2</v>
          </cell>
        </row>
        <row r="480">
          <cell r="A480">
            <v>479</v>
          </cell>
          <cell r="C480" t="str">
            <v>金属型模具166</v>
          </cell>
          <cell r="E480" t="str">
            <v>台</v>
          </cell>
          <cell r="F480">
            <v>1</v>
          </cell>
          <cell r="H480">
            <v>41455</v>
          </cell>
          <cell r="J480">
            <v>39500</v>
          </cell>
          <cell r="K480">
            <v>0.3</v>
          </cell>
          <cell r="M480" t="str">
            <v>B2</v>
          </cell>
        </row>
        <row r="481">
          <cell r="A481">
            <v>480</v>
          </cell>
          <cell r="C481" t="str">
            <v>金属型模具167</v>
          </cell>
          <cell r="E481" t="str">
            <v>台</v>
          </cell>
          <cell r="F481">
            <v>1</v>
          </cell>
          <cell r="H481">
            <v>41455</v>
          </cell>
          <cell r="J481">
            <v>15900</v>
          </cell>
          <cell r="K481">
            <v>0.3</v>
          </cell>
          <cell r="M481" t="str">
            <v>B2</v>
          </cell>
        </row>
        <row r="482">
          <cell r="A482">
            <v>481</v>
          </cell>
          <cell r="C482" t="str">
            <v>金属型模具168</v>
          </cell>
          <cell r="E482" t="str">
            <v>台</v>
          </cell>
          <cell r="F482">
            <v>1</v>
          </cell>
          <cell r="H482">
            <v>41455</v>
          </cell>
          <cell r="J482">
            <v>18700</v>
          </cell>
          <cell r="K482">
            <v>0.3</v>
          </cell>
          <cell r="M482" t="str">
            <v>B2</v>
          </cell>
        </row>
        <row r="483">
          <cell r="A483">
            <v>482</v>
          </cell>
          <cell r="C483" t="str">
            <v>金属型模具169</v>
          </cell>
          <cell r="E483" t="str">
            <v>台</v>
          </cell>
          <cell r="F483">
            <v>1</v>
          </cell>
          <cell r="H483">
            <v>41455</v>
          </cell>
          <cell r="J483">
            <v>42700</v>
          </cell>
          <cell r="K483">
            <v>0.3</v>
          </cell>
          <cell r="M483" t="str">
            <v>B2</v>
          </cell>
        </row>
        <row r="484">
          <cell r="A484">
            <v>483</v>
          </cell>
          <cell r="C484" t="str">
            <v>金属型模具170</v>
          </cell>
          <cell r="E484" t="str">
            <v>台</v>
          </cell>
          <cell r="F484">
            <v>1</v>
          </cell>
          <cell r="H484">
            <v>41455</v>
          </cell>
          <cell r="J484">
            <v>11600</v>
          </cell>
          <cell r="K484">
            <v>0.3</v>
          </cell>
          <cell r="M484" t="str">
            <v>B2</v>
          </cell>
        </row>
        <row r="485">
          <cell r="A485">
            <v>484</v>
          </cell>
          <cell r="C485" t="str">
            <v>金属型模具171</v>
          </cell>
          <cell r="E485" t="str">
            <v>台</v>
          </cell>
          <cell r="F485">
            <v>1</v>
          </cell>
          <cell r="H485">
            <v>41455</v>
          </cell>
          <cell r="J485">
            <v>16100</v>
          </cell>
          <cell r="K485">
            <v>0.3</v>
          </cell>
          <cell r="M485" t="str">
            <v>B2</v>
          </cell>
        </row>
        <row r="486">
          <cell r="A486">
            <v>485</v>
          </cell>
          <cell r="C486" t="str">
            <v>金属型模具172</v>
          </cell>
          <cell r="E486" t="str">
            <v>台</v>
          </cell>
          <cell r="F486">
            <v>1</v>
          </cell>
          <cell r="H486">
            <v>41455</v>
          </cell>
          <cell r="J486">
            <v>12200</v>
          </cell>
          <cell r="K486">
            <v>0.3</v>
          </cell>
          <cell r="M486" t="str">
            <v>B2</v>
          </cell>
        </row>
        <row r="487">
          <cell r="A487">
            <v>486</v>
          </cell>
          <cell r="C487" t="str">
            <v>金属型模具173</v>
          </cell>
          <cell r="E487" t="str">
            <v>台</v>
          </cell>
          <cell r="F487">
            <v>1</v>
          </cell>
          <cell r="H487">
            <v>41455</v>
          </cell>
          <cell r="J487">
            <v>11400</v>
          </cell>
          <cell r="K487">
            <v>0.3</v>
          </cell>
          <cell r="M487" t="str">
            <v>B2</v>
          </cell>
        </row>
        <row r="488">
          <cell r="A488">
            <v>487</v>
          </cell>
          <cell r="C488" t="str">
            <v>金属型模具174</v>
          </cell>
          <cell r="E488" t="str">
            <v>台</v>
          </cell>
          <cell r="F488">
            <v>1</v>
          </cell>
          <cell r="H488">
            <v>41455</v>
          </cell>
          <cell r="J488">
            <v>20000</v>
          </cell>
          <cell r="K488">
            <v>0.3</v>
          </cell>
          <cell r="M488" t="str">
            <v>B2</v>
          </cell>
        </row>
        <row r="489">
          <cell r="A489">
            <v>488</v>
          </cell>
          <cell r="C489" t="str">
            <v>金属型模具175</v>
          </cell>
          <cell r="E489" t="str">
            <v>台</v>
          </cell>
          <cell r="F489">
            <v>1</v>
          </cell>
          <cell r="H489">
            <v>41455</v>
          </cell>
          <cell r="J489">
            <v>14100</v>
          </cell>
          <cell r="K489">
            <v>0.3</v>
          </cell>
          <cell r="M489" t="str">
            <v>B2</v>
          </cell>
        </row>
        <row r="490">
          <cell r="A490">
            <v>489</v>
          </cell>
          <cell r="C490" t="str">
            <v>金属型模具176</v>
          </cell>
          <cell r="E490" t="str">
            <v>台</v>
          </cell>
          <cell r="F490">
            <v>1</v>
          </cell>
          <cell r="H490">
            <v>41455</v>
          </cell>
          <cell r="J490">
            <v>15400</v>
          </cell>
          <cell r="K490">
            <v>0.3</v>
          </cell>
          <cell r="M490" t="str">
            <v>B2</v>
          </cell>
        </row>
        <row r="491">
          <cell r="A491">
            <v>490</v>
          </cell>
          <cell r="C491" t="str">
            <v>金属型模具177</v>
          </cell>
          <cell r="E491" t="str">
            <v>台</v>
          </cell>
          <cell r="F491">
            <v>1</v>
          </cell>
          <cell r="H491">
            <v>41455</v>
          </cell>
          <cell r="J491">
            <v>37400</v>
          </cell>
          <cell r="K491">
            <v>0.3</v>
          </cell>
          <cell r="M491" t="str">
            <v>B2</v>
          </cell>
        </row>
        <row r="492">
          <cell r="A492">
            <v>491</v>
          </cell>
          <cell r="C492" t="str">
            <v>金属型模具178</v>
          </cell>
          <cell r="E492" t="str">
            <v>台</v>
          </cell>
          <cell r="F492">
            <v>1</v>
          </cell>
          <cell r="H492">
            <v>41455</v>
          </cell>
          <cell r="J492">
            <v>33700</v>
          </cell>
          <cell r="K492">
            <v>0.3</v>
          </cell>
          <cell r="M492" t="str">
            <v>B2</v>
          </cell>
        </row>
        <row r="493">
          <cell r="A493">
            <v>492</v>
          </cell>
          <cell r="C493" t="str">
            <v>金属型模具179</v>
          </cell>
          <cell r="E493" t="str">
            <v>台</v>
          </cell>
          <cell r="F493">
            <v>1</v>
          </cell>
          <cell r="H493">
            <v>41455</v>
          </cell>
          <cell r="J493">
            <v>33700</v>
          </cell>
          <cell r="K493">
            <v>0.3</v>
          </cell>
          <cell r="M493" t="str">
            <v>B2</v>
          </cell>
        </row>
        <row r="494">
          <cell r="A494">
            <v>493</v>
          </cell>
          <cell r="C494" t="str">
            <v>金属型模具180</v>
          </cell>
          <cell r="E494" t="str">
            <v>台</v>
          </cell>
          <cell r="F494">
            <v>1</v>
          </cell>
          <cell r="H494">
            <v>41455</v>
          </cell>
          <cell r="J494">
            <v>32300</v>
          </cell>
          <cell r="K494">
            <v>0.3</v>
          </cell>
          <cell r="M494" t="str">
            <v>B2</v>
          </cell>
        </row>
        <row r="495">
          <cell r="A495">
            <v>494</v>
          </cell>
          <cell r="C495" t="str">
            <v>金属型模具181</v>
          </cell>
          <cell r="E495" t="str">
            <v>台</v>
          </cell>
          <cell r="F495">
            <v>1</v>
          </cell>
          <cell r="H495">
            <v>41455</v>
          </cell>
          <cell r="J495">
            <v>35200</v>
          </cell>
          <cell r="K495">
            <v>0.3</v>
          </cell>
          <cell r="M495" t="str">
            <v>B2</v>
          </cell>
        </row>
        <row r="496">
          <cell r="A496">
            <v>495</v>
          </cell>
          <cell r="C496" t="str">
            <v>金属型模具182</v>
          </cell>
          <cell r="E496" t="str">
            <v>台</v>
          </cell>
          <cell r="F496">
            <v>1</v>
          </cell>
          <cell r="H496">
            <v>41455</v>
          </cell>
          <cell r="J496">
            <v>41100</v>
          </cell>
          <cell r="K496">
            <v>0.3</v>
          </cell>
          <cell r="M496" t="str">
            <v>B2</v>
          </cell>
        </row>
        <row r="497">
          <cell r="A497">
            <v>496</v>
          </cell>
          <cell r="C497" t="str">
            <v>金属型模具183</v>
          </cell>
          <cell r="E497" t="str">
            <v>台</v>
          </cell>
          <cell r="F497">
            <v>1</v>
          </cell>
          <cell r="H497">
            <v>41455</v>
          </cell>
          <cell r="J497">
            <v>32300</v>
          </cell>
          <cell r="K497">
            <v>0.3</v>
          </cell>
          <cell r="M497" t="str">
            <v>B2</v>
          </cell>
        </row>
        <row r="498">
          <cell r="A498">
            <v>497</v>
          </cell>
          <cell r="C498" t="str">
            <v>金属型模具184</v>
          </cell>
          <cell r="E498" t="str">
            <v>台</v>
          </cell>
          <cell r="F498">
            <v>1</v>
          </cell>
          <cell r="H498">
            <v>41455</v>
          </cell>
          <cell r="J498">
            <v>26400</v>
          </cell>
          <cell r="K498">
            <v>0.3</v>
          </cell>
          <cell r="M498" t="str">
            <v>B2</v>
          </cell>
        </row>
        <row r="499">
          <cell r="A499">
            <v>498</v>
          </cell>
          <cell r="C499" t="str">
            <v>金属型模具185</v>
          </cell>
          <cell r="E499" t="str">
            <v>台</v>
          </cell>
          <cell r="F499">
            <v>1</v>
          </cell>
          <cell r="H499">
            <v>41455</v>
          </cell>
          <cell r="J499">
            <v>44000</v>
          </cell>
          <cell r="K499">
            <v>0.3</v>
          </cell>
          <cell r="M499" t="str">
            <v>B2</v>
          </cell>
        </row>
        <row r="500">
          <cell r="A500">
            <v>499</v>
          </cell>
          <cell r="C500" t="str">
            <v>木型1</v>
          </cell>
          <cell r="E500" t="str">
            <v>台</v>
          </cell>
          <cell r="F500">
            <v>1</v>
          </cell>
          <cell r="H500">
            <v>41455</v>
          </cell>
          <cell r="J500">
            <v>900</v>
          </cell>
          <cell r="K500">
            <v>0.2</v>
          </cell>
          <cell r="M500" t="str">
            <v>B2</v>
          </cell>
        </row>
        <row r="501">
          <cell r="A501">
            <v>500</v>
          </cell>
          <cell r="C501" t="str">
            <v>木型2</v>
          </cell>
          <cell r="E501" t="str">
            <v>台</v>
          </cell>
          <cell r="F501">
            <v>1</v>
          </cell>
          <cell r="H501">
            <v>41455</v>
          </cell>
          <cell r="J501">
            <v>900</v>
          </cell>
          <cell r="K501">
            <v>0.2</v>
          </cell>
          <cell r="M501" t="str">
            <v>B2</v>
          </cell>
        </row>
        <row r="502">
          <cell r="A502">
            <v>501</v>
          </cell>
          <cell r="C502" t="str">
            <v>木型3</v>
          </cell>
          <cell r="E502" t="str">
            <v>台</v>
          </cell>
          <cell r="F502">
            <v>1</v>
          </cell>
          <cell r="H502">
            <v>41455</v>
          </cell>
          <cell r="J502">
            <v>900</v>
          </cell>
          <cell r="K502">
            <v>0.2</v>
          </cell>
          <cell r="M502" t="str">
            <v>B2</v>
          </cell>
        </row>
        <row r="503">
          <cell r="A503">
            <v>502</v>
          </cell>
          <cell r="C503" t="str">
            <v>木型4</v>
          </cell>
          <cell r="E503" t="str">
            <v>台</v>
          </cell>
          <cell r="F503">
            <v>1</v>
          </cell>
          <cell r="H503">
            <v>41455</v>
          </cell>
          <cell r="J503">
            <v>900</v>
          </cell>
          <cell r="K503">
            <v>0.2</v>
          </cell>
          <cell r="M503" t="str">
            <v>B2</v>
          </cell>
        </row>
        <row r="504">
          <cell r="A504">
            <v>503</v>
          </cell>
          <cell r="C504" t="str">
            <v>木型5</v>
          </cell>
          <cell r="E504" t="str">
            <v>台</v>
          </cell>
          <cell r="F504">
            <v>1</v>
          </cell>
          <cell r="H504">
            <v>41455</v>
          </cell>
          <cell r="J504">
            <v>900</v>
          </cell>
          <cell r="K504">
            <v>0.2</v>
          </cell>
          <cell r="M504" t="str">
            <v>B2</v>
          </cell>
        </row>
        <row r="505">
          <cell r="A505">
            <v>504</v>
          </cell>
          <cell r="C505" t="str">
            <v>木型6</v>
          </cell>
          <cell r="E505" t="str">
            <v>台</v>
          </cell>
          <cell r="F505">
            <v>1</v>
          </cell>
          <cell r="H505">
            <v>41455</v>
          </cell>
          <cell r="J505">
            <v>900</v>
          </cell>
          <cell r="K505">
            <v>0.2</v>
          </cell>
          <cell r="M505" t="str">
            <v>B2</v>
          </cell>
        </row>
        <row r="506">
          <cell r="A506">
            <v>505</v>
          </cell>
          <cell r="C506" t="str">
            <v>木型7</v>
          </cell>
          <cell r="E506" t="str">
            <v>台</v>
          </cell>
          <cell r="F506">
            <v>1</v>
          </cell>
          <cell r="H506">
            <v>41455</v>
          </cell>
          <cell r="J506">
            <v>700</v>
          </cell>
          <cell r="K506">
            <v>0.2</v>
          </cell>
          <cell r="M506" t="str">
            <v>B2</v>
          </cell>
        </row>
        <row r="507">
          <cell r="A507">
            <v>506</v>
          </cell>
          <cell r="C507" t="str">
            <v>木型8</v>
          </cell>
          <cell r="E507" t="str">
            <v>台</v>
          </cell>
          <cell r="F507">
            <v>1</v>
          </cell>
          <cell r="H507">
            <v>41455</v>
          </cell>
          <cell r="J507">
            <v>700</v>
          </cell>
          <cell r="K507">
            <v>0.2</v>
          </cell>
          <cell r="M507" t="str">
            <v>B2</v>
          </cell>
        </row>
        <row r="508">
          <cell r="A508">
            <v>507</v>
          </cell>
          <cell r="C508" t="str">
            <v>木型9</v>
          </cell>
          <cell r="E508" t="str">
            <v>台</v>
          </cell>
          <cell r="F508">
            <v>1</v>
          </cell>
          <cell r="H508">
            <v>41455</v>
          </cell>
          <cell r="J508">
            <v>700</v>
          </cell>
          <cell r="K508">
            <v>0.2</v>
          </cell>
          <cell r="M508" t="str">
            <v>B2</v>
          </cell>
        </row>
        <row r="509">
          <cell r="A509">
            <v>508</v>
          </cell>
          <cell r="C509" t="str">
            <v>木型10</v>
          </cell>
          <cell r="E509" t="str">
            <v>台</v>
          </cell>
          <cell r="F509">
            <v>1</v>
          </cell>
          <cell r="H509">
            <v>41455</v>
          </cell>
          <cell r="J509">
            <v>700</v>
          </cell>
          <cell r="K509">
            <v>0.2</v>
          </cell>
          <cell r="M509" t="str">
            <v>B2</v>
          </cell>
        </row>
        <row r="510">
          <cell r="A510">
            <v>509</v>
          </cell>
          <cell r="C510" t="str">
            <v>木型11</v>
          </cell>
          <cell r="E510" t="str">
            <v>台</v>
          </cell>
          <cell r="F510">
            <v>1</v>
          </cell>
          <cell r="H510">
            <v>41455</v>
          </cell>
          <cell r="J510">
            <v>700</v>
          </cell>
          <cell r="K510">
            <v>0.2</v>
          </cell>
          <cell r="M510" t="str">
            <v>B2</v>
          </cell>
        </row>
        <row r="511">
          <cell r="A511">
            <v>510</v>
          </cell>
          <cell r="C511" t="str">
            <v>木型12</v>
          </cell>
          <cell r="E511" t="str">
            <v>台</v>
          </cell>
          <cell r="F511">
            <v>1</v>
          </cell>
          <cell r="H511">
            <v>41455</v>
          </cell>
          <cell r="J511">
            <v>700</v>
          </cell>
          <cell r="K511">
            <v>0.2</v>
          </cell>
          <cell r="M511" t="str">
            <v>B2</v>
          </cell>
        </row>
        <row r="512">
          <cell r="A512">
            <v>511</v>
          </cell>
          <cell r="C512" t="str">
            <v>木型13</v>
          </cell>
          <cell r="E512" t="str">
            <v>台</v>
          </cell>
          <cell r="F512">
            <v>1</v>
          </cell>
          <cell r="H512">
            <v>41455</v>
          </cell>
          <cell r="J512">
            <v>700</v>
          </cell>
          <cell r="K512">
            <v>0.2</v>
          </cell>
          <cell r="M512" t="str">
            <v>B2</v>
          </cell>
        </row>
        <row r="513">
          <cell r="A513">
            <v>512</v>
          </cell>
          <cell r="C513" t="str">
            <v>木型14</v>
          </cell>
          <cell r="E513" t="str">
            <v>台</v>
          </cell>
          <cell r="F513">
            <v>1</v>
          </cell>
          <cell r="H513">
            <v>41455</v>
          </cell>
          <cell r="J513">
            <v>700</v>
          </cell>
          <cell r="K513">
            <v>0.2</v>
          </cell>
          <cell r="M513" t="str">
            <v>B2</v>
          </cell>
        </row>
        <row r="514">
          <cell r="A514">
            <v>513</v>
          </cell>
          <cell r="C514" t="str">
            <v>木型15</v>
          </cell>
          <cell r="E514" t="str">
            <v>台</v>
          </cell>
          <cell r="F514">
            <v>1</v>
          </cell>
          <cell r="H514">
            <v>41455</v>
          </cell>
          <cell r="J514">
            <v>700</v>
          </cell>
          <cell r="K514">
            <v>0.2</v>
          </cell>
          <cell r="M514" t="str">
            <v>B2</v>
          </cell>
        </row>
        <row r="515">
          <cell r="A515">
            <v>514</v>
          </cell>
          <cell r="C515" t="str">
            <v>木型16</v>
          </cell>
          <cell r="D515" t="str">
            <v>B2木型18缺少，19、20在A4</v>
          </cell>
          <cell r="E515" t="str">
            <v>台</v>
          </cell>
          <cell r="F515">
            <v>1</v>
          </cell>
          <cell r="H515">
            <v>41455</v>
          </cell>
          <cell r="J515">
            <v>700</v>
          </cell>
          <cell r="K515">
            <v>0.2</v>
          </cell>
          <cell r="M515" t="str">
            <v>B2</v>
          </cell>
        </row>
        <row r="516">
          <cell r="A516">
            <v>515</v>
          </cell>
          <cell r="C516" t="str">
            <v>木型17</v>
          </cell>
          <cell r="E516" t="str">
            <v>台</v>
          </cell>
          <cell r="F516">
            <v>1</v>
          </cell>
          <cell r="H516">
            <v>41455</v>
          </cell>
          <cell r="J516">
            <v>700</v>
          </cell>
          <cell r="K516">
            <v>0.2</v>
          </cell>
          <cell r="M516" t="str">
            <v>B2</v>
          </cell>
        </row>
        <row r="517">
          <cell r="A517">
            <v>516</v>
          </cell>
          <cell r="C517" t="str">
            <v>沙箱1</v>
          </cell>
          <cell r="E517" t="str">
            <v>个</v>
          </cell>
          <cell r="F517">
            <v>1</v>
          </cell>
          <cell r="H517">
            <v>41455</v>
          </cell>
          <cell r="J517">
            <v>16900</v>
          </cell>
          <cell r="K517">
            <v>0.3</v>
          </cell>
          <cell r="M517" t="str">
            <v>B2</v>
          </cell>
        </row>
        <row r="518">
          <cell r="A518">
            <v>517</v>
          </cell>
          <cell r="C518" t="str">
            <v>沙箱2</v>
          </cell>
          <cell r="E518" t="str">
            <v>个</v>
          </cell>
          <cell r="F518">
            <v>1</v>
          </cell>
          <cell r="H518">
            <v>41455</v>
          </cell>
          <cell r="J518">
            <v>16900</v>
          </cell>
          <cell r="K518">
            <v>0.3</v>
          </cell>
          <cell r="M518" t="str">
            <v>B2</v>
          </cell>
        </row>
        <row r="519">
          <cell r="A519">
            <v>518</v>
          </cell>
          <cell r="C519" t="str">
            <v>沙箱3</v>
          </cell>
          <cell r="E519" t="str">
            <v>个</v>
          </cell>
          <cell r="F519">
            <v>1</v>
          </cell>
          <cell r="H519">
            <v>41455</v>
          </cell>
          <cell r="J519">
            <v>29200</v>
          </cell>
          <cell r="K519">
            <v>0.3</v>
          </cell>
          <cell r="M519" t="str">
            <v>B2</v>
          </cell>
        </row>
        <row r="520">
          <cell r="A520">
            <v>519</v>
          </cell>
          <cell r="C520" t="str">
            <v>沙箱4</v>
          </cell>
          <cell r="E520" t="str">
            <v>个</v>
          </cell>
          <cell r="F520">
            <v>1</v>
          </cell>
          <cell r="H520">
            <v>41455</v>
          </cell>
          <cell r="J520">
            <v>29200</v>
          </cell>
          <cell r="K520">
            <v>0.3</v>
          </cell>
          <cell r="M520" t="str">
            <v>B2</v>
          </cell>
        </row>
        <row r="521">
          <cell r="A521">
            <v>520</v>
          </cell>
          <cell r="C521" t="str">
            <v>沙箱5</v>
          </cell>
          <cell r="E521" t="str">
            <v>个</v>
          </cell>
          <cell r="F521">
            <v>1</v>
          </cell>
          <cell r="H521">
            <v>41455</v>
          </cell>
          <cell r="J521">
            <v>29200</v>
          </cell>
          <cell r="K521">
            <v>0.3</v>
          </cell>
          <cell r="M521" t="str">
            <v>B2</v>
          </cell>
        </row>
        <row r="522">
          <cell r="A522">
            <v>521</v>
          </cell>
          <cell r="C522" t="str">
            <v>沙箱6</v>
          </cell>
          <cell r="E522" t="str">
            <v>个</v>
          </cell>
          <cell r="F522">
            <v>1</v>
          </cell>
          <cell r="H522">
            <v>41455</v>
          </cell>
          <cell r="J522">
            <v>29200</v>
          </cell>
          <cell r="K522">
            <v>0.3</v>
          </cell>
          <cell r="M522" t="str">
            <v>B2</v>
          </cell>
        </row>
        <row r="523">
          <cell r="A523">
            <v>522</v>
          </cell>
          <cell r="C523" t="str">
            <v>沙箱7</v>
          </cell>
          <cell r="E523" t="str">
            <v>个</v>
          </cell>
          <cell r="F523">
            <v>1</v>
          </cell>
          <cell r="H523">
            <v>41455</v>
          </cell>
          <cell r="J523">
            <v>18500</v>
          </cell>
          <cell r="K523">
            <v>0.3</v>
          </cell>
          <cell r="M523" t="str">
            <v>B2</v>
          </cell>
        </row>
        <row r="524">
          <cell r="A524">
            <v>523</v>
          </cell>
          <cell r="C524" t="str">
            <v>沙箱8</v>
          </cell>
          <cell r="E524" t="str">
            <v>个</v>
          </cell>
          <cell r="F524">
            <v>1</v>
          </cell>
          <cell r="H524">
            <v>41455</v>
          </cell>
          <cell r="J524">
            <v>18500</v>
          </cell>
          <cell r="K524">
            <v>0.3</v>
          </cell>
          <cell r="M524" t="str">
            <v>B2</v>
          </cell>
        </row>
        <row r="525">
          <cell r="A525">
            <v>524</v>
          </cell>
          <cell r="C525" t="str">
            <v>沙箱9</v>
          </cell>
          <cell r="E525" t="str">
            <v>个</v>
          </cell>
          <cell r="F525">
            <v>1</v>
          </cell>
          <cell r="H525">
            <v>41455</v>
          </cell>
          <cell r="J525">
            <v>18500</v>
          </cell>
          <cell r="K525">
            <v>0.3</v>
          </cell>
          <cell r="M525" t="str">
            <v>B2</v>
          </cell>
        </row>
        <row r="526">
          <cell r="A526">
            <v>525</v>
          </cell>
          <cell r="C526" t="str">
            <v>沙箱10</v>
          </cell>
          <cell r="E526" t="str">
            <v>个</v>
          </cell>
          <cell r="F526">
            <v>1</v>
          </cell>
          <cell r="H526">
            <v>41455</v>
          </cell>
          <cell r="J526">
            <v>18500</v>
          </cell>
          <cell r="K526">
            <v>0.3</v>
          </cell>
          <cell r="M526" t="str">
            <v>B2</v>
          </cell>
        </row>
        <row r="527">
          <cell r="A527">
            <v>526</v>
          </cell>
          <cell r="C527" t="str">
            <v>沙箱11</v>
          </cell>
          <cell r="E527" t="str">
            <v>个</v>
          </cell>
          <cell r="F527">
            <v>1</v>
          </cell>
          <cell r="H527">
            <v>41455</v>
          </cell>
          <cell r="J527">
            <v>18500</v>
          </cell>
          <cell r="K527">
            <v>0.3</v>
          </cell>
          <cell r="M527" t="str">
            <v>B2</v>
          </cell>
        </row>
        <row r="528">
          <cell r="A528">
            <v>527</v>
          </cell>
          <cell r="C528" t="str">
            <v>沙箱12</v>
          </cell>
          <cell r="E528" t="str">
            <v>个</v>
          </cell>
          <cell r="F528">
            <v>1</v>
          </cell>
          <cell r="H528">
            <v>41455</v>
          </cell>
          <cell r="J528">
            <v>18500</v>
          </cell>
          <cell r="K528">
            <v>0.3</v>
          </cell>
          <cell r="M528" t="str">
            <v>B2</v>
          </cell>
        </row>
        <row r="529">
          <cell r="A529">
            <v>528</v>
          </cell>
          <cell r="C529" t="str">
            <v>沙箱13</v>
          </cell>
          <cell r="E529" t="str">
            <v>个</v>
          </cell>
          <cell r="F529">
            <v>1</v>
          </cell>
          <cell r="H529">
            <v>41455</v>
          </cell>
          <cell r="J529">
            <v>18500</v>
          </cell>
          <cell r="K529">
            <v>0.3</v>
          </cell>
          <cell r="M529" t="str">
            <v>B2</v>
          </cell>
        </row>
        <row r="530">
          <cell r="A530">
            <v>529</v>
          </cell>
          <cell r="C530" t="str">
            <v>沙箱14</v>
          </cell>
          <cell r="E530" t="str">
            <v>个</v>
          </cell>
          <cell r="F530">
            <v>1</v>
          </cell>
          <cell r="H530">
            <v>41455</v>
          </cell>
          <cell r="J530">
            <v>18500</v>
          </cell>
          <cell r="K530">
            <v>0.3</v>
          </cell>
          <cell r="M530" t="str">
            <v>B2</v>
          </cell>
        </row>
        <row r="531">
          <cell r="A531">
            <v>530</v>
          </cell>
          <cell r="C531" t="str">
            <v>沙箱15</v>
          </cell>
          <cell r="E531" t="str">
            <v>个</v>
          </cell>
          <cell r="F531">
            <v>1</v>
          </cell>
          <cell r="H531">
            <v>41455</v>
          </cell>
          <cell r="J531">
            <v>18500</v>
          </cell>
          <cell r="K531">
            <v>0.3</v>
          </cell>
          <cell r="M531" t="str">
            <v>B2</v>
          </cell>
        </row>
        <row r="532">
          <cell r="A532">
            <v>531</v>
          </cell>
          <cell r="C532" t="str">
            <v>沙箱16</v>
          </cell>
          <cell r="E532" t="str">
            <v>个</v>
          </cell>
          <cell r="F532">
            <v>1</v>
          </cell>
          <cell r="H532">
            <v>41455</v>
          </cell>
          <cell r="J532">
            <v>18500</v>
          </cell>
          <cell r="K532">
            <v>0.3</v>
          </cell>
          <cell r="M532" t="str">
            <v>B2</v>
          </cell>
        </row>
        <row r="533">
          <cell r="A533">
            <v>532</v>
          </cell>
          <cell r="C533" t="str">
            <v>沙箱17</v>
          </cell>
          <cell r="E533" t="str">
            <v>个</v>
          </cell>
          <cell r="F533">
            <v>1</v>
          </cell>
          <cell r="H533">
            <v>41455</v>
          </cell>
          <cell r="J533">
            <v>18500</v>
          </cell>
          <cell r="K533">
            <v>0.3</v>
          </cell>
          <cell r="M533" t="str">
            <v>B2</v>
          </cell>
        </row>
        <row r="534">
          <cell r="A534">
            <v>533</v>
          </cell>
          <cell r="C534" t="str">
            <v>沙箱18</v>
          </cell>
          <cell r="E534" t="str">
            <v>个</v>
          </cell>
          <cell r="F534">
            <v>1</v>
          </cell>
          <cell r="H534">
            <v>41455</v>
          </cell>
          <cell r="J534">
            <v>18500</v>
          </cell>
          <cell r="K534">
            <v>0.3</v>
          </cell>
          <cell r="M534" t="str">
            <v>B2</v>
          </cell>
        </row>
        <row r="535">
          <cell r="A535">
            <v>534</v>
          </cell>
          <cell r="C535" t="str">
            <v>沙箱19</v>
          </cell>
          <cell r="E535" t="str">
            <v>个</v>
          </cell>
          <cell r="F535">
            <v>1</v>
          </cell>
          <cell r="H535">
            <v>41455</v>
          </cell>
          <cell r="J535">
            <v>18500</v>
          </cell>
          <cell r="K535">
            <v>0.3</v>
          </cell>
          <cell r="M535" t="str">
            <v>B2</v>
          </cell>
        </row>
        <row r="536">
          <cell r="A536">
            <v>535</v>
          </cell>
          <cell r="C536" t="str">
            <v>沙箱20</v>
          </cell>
          <cell r="E536" t="str">
            <v>个</v>
          </cell>
          <cell r="F536">
            <v>1</v>
          </cell>
          <cell r="H536">
            <v>41455</v>
          </cell>
          <cell r="J536">
            <v>26300</v>
          </cell>
          <cell r="K536">
            <v>0.3</v>
          </cell>
          <cell r="M536" t="str">
            <v>B2</v>
          </cell>
        </row>
        <row r="537">
          <cell r="A537">
            <v>536</v>
          </cell>
          <cell r="C537" t="str">
            <v>沙箱21</v>
          </cell>
          <cell r="E537" t="str">
            <v>个</v>
          </cell>
          <cell r="F537">
            <v>1</v>
          </cell>
          <cell r="H537">
            <v>41455</v>
          </cell>
          <cell r="J537">
            <v>26300</v>
          </cell>
          <cell r="K537">
            <v>0.3</v>
          </cell>
          <cell r="M537" t="str">
            <v>B2</v>
          </cell>
        </row>
        <row r="538">
          <cell r="A538">
            <v>537</v>
          </cell>
          <cell r="C538" t="str">
            <v>沙箱22</v>
          </cell>
          <cell r="E538" t="str">
            <v>个</v>
          </cell>
          <cell r="F538">
            <v>1</v>
          </cell>
          <cell r="H538">
            <v>41455</v>
          </cell>
          <cell r="J538">
            <v>28700</v>
          </cell>
          <cell r="K538">
            <v>0.3</v>
          </cell>
          <cell r="M538" t="str">
            <v>B2</v>
          </cell>
        </row>
        <row r="539">
          <cell r="A539">
            <v>538</v>
          </cell>
          <cell r="C539" t="str">
            <v>沙箱23</v>
          </cell>
          <cell r="E539" t="str">
            <v>个</v>
          </cell>
          <cell r="F539">
            <v>1</v>
          </cell>
          <cell r="H539">
            <v>41455</v>
          </cell>
          <cell r="J539">
            <v>28700</v>
          </cell>
          <cell r="K539">
            <v>0.3</v>
          </cell>
          <cell r="M539" t="str">
            <v>B2</v>
          </cell>
        </row>
        <row r="540">
          <cell r="A540">
            <v>539</v>
          </cell>
          <cell r="C540" t="str">
            <v>沙箱24</v>
          </cell>
          <cell r="E540" t="str">
            <v>个</v>
          </cell>
          <cell r="F540">
            <v>1</v>
          </cell>
          <cell r="H540">
            <v>41455</v>
          </cell>
          <cell r="J540">
            <v>28700</v>
          </cell>
          <cell r="K540">
            <v>0.3</v>
          </cell>
          <cell r="M540" t="str">
            <v>B2</v>
          </cell>
        </row>
        <row r="541">
          <cell r="A541">
            <v>540</v>
          </cell>
          <cell r="C541" t="str">
            <v>沙箱25</v>
          </cell>
          <cell r="E541" t="str">
            <v>个</v>
          </cell>
          <cell r="F541">
            <v>1</v>
          </cell>
          <cell r="H541">
            <v>41455</v>
          </cell>
          <cell r="J541">
            <v>28700</v>
          </cell>
          <cell r="K541">
            <v>0.3</v>
          </cell>
          <cell r="M541" t="str">
            <v>B2</v>
          </cell>
        </row>
        <row r="542">
          <cell r="A542">
            <v>541</v>
          </cell>
          <cell r="C542" t="str">
            <v>沙箱26</v>
          </cell>
          <cell r="E542" t="str">
            <v>个</v>
          </cell>
          <cell r="F542">
            <v>1</v>
          </cell>
          <cell r="H542">
            <v>41455</v>
          </cell>
          <cell r="J542">
            <v>28700</v>
          </cell>
          <cell r="K542">
            <v>0.3</v>
          </cell>
          <cell r="M542" t="str">
            <v>B2</v>
          </cell>
        </row>
        <row r="543">
          <cell r="A543">
            <v>542</v>
          </cell>
          <cell r="C543" t="str">
            <v>沙箱27</v>
          </cell>
          <cell r="E543" t="str">
            <v>个</v>
          </cell>
          <cell r="F543">
            <v>1</v>
          </cell>
          <cell r="H543">
            <v>41455</v>
          </cell>
          <cell r="J543">
            <v>6300</v>
          </cell>
          <cell r="K543">
            <v>0.3</v>
          </cell>
          <cell r="M543" t="str">
            <v>B2</v>
          </cell>
        </row>
        <row r="544">
          <cell r="A544">
            <v>543</v>
          </cell>
          <cell r="C544" t="str">
            <v>沙箱28</v>
          </cell>
          <cell r="E544" t="str">
            <v>个</v>
          </cell>
          <cell r="F544">
            <v>1</v>
          </cell>
          <cell r="H544">
            <v>41455</v>
          </cell>
          <cell r="J544">
            <v>24600</v>
          </cell>
          <cell r="K544">
            <v>0.3</v>
          </cell>
          <cell r="M544" t="str">
            <v>B2</v>
          </cell>
        </row>
        <row r="545">
          <cell r="A545">
            <v>544</v>
          </cell>
          <cell r="C545" t="str">
            <v>沙箱29</v>
          </cell>
          <cell r="E545" t="str">
            <v>个</v>
          </cell>
          <cell r="F545">
            <v>1</v>
          </cell>
          <cell r="H545">
            <v>41455</v>
          </cell>
          <cell r="J545">
            <v>24600</v>
          </cell>
          <cell r="K545">
            <v>0.3</v>
          </cell>
          <cell r="M545" t="str">
            <v>B2</v>
          </cell>
        </row>
        <row r="546">
          <cell r="A546">
            <v>545</v>
          </cell>
          <cell r="C546" t="str">
            <v>沙箱30</v>
          </cell>
          <cell r="E546" t="str">
            <v>个</v>
          </cell>
          <cell r="F546">
            <v>1</v>
          </cell>
          <cell r="H546">
            <v>41455</v>
          </cell>
          <cell r="J546">
            <v>24600</v>
          </cell>
          <cell r="K546">
            <v>0.3</v>
          </cell>
          <cell r="M546" t="str">
            <v>B2</v>
          </cell>
        </row>
        <row r="547">
          <cell r="A547">
            <v>546</v>
          </cell>
          <cell r="C547" t="str">
            <v>沙箱31</v>
          </cell>
          <cell r="E547" t="str">
            <v>个</v>
          </cell>
          <cell r="F547">
            <v>1</v>
          </cell>
          <cell r="H547">
            <v>41455</v>
          </cell>
          <cell r="J547">
            <v>10100</v>
          </cell>
          <cell r="K547">
            <v>0.3</v>
          </cell>
          <cell r="M547" t="str">
            <v>B2</v>
          </cell>
        </row>
        <row r="548">
          <cell r="A548">
            <v>547</v>
          </cell>
          <cell r="C548" t="str">
            <v>沙箱32</v>
          </cell>
          <cell r="E548" t="str">
            <v>个</v>
          </cell>
          <cell r="F548">
            <v>1</v>
          </cell>
          <cell r="H548">
            <v>41455</v>
          </cell>
          <cell r="J548">
            <v>25000</v>
          </cell>
          <cell r="K548">
            <v>0.3</v>
          </cell>
          <cell r="M548" t="str">
            <v>B2</v>
          </cell>
        </row>
        <row r="549">
          <cell r="A549">
            <v>548</v>
          </cell>
          <cell r="C549" t="str">
            <v>沙箱33</v>
          </cell>
          <cell r="E549" t="str">
            <v>个</v>
          </cell>
          <cell r="F549">
            <v>1</v>
          </cell>
          <cell r="H549">
            <v>41455</v>
          </cell>
          <cell r="J549">
            <v>25000</v>
          </cell>
          <cell r="K549">
            <v>0.3</v>
          </cell>
          <cell r="M549" t="str">
            <v>B2</v>
          </cell>
        </row>
        <row r="550">
          <cell r="A550">
            <v>549</v>
          </cell>
          <cell r="C550" t="str">
            <v>沙箱34</v>
          </cell>
          <cell r="E550" t="str">
            <v>个</v>
          </cell>
          <cell r="F550">
            <v>1</v>
          </cell>
          <cell r="H550">
            <v>41455</v>
          </cell>
          <cell r="J550">
            <v>25000</v>
          </cell>
          <cell r="K550">
            <v>0.3</v>
          </cell>
          <cell r="M550" t="str">
            <v>B2</v>
          </cell>
        </row>
        <row r="551">
          <cell r="A551">
            <v>550</v>
          </cell>
          <cell r="C551" t="str">
            <v>沙箱35</v>
          </cell>
          <cell r="E551" t="str">
            <v>个</v>
          </cell>
          <cell r="F551">
            <v>1</v>
          </cell>
          <cell r="H551">
            <v>41455</v>
          </cell>
          <cell r="J551">
            <v>27000</v>
          </cell>
          <cell r="K551">
            <v>0.3</v>
          </cell>
          <cell r="M551" t="str">
            <v>B2</v>
          </cell>
        </row>
        <row r="552">
          <cell r="A552">
            <v>551</v>
          </cell>
          <cell r="C552" t="str">
            <v>沙箱36</v>
          </cell>
          <cell r="E552" t="str">
            <v>个</v>
          </cell>
          <cell r="F552">
            <v>1</v>
          </cell>
          <cell r="H552">
            <v>41455</v>
          </cell>
          <cell r="J552">
            <v>27000</v>
          </cell>
          <cell r="K552">
            <v>0.3</v>
          </cell>
          <cell r="M552" t="str">
            <v>B2</v>
          </cell>
        </row>
        <row r="553">
          <cell r="A553">
            <v>552</v>
          </cell>
          <cell r="C553" t="str">
            <v>沙箱37</v>
          </cell>
          <cell r="E553" t="str">
            <v>个</v>
          </cell>
          <cell r="F553">
            <v>1</v>
          </cell>
          <cell r="H553">
            <v>41455</v>
          </cell>
          <cell r="J553">
            <v>27000</v>
          </cell>
          <cell r="K553">
            <v>0.3</v>
          </cell>
          <cell r="M553" t="str">
            <v>B2</v>
          </cell>
        </row>
        <row r="554">
          <cell r="A554">
            <v>553</v>
          </cell>
          <cell r="C554" t="str">
            <v>沙箱38</v>
          </cell>
          <cell r="E554" t="str">
            <v>个</v>
          </cell>
          <cell r="F554">
            <v>1</v>
          </cell>
          <cell r="H554">
            <v>41455</v>
          </cell>
          <cell r="J554">
            <v>26700</v>
          </cell>
          <cell r="K554">
            <v>0.3</v>
          </cell>
          <cell r="M554" t="str">
            <v>B2</v>
          </cell>
        </row>
        <row r="555">
          <cell r="A555">
            <v>554</v>
          </cell>
          <cell r="C555" t="str">
            <v>沙箱39</v>
          </cell>
          <cell r="E555" t="str">
            <v>个</v>
          </cell>
          <cell r="F555">
            <v>1</v>
          </cell>
          <cell r="H555">
            <v>41455</v>
          </cell>
          <cell r="J555">
            <v>26700</v>
          </cell>
          <cell r="K555">
            <v>0.3</v>
          </cell>
          <cell r="M555" t="str">
            <v>B2</v>
          </cell>
        </row>
        <row r="556">
          <cell r="A556">
            <v>555</v>
          </cell>
          <cell r="C556" t="str">
            <v>沙箱40</v>
          </cell>
          <cell r="E556" t="str">
            <v>个</v>
          </cell>
          <cell r="F556">
            <v>1</v>
          </cell>
          <cell r="H556">
            <v>41455</v>
          </cell>
          <cell r="J556">
            <v>26700</v>
          </cell>
          <cell r="K556">
            <v>0.3</v>
          </cell>
          <cell r="M556" t="str">
            <v>B2</v>
          </cell>
        </row>
        <row r="557">
          <cell r="A557">
            <v>556</v>
          </cell>
          <cell r="C557" t="str">
            <v>沙箱41</v>
          </cell>
          <cell r="E557" t="str">
            <v>个</v>
          </cell>
          <cell r="F557">
            <v>1</v>
          </cell>
          <cell r="H557">
            <v>41455</v>
          </cell>
          <cell r="J557">
            <v>26700</v>
          </cell>
          <cell r="K557">
            <v>0.3</v>
          </cell>
          <cell r="M557" t="str">
            <v>B2</v>
          </cell>
        </row>
        <row r="558">
          <cell r="A558">
            <v>557</v>
          </cell>
          <cell r="C558" t="str">
            <v>沙箱42</v>
          </cell>
          <cell r="E558" t="str">
            <v>个</v>
          </cell>
          <cell r="F558">
            <v>1</v>
          </cell>
          <cell r="H558">
            <v>41455</v>
          </cell>
          <cell r="J558">
            <v>26700</v>
          </cell>
          <cell r="K558">
            <v>0.3</v>
          </cell>
          <cell r="M558" t="str">
            <v>B2</v>
          </cell>
        </row>
        <row r="559">
          <cell r="A559">
            <v>558</v>
          </cell>
          <cell r="C559" t="str">
            <v>沙箱43</v>
          </cell>
          <cell r="E559" t="str">
            <v>个</v>
          </cell>
          <cell r="F559">
            <v>1</v>
          </cell>
          <cell r="H559">
            <v>41455</v>
          </cell>
          <cell r="J559">
            <v>26700</v>
          </cell>
          <cell r="K559">
            <v>0.3</v>
          </cell>
          <cell r="M559" t="str">
            <v>B2</v>
          </cell>
        </row>
        <row r="560">
          <cell r="A560">
            <v>559</v>
          </cell>
          <cell r="C560" t="str">
            <v>沙箱44</v>
          </cell>
          <cell r="E560" t="str">
            <v>个</v>
          </cell>
          <cell r="F560">
            <v>1</v>
          </cell>
          <cell r="H560">
            <v>41455</v>
          </cell>
          <cell r="J560">
            <v>26700</v>
          </cell>
          <cell r="K560">
            <v>0.3</v>
          </cell>
          <cell r="M560" t="str">
            <v>B2</v>
          </cell>
        </row>
        <row r="561">
          <cell r="A561">
            <v>560</v>
          </cell>
          <cell r="C561" t="str">
            <v>沙箱45</v>
          </cell>
          <cell r="E561" t="str">
            <v>个</v>
          </cell>
          <cell r="F561">
            <v>1</v>
          </cell>
          <cell r="H561">
            <v>41455</v>
          </cell>
          <cell r="J561">
            <v>26700</v>
          </cell>
          <cell r="K561">
            <v>0.3</v>
          </cell>
          <cell r="M561" t="str">
            <v>B2</v>
          </cell>
        </row>
        <row r="562">
          <cell r="A562">
            <v>561</v>
          </cell>
          <cell r="C562" t="str">
            <v>沙箱46</v>
          </cell>
          <cell r="E562" t="str">
            <v>个</v>
          </cell>
          <cell r="F562">
            <v>1</v>
          </cell>
          <cell r="H562">
            <v>41455</v>
          </cell>
          <cell r="J562">
            <v>26700</v>
          </cell>
          <cell r="K562">
            <v>0.3</v>
          </cell>
          <cell r="M562" t="str">
            <v>B2</v>
          </cell>
        </row>
        <row r="563">
          <cell r="A563">
            <v>562</v>
          </cell>
          <cell r="C563" t="str">
            <v>沙箱47</v>
          </cell>
          <cell r="E563" t="str">
            <v>个</v>
          </cell>
          <cell r="F563">
            <v>1</v>
          </cell>
          <cell r="H563">
            <v>41455</v>
          </cell>
          <cell r="J563">
            <v>26700</v>
          </cell>
          <cell r="K563">
            <v>0.3</v>
          </cell>
          <cell r="M563" t="str">
            <v>B2</v>
          </cell>
        </row>
        <row r="564">
          <cell r="A564">
            <v>563</v>
          </cell>
          <cell r="C564" t="str">
            <v>沙箱48</v>
          </cell>
          <cell r="E564" t="str">
            <v>个</v>
          </cell>
          <cell r="F564">
            <v>1</v>
          </cell>
          <cell r="H564">
            <v>41455</v>
          </cell>
          <cell r="J564">
            <v>26100</v>
          </cell>
          <cell r="K564">
            <v>0.3</v>
          </cell>
          <cell r="M564" t="str">
            <v>B2</v>
          </cell>
        </row>
        <row r="565">
          <cell r="A565">
            <v>564</v>
          </cell>
          <cell r="C565" t="str">
            <v>沙箱49</v>
          </cell>
          <cell r="E565" t="str">
            <v>个</v>
          </cell>
          <cell r="F565">
            <v>1</v>
          </cell>
          <cell r="H565">
            <v>41455</v>
          </cell>
          <cell r="J565">
            <v>26100</v>
          </cell>
          <cell r="K565">
            <v>0.3</v>
          </cell>
          <cell r="M565" t="str">
            <v>B2</v>
          </cell>
        </row>
        <row r="566">
          <cell r="A566">
            <v>565</v>
          </cell>
          <cell r="C566" t="str">
            <v>沙箱50</v>
          </cell>
          <cell r="E566" t="str">
            <v>个</v>
          </cell>
          <cell r="F566">
            <v>1</v>
          </cell>
          <cell r="H566">
            <v>41455</v>
          </cell>
          <cell r="J566">
            <v>26100</v>
          </cell>
          <cell r="K566">
            <v>0.3</v>
          </cell>
          <cell r="M566" t="str">
            <v>B2</v>
          </cell>
        </row>
        <row r="567">
          <cell r="A567">
            <v>566</v>
          </cell>
          <cell r="C567" t="str">
            <v>沙箱51</v>
          </cell>
          <cell r="E567" t="str">
            <v>个</v>
          </cell>
          <cell r="F567">
            <v>1</v>
          </cell>
          <cell r="H567">
            <v>41455</v>
          </cell>
          <cell r="J567">
            <v>26100</v>
          </cell>
          <cell r="K567">
            <v>0.3</v>
          </cell>
          <cell r="M567" t="str">
            <v>B2</v>
          </cell>
        </row>
        <row r="568">
          <cell r="A568">
            <v>567</v>
          </cell>
          <cell r="C568" t="str">
            <v>沙箱52</v>
          </cell>
          <cell r="E568" t="str">
            <v>个</v>
          </cell>
          <cell r="F568">
            <v>1</v>
          </cell>
          <cell r="H568">
            <v>41455</v>
          </cell>
          <cell r="J568">
            <v>13000</v>
          </cell>
          <cell r="K568">
            <v>0.3</v>
          </cell>
          <cell r="M568" t="str">
            <v>B2</v>
          </cell>
        </row>
        <row r="569">
          <cell r="A569">
            <v>568</v>
          </cell>
          <cell r="C569" t="str">
            <v>沙箱53</v>
          </cell>
          <cell r="E569" t="str">
            <v>个</v>
          </cell>
          <cell r="F569">
            <v>1</v>
          </cell>
          <cell r="H569">
            <v>41455</v>
          </cell>
          <cell r="J569">
            <v>13000</v>
          </cell>
          <cell r="K569">
            <v>0.3</v>
          </cell>
          <cell r="M569" t="str">
            <v>B2</v>
          </cell>
        </row>
        <row r="570">
          <cell r="A570">
            <v>569</v>
          </cell>
          <cell r="C570" t="str">
            <v>沙箱54</v>
          </cell>
          <cell r="E570" t="str">
            <v>个</v>
          </cell>
          <cell r="F570">
            <v>1</v>
          </cell>
          <cell r="H570">
            <v>41455</v>
          </cell>
          <cell r="J570">
            <v>13000</v>
          </cell>
          <cell r="K570">
            <v>0.3</v>
          </cell>
          <cell r="M570" t="str">
            <v>B2</v>
          </cell>
        </row>
        <row r="571">
          <cell r="A571">
            <v>570</v>
          </cell>
          <cell r="C571" t="str">
            <v>沙箱55</v>
          </cell>
          <cell r="E571" t="str">
            <v>个</v>
          </cell>
          <cell r="F571">
            <v>1</v>
          </cell>
          <cell r="H571">
            <v>41455</v>
          </cell>
          <cell r="J571">
            <v>12700</v>
          </cell>
          <cell r="K571">
            <v>0.3</v>
          </cell>
          <cell r="M571" t="str">
            <v>B2</v>
          </cell>
        </row>
        <row r="572">
          <cell r="A572">
            <v>571</v>
          </cell>
          <cell r="C572" t="str">
            <v>沙箱56</v>
          </cell>
          <cell r="E572" t="str">
            <v>个</v>
          </cell>
          <cell r="F572">
            <v>1</v>
          </cell>
          <cell r="H572">
            <v>41455</v>
          </cell>
          <cell r="J572">
            <v>23900</v>
          </cell>
          <cell r="K572">
            <v>0.3</v>
          </cell>
          <cell r="M572" t="str">
            <v>B2</v>
          </cell>
        </row>
        <row r="573">
          <cell r="A573">
            <v>572</v>
          </cell>
          <cell r="C573" t="str">
            <v>沙箱57</v>
          </cell>
          <cell r="E573" t="str">
            <v>个</v>
          </cell>
          <cell r="F573">
            <v>1</v>
          </cell>
          <cell r="H573">
            <v>41455</v>
          </cell>
          <cell r="J573">
            <v>23900</v>
          </cell>
          <cell r="K573">
            <v>0.3</v>
          </cell>
          <cell r="M573" t="str">
            <v>B2</v>
          </cell>
        </row>
        <row r="574">
          <cell r="A574">
            <v>573</v>
          </cell>
          <cell r="C574" t="str">
            <v>沙箱58</v>
          </cell>
          <cell r="E574" t="str">
            <v>个</v>
          </cell>
          <cell r="F574">
            <v>1</v>
          </cell>
          <cell r="H574">
            <v>41455</v>
          </cell>
          <cell r="J574">
            <v>20500</v>
          </cell>
          <cell r="K574">
            <v>0.3</v>
          </cell>
          <cell r="M574" t="str">
            <v>B2</v>
          </cell>
        </row>
        <row r="575">
          <cell r="A575">
            <v>574</v>
          </cell>
          <cell r="C575" t="str">
            <v>沙箱59</v>
          </cell>
          <cell r="E575" t="str">
            <v>个</v>
          </cell>
          <cell r="F575">
            <v>1</v>
          </cell>
          <cell r="H575">
            <v>41455</v>
          </cell>
          <cell r="J575">
            <v>20500</v>
          </cell>
          <cell r="K575">
            <v>0.3</v>
          </cell>
          <cell r="M575" t="str">
            <v>B2</v>
          </cell>
        </row>
        <row r="576">
          <cell r="A576">
            <v>575</v>
          </cell>
          <cell r="C576" t="str">
            <v>沙箱60</v>
          </cell>
          <cell r="E576" t="str">
            <v>个</v>
          </cell>
          <cell r="F576">
            <v>1</v>
          </cell>
          <cell r="H576">
            <v>41455</v>
          </cell>
          <cell r="J576">
            <v>20500</v>
          </cell>
          <cell r="K576">
            <v>0.3</v>
          </cell>
          <cell r="M576" t="str">
            <v>B2</v>
          </cell>
        </row>
        <row r="577">
          <cell r="A577">
            <v>576</v>
          </cell>
          <cell r="C577" t="str">
            <v>沙箱61</v>
          </cell>
          <cell r="E577" t="str">
            <v>个</v>
          </cell>
          <cell r="F577">
            <v>1</v>
          </cell>
          <cell r="H577">
            <v>41455</v>
          </cell>
          <cell r="J577">
            <v>12300</v>
          </cell>
          <cell r="K577">
            <v>0.3</v>
          </cell>
          <cell r="M577" t="str">
            <v>B2</v>
          </cell>
        </row>
        <row r="578">
          <cell r="A578">
            <v>577</v>
          </cell>
          <cell r="C578" t="str">
            <v>沙箱62</v>
          </cell>
          <cell r="E578" t="str">
            <v>个</v>
          </cell>
          <cell r="F578">
            <v>1</v>
          </cell>
          <cell r="H578">
            <v>41455</v>
          </cell>
          <cell r="J578">
            <v>12300</v>
          </cell>
          <cell r="K578">
            <v>0.3</v>
          </cell>
          <cell r="M578" t="str">
            <v>B2</v>
          </cell>
        </row>
        <row r="579">
          <cell r="A579">
            <v>578</v>
          </cell>
          <cell r="C579" t="str">
            <v>沙箱63</v>
          </cell>
          <cell r="E579" t="str">
            <v>个</v>
          </cell>
          <cell r="F579">
            <v>1</v>
          </cell>
          <cell r="H579">
            <v>41455</v>
          </cell>
          <cell r="J579">
            <v>12300</v>
          </cell>
          <cell r="K579">
            <v>0.3</v>
          </cell>
          <cell r="M579" t="str">
            <v>B2</v>
          </cell>
        </row>
        <row r="580">
          <cell r="A580">
            <v>579</v>
          </cell>
          <cell r="C580" t="str">
            <v>沙箱64</v>
          </cell>
          <cell r="E580" t="str">
            <v>个</v>
          </cell>
          <cell r="F580">
            <v>1</v>
          </cell>
          <cell r="H580">
            <v>41455</v>
          </cell>
          <cell r="J580">
            <v>20100</v>
          </cell>
          <cell r="K580">
            <v>0.3</v>
          </cell>
          <cell r="M580" t="str">
            <v>B2</v>
          </cell>
        </row>
        <row r="581">
          <cell r="A581">
            <v>580</v>
          </cell>
          <cell r="C581" t="str">
            <v>沙箱65</v>
          </cell>
          <cell r="E581" t="str">
            <v>个</v>
          </cell>
          <cell r="F581">
            <v>1</v>
          </cell>
          <cell r="H581">
            <v>41455</v>
          </cell>
          <cell r="J581">
            <v>20100</v>
          </cell>
          <cell r="K581">
            <v>0.3</v>
          </cell>
          <cell r="M581" t="str">
            <v>B2</v>
          </cell>
        </row>
        <row r="582">
          <cell r="A582">
            <v>581</v>
          </cell>
          <cell r="C582" t="str">
            <v>沙箱66</v>
          </cell>
          <cell r="E582" t="str">
            <v>个</v>
          </cell>
          <cell r="F582">
            <v>1</v>
          </cell>
          <cell r="H582">
            <v>41455</v>
          </cell>
          <cell r="J582">
            <v>20100</v>
          </cell>
          <cell r="K582">
            <v>0.3</v>
          </cell>
          <cell r="M582" t="str">
            <v>B2</v>
          </cell>
        </row>
        <row r="583">
          <cell r="A583">
            <v>582</v>
          </cell>
          <cell r="C583" t="str">
            <v>沙箱67</v>
          </cell>
          <cell r="E583" t="str">
            <v>个</v>
          </cell>
          <cell r="F583">
            <v>1</v>
          </cell>
          <cell r="H583">
            <v>41455</v>
          </cell>
          <cell r="J583">
            <v>20100</v>
          </cell>
          <cell r="K583">
            <v>0.3</v>
          </cell>
          <cell r="M583" t="str">
            <v>B2</v>
          </cell>
        </row>
        <row r="584">
          <cell r="A584">
            <v>583</v>
          </cell>
          <cell r="C584" t="str">
            <v>沙箱68</v>
          </cell>
          <cell r="E584" t="str">
            <v>个</v>
          </cell>
          <cell r="F584">
            <v>1</v>
          </cell>
          <cell r="H584">
            <v>41455</v>
          </cell>
          <cell r="J584">
            <v>29000</v>
          </cell>
          <cell r="K584">
            <v>0.3</v>
          </cell>
          <cell r="M584" t="str">
            <v>B2</v>
          </cell>
        </row>
        <row r="585">
          <cell r="A585">
            <v>584</v>
          </cell>
          <cell r="C585" t="str">
            <v>沙箱69</v>
          </cell>
          <cell r="E585" t="str">
            <v>个</v>
          </cell>
          <cell r="F585">
            <v>1</v>
          </cell>
          <cell r="H585">
            <v>41455</v>
          </cell>
          <cell r="J585">
            <v>18300</v>
          </cell>
          <cell r="K585">
            <v>0.3</v>
          </cell>
          <cell r="M585" t="str">
            <v>B2</v>
          </cell>
        </row>
        <row r="586">
          <cell r="A586">
            <v>585</v>
          </cell>
          <cell r="C586" t="str">
            <v>沙箱70</v>
          </cell>
          <cell r="E586" t="str">
            <v>个</v>
          </cell>
          <cell r="F586">
            <v>1</v>
          </cell>
          <cell r="H586">
            <v>41455</v>
          </cell>
          <cell r="J586">
            <v>18300</v>
          </cell>
          <cell r="K586">
            <v>0.3</v>
          </cell>
          <cell r="M586" t="str">
            <v>B2</v>
          </cell>
        </row>
        <row r="587">
          <cell r="A587">
            <v>586</v>
          </cell>
          <cell r="C587" t="str">
            <v>沙箱71</v>
          </cell>
          <cell r="D587" t="str">
            <v>铝制</v>
          </cell>
          <cell r="E587" t="str">
            <v>个</v>
          </cell>
          <cell r="F587">
            <v>1</v>
          </cell>
          <cell r="H587">
            <v>41455</v>
          </cell>
          <cell r="J587">
            <v>30200</v>
          </cell>
          <cell r="K587">
            <v>0.3</v>
          </cell>
          <cell r="M587" t="str">
            <v>B2</v>
          </cell>
        </row>
        <row r="588">
          <cell r="A588">
            <v>587</v>
          </cell>
          <cell r="C588" t="str">
            <v>沙箱72</v>
          </cell>
          <cell r="D588" t="str">
            <v>铝制</v>
          </cell>
          <cell r="E588" t="str">
            <v>个</v>
          </cell>
          <cell r="F588">
            <v>1</v>
          </cell>
          <cell r="H588">
            <v>41455</v>
          </cell>
          <cell r="J588">
            <v>30200</v>
          </cell>
          <cell r="K588">
            <v>0.3</v>
          </cell>
          <cell r="M588" t="str">
            <v>B2</v>
          </cell>
        </row>
        <row r="589">
          <cell r="A589">
            <v>588</v>
          </cell>
          <cell r="C589" t="str">
            <v>沙箱73</v>
          </cell>
          <cell r="D589" t="str">
            <v>铝制</v>
          </cell>
          <cell r="E589" t="str">
            <v>个</v>
          </cell>
          <cell r="F589">
            <v>1</v>
          </cell>
          <cell r="H589">
            <v>41455</v>
          </cell>
          <cell r="J589">
            <v>30200</v>
          </cell>
          <cell r="K589">
            <v>0.3</v>
          </cell>
          <cell r="M589" t="str">
            <v>B2</v>
          </cell>
        </row>
        <row r="590">
          <cell r="A590">
            <v>589</v>
          </cell>
          <cell r="C590" t="str">
            <v>沙箱74</v>
          </cell>
          <cell r="D590" t="str">
            <v>铝制</v>
          </cell>
          <cell r="E590" t="str">
            <v>个</v>
          </cell>
          <cell r="F590">
            <v>1</v>
          </cell>
          <cell r="H590">
            <v>41455</v>
          </cell>
          <cell r="J590">
            <v>30200</v>
          </cell>
          <cell r="K590">
            <v>0.3</v>
          </cell>
          <cell r="M590" t="str">
            <v>B2</v>
          </cell>
        </row>
        <row r="591">
          <cell r="A591">
            <v>590</v>
          </cell>
          <cell r="C591" t="str">
            <v>沙箱75</v>
          </cell>
          <cell r="D591" t="str">
            <v>铝制</v>
          </cell>
          <cell r="E591" t="str">
            <v>个</v>
          </cell>
          <cell r="F591">
            <v>1</v>
          </cell>
          <cell r="H591">
            <v>41455</v>
          </cell>
          <cell r="J591">
            <v>30200</v>
          </cell>
          <cell r="K591">
            <v>0.3</v>
          </cell>
          <cell r="M591" t="str">
            <v>B2</v>
          </cell>
        </row>
        <row r="592">
          <cell r="A592">
            <v>591</v>
          </cell>
          <cell r="C592" t="str">
            <v>沙箱76</v>
          </cell>
          <cell r="D592" t="str">
            <v>铝制</v>
          </cell>
          <cell r="E592" t="str">
            <v>个</v>
          </cell>
          <cell r="F592">
            <v>1</v>
          </cell>
          <cell r="H592">
            <v>41455</v>
          </cell>
          <cell r="J592">
            <v>30200</v>
          </cell>
          <cell r="K592">
            <v>0.3</v>
          </cell>
          <cell r="M592" t="str">
            <v>B2</v>
          </cell>
        </row>
        <row r="593">
          <cell r="A593">
            <v>592</v>
          </cell>
          <cell r="C593" t="str">
            <v>沙箱77</v>
          </cell>
          <cell r="D593" t="str">
            <v>铝制</v>
          </cell>
          <cell r="E593" t="str">
            <v>个</v>
          </cell>
          <cell r="F593">
            <v>1</v>
          </cell>
          <cell r="H593">
            <v>41455</v>
          </cell>
          <cell r="J593">
            <v>33100</v>
          </cell>
          <cell r="K593">
            <v>0.3</v>
          </cell>
          <cell r="M593" t="str">
            <v>B2</v>
          </cell>
        </row>
        <row r="594">
          <cell r="A594">
            <v>593</v>
          </cell>
          <cell r="C594" t="str">
            <v>沙箱78</v>
          </cell>
          <cell r="D594" t="str">
            <v>铝制</v>
          </cell>
          <cell r="E594" t="str">
            <v>个</v>
          </cell>
          <cell r="F594">
            <v>1</v>
          </cell>
          <cell r="H594">
            <v>41455</v>
          </cell>
          <cell r="J594">
            <v>33100</v>
          </cell>
          <cell r="K594">
            <v>0.3</v>
          </cell>
          <cell r="M594" t="str">
            <v>B2</v>
          </cell>
        </row>
        <row r="595">
          <cell r="A595">
            <v>594</v>
          </cell>
          <cell r="C595" t="str">
            <v>沙箱79</v>
          </cell>
          <cell r="D595" t="str">
            <v>铝制</v>
          </cell>
          <cell r="E595" t="str">
            <v>个</v>
          </cell>
          <cell r="F595">
            <v>1</v>
          </cell>
          <cell r="H595">
            <v>41455</v>
          </cell>
          <cell r="J595">
            <v>41600</v>
          </cell>
          <cell r="K595">
            <v>0.3</v>
          </cell>
          <cell r="M595" t="str">
            <v>B2</v>
          </cell>
        </row>
        <row r="596">
          <cell r="A596">
            <v>595</v>
          </cell>
          <cell r="C596" t="str">
            <v>沙箱80</v>
          </cell>
          <cell r="D596" t="str">
            <v>铝制</v>
          </cell>
          <cell r="E596" t="str">
            <v>个</v>
          </cell>
          <cell r="F596">
            <v>1</v>
          </cell>
          <cell r="H596">
            <v>41455</v>
          </cell>
          <cell r="J596">
            <v>41600</v>
          </cell>
          <cell r="K596">
            <v>0.3</v>
          </cell>
          <cell r="M596" t="str">
            <v>B2</v>
          </cell>
        </row>
        <row r="597">
          <cell r="A597">
            <v>596</v>
          </cell>
          <cell r="C597" t="str">
            <v>沙箱81</v>
          </cell>
          <cell r="D597" t="str">
            <v>铝制</v>
          </cell>
          <cell r="E597" t="str">
            <v>个</v>
          </cell>
          <cell r="F597">
            <v>1</v>
          </cell>
          <cell r="H597">
            <v>41455</v>
          </cell>
          <cell r="J597">
            <v>33400</v>
          </cell>
          <cell r="K597">
            <v>0.3</v>
          </cell>
          <cell r="M597" t="str">
            <v>B2</v>
          </cell>
        </row>
        <row r="598">
          <cell r="A598">
            <v>597</v>
          </cell>
          <cell r="C598" t="str">
            <v>沙箱82</v>
          </cell>
          <cell r="D598" t="str">
            <v>铝制</v>
          </cell>
          <cell r="E598" t="str">
            <v>个</v>
          </cell>
          <cell r="F598">
            <v>1</v>
          </cell>
          <cell r="H598">
            <v>41455</v>
          </cell>
          <cell r="J598">
            <v>33400</v>
          </cell>
          <cell r="K598">
            <v>0.3</v>
          </cell>
          <cell r="M598" t="str">
            <v>B2</v>
          </cell>
        </row>
        <row r="599">
          <cell r="A599">
            <v>598</v>
          </cell>
          <cell r="C599" t="str">
            <v>沙箱83</v>
          </cell>
          <cell r="D599" t="str">
            <v>铝制</v>
          </cell>
          <cell r="E599" t="str">
            <v>个</v>
          </cell>
          <cell r="F599">
            <v>1</v>
          </cell>
          <cell r="H599">
            <v>41455</v>
          </cell>
          <cell r="J599">
            <v>33400</v>
          </cell>
          <cell r="K599">
            <v>0.3</v>
          </cell>
          <cell r="M599" t="str">
            <v>B2</v>
          </cell>
        </row>
        <row r="600">
          <cell r="A600">
            <v>599</v>
          </cell>
          <cell r="C600" t="str">
            <v>沙箱84</v>
          </cell>
          <cell r="D600" t="str">
            <v>铝制</v>
          </cell>
          <cell r="E600" t="str">
            <v>个</v>
          </cell>
          <cell r="F600">
            <v>1</v>
          </cell>
          <cell r="H600">
            <v>41455</v>
          </cell>
          <cell r="J600">
            <v>33400</v>
          </cell>
          <cell r="K600">
            <v>0.3</v>
          </cell>
          <cell r="M600" t="str">
            <v>B2</v>
          </cell>
        </row>
        <row r="601">
          <cell r="A601">
            <v>600</v>
          </cell>
          <cell r="C601" t="str">
            <v>沙箱85</v>
          </cell>
          <cell r="D601" t="str">
            <v>铝制</v>
          </cell>
          <cell r="E601" t="str">
            <v>个</v>
          </cell>
          <cell r="F601">
            <v>1</v>
          </cell>
          <cell r="H601">
            <v>41455</v>
          </cell>
          <cell r="J601">
            <v>31100</v>
          </cell>
          <cell r="K601">
            <v>0.3</v>
          </cell>
          <cell r="M601" t="str">
            <v>B2</v>
          </cell>
        </row>
        <row r="602">
          <cell r="A602">
            <v>601</v>
          </cell>
          <cell r="C602" t="str">
            <v>沙箱86</v>
          </cell>
          <cell r="D602" t="str">
            <v>铝制</v>
          </cell>
          <cell r="E602" t="str">
            <v>个</v>
          </cell>
          <cell r="F602">
            <v>1</v>
          </cell>
          <cell r="H602">
            <v>41455</v>
          </cell>
          <cell r="J602">
            <v>31100</v>
          </cell>
          <cell r="K602">
            <v>0.3</v>
          </cell>
          <cell r="M602" t="str">
            <v>B2</v>
          </cell>
        </row>
        <row r="603">
          <cell r="A603">
            <v>602</v>
          </cell>
          <cell r="C603" t="str">
            <v>沙箱87</v>
          </cell>
          <cell r="D603" t="str">
            <v>铝制</v>
          </cell>
          <cell r="E603" t="str">
            <v>个</v>
          </cell>
          <cell r="F603">
            <v>1</v>
          </cell>
          <cell r="H603">
            <v>41455</v>
          </cell>
          <cell r="J603">
            <v>31100</v>
          </cell>
          <cell r="K603">
            <v>0.3</v>
          </cell>
          <cell r="M603" t="str">
            <v>B2</v>
          </cell>
        </row>
        <row r="604">
          <cell r="A604">
            <v>603</v>
          </cell>
          <cell r="C604" t="str">
            <v>沙箱88</v>
          </cell>
          <cell r="D604" t="str">
            <v>铝制</v>
          </cell>
          <cell r="E604" t="str">
            <v>个</v>
          </cell>
          <cell r="F604">
            <v>1</v>
          </cell>
          <cell r="H604">
            <v>41455</v>
          </cell>
          <cell r="J604">
            <v>31100</v>
          </cell>
          <cell r="K604">
            <v>0.3</v>
          </cell>
          <cell r="M604" t="str">
            <v>B2</v>
          </cell>
        </row>
        <row r="605">
          <cell r="A605">
            <v>604</v>
          </cell>
          <cell r="C605" t="str">
            <v>沙箱89</v>
          </cell>
          <cell r="D605" t="str">
            <v>铝制</v>
          </cell>
          <cell r="E605" t="str">
            <v>个</v>
          </cell>
          <cell r="F605">
            <v>1</v>
          </cell>
          <cell r="H605">
            <v>41455</v>
          </cell>
          <cell r="J605">
            <v>29200</v>
          </cell>
          <cell r="K605">
            <v>0.3</v>
          </cell>
          <cell r="M605" t="str">
            <v>B2</v>
          </cell>
        </row>
        <row r="606">
          <cell r="A606">
            <v>605</v>
          </cell>
          <cell r="C606" t="str">
            <v>沙箱90</v>
          </cell>
          <cell r="D606" t="str">
            <v>铝制</v>
          </cell>
          <cell r="E606" t="str">
            <v>个</v>
          </cell>
          <cell r="F606">
            <v>1</v>
          </cell>
          <cell r="H606">
            <v>41455</v>
          </cell>
          <cell r="J606">
            <v>29200</v>
          </cell>
          <cell r="K606">
            <v>0.3</v>
          </cell>
          <cell r="M606" t="str">
            <v>B2</v>
          </cell>
        </row>
        <row r="607">
          <cell r="A607">
            <v>606</v>
          </cell>
          <cell r="C607" t="str">
            <v>沙箱91</v>
          </cell>
          <cell r="D607" t="str">
            <v>铝制</v>
          </cell>
          <cell r="E607" t="str">
            <v>个</v>
          </cell>
          <cell r="F607">
            <v>1</v>
          </cell>
          <cell r="H607">
            <v>41455</v>
          </cell>
          <cell r="J607">
            <v>29200</v>
          </cell>
          <cell r="K607">
            <v>0.3</v>
          </cell>
          <cell r="M607" t="str">
            <v>B2</v>
          </cell>
        </row>
        <row r="608">
          <cell r="A608">
            <v>607</v>
          </cell>
          <cell r="C608" t="str">
            <v>沙箱92</v>
          </cell>
          <cell r="D608" t="str">
            <v>铝制</v>
          </cell>
          <cell r="E608" t="str">
            <v>个</v>
          </cell>
          <cell r="F608">
            <v>1</v>
          </cell>
          <cell r="H608">
            <v>41455</v>
          </cell>
          <cell r="J608">
            <v>29200</v>
          </cell>
          <cell r="K608">
            <v>0.3</v>
          </cell>
          <cell r="M608" t="str">
            <v>B2</v>
          </cell>
        </row>
        <row r="609">
          <cell r="A609">
            <v>608</v>
          </cell>
          <cell r="C609" t="str">
            <v>沙箱93</v>
          </cell>
          <cell r="D609" t="str">
            <v>铝制</v>
          </cell>
          <cell r="E609" t="str">
            <v>个</v>
          </cell>
          <cell r="F609">
            <v>1</v>
          </cell>
          <cell r="H609">
            <v>41455</v>
          </cell>
          <cell r="J609">
            <v>29200</v>
          </cell>
          <cell r="K609">
            <v>0.3</v>
          </cell>
          <cell r="M609" t="str">
            <v>B2</v>
          </cell>
        </row>
        <row r="610">
          <cell r="A610">
            <v>609</v>
          </cell>
          <cell r="C610" t="str">
            <v>沙箱94</v>
          </cell>
          <cell r="D610" t="str">
            <v>铝制</v>
          </cell>
          <cell r="E610" t="str">
            <v>个</v>
          </cell>
          <cell r="F610">
            <v>1</v>
          </cell>
          <cell r="H610">
            <v>41455</v>
          </cell>
          <cell r="J610">
            <v>28700</v>
          </cell>
          <cell r="K610">
            <v>0.3</v>
          </cell>
          <cell r="M610" t="str">
            <v>B2</v>
          </cell>
        </row>
        <row r="611">
          <cell r="A611">
            <v>610</v>
          </cell>
          <cell r="C611" t="str">
            <v>沙箱95</v>
          </cell>
          <cell r="E611" t="str">
            <v>个</v>
          </cell>
          <cell r="F611">
            <v>1</v>
          </cell>
          <cell r="H611">
            <v>41455</v>
          </cell>
          <cell r="J611">
            <v>19600</v>
          </cell>
          <cell r="K611">
            <v>0.3</v>
          </cell>
          <cell r="M611" t="str">
            <v>B2</v>
          </cell>
        </row>
        <row r="612">
          <cell r="A612">
            <v>611</v>
          </cell>
          <cell r="C612" t="str">
            <v>沙箱96</v>
          </cell>
          <cell r="E612" t="str">
            <v>个</v>
          </cell>
          <cell r="F612">
            <v>1</v>
          </cell>
          <cell r="H612">
            <v>41455</v>
          </cell>
          <cell r="J612">
            <v>14600</v>
          </cell>
          <cell r="K612">
            <v>0.3</v>
          </cell>
          <cell r="M612" t="str">
            <v>B2</v>
          </cell>
        </row>
        <row r="613">
          <cell r="A613">
            <v>612</v>
          </cell>
          <cell r="C613" t="str">
            <v>沙箱97</v>
          </cell>
          <cell r="E613" t="str">
            <v>个</v>
          </cell>
          <cell r="F613">
            <v>1</v>
          </cell>
          <cell r="H613">
            <v>41455</v>
          </cell>
          <cell r="J613">
            <v>14600</v>
          </cell>
          <cell r="K613">
            <v>0.3</v>
          </cell>
          <cell r="M613" t="str">
            <v>B2</v>
          </cell>
        </row>
        <row r="614">
          <cell r="A614">
            <v>613</v>
          </cell>
          <cell r="C614" t="str">
            <v>沙箱98</v>
          </cell>
          <cell r="E614" t="str">
            <v>个</v>
          </cell>
          <cell r="F614">
            <v>1</v>
          </cell>
          <cell r="H614">
            <v>41455</v>
          </cell>
          <cell r="J614">
            <v>10900</v>
          </cell>
          <cell r="K614">
            <v>0.3</v>
          </cell>
          <cell r="M614" t="str">
            <v>B2</v>
          </cell>
        </row>
        <row r="615">
          <cell r="A615">
            <v>614</v>
          </cell>
          <cell r="C615" t="str">
            <v>沙箱99</v>
          </cell>
          <cell r="E615" t="str">
            <v>个</v>
          </cell>
          <cell r="F615">
            <v>1</v>
          </cell>
          <cell r="H615">
            <v>41455</v>
          </cell>
          <cell r="J615">
            <v>16200</v>
          </cell>
          <cell r="K615">
            <v>0.3</v>
          </cell>
          <cell r="M615" t="str">
            <v>B2</v>
          </cell>
        </row>
        <row r="616">
          <cell r="A616">
            <v>615</v>
          </cell>
          <cell r="C616" t="str">
            <v>沙箱100</v>
          </cell>
          <cell r="E616" t="str">
            <v>个</v>
          </cell>
          <cell r="F616">
            <v>1</v>
          </cell>
          <cell r="H616">
            <v>41455</v>
          </cell>
          <cell r="J616">
            <v>23300</v>
          </cell>
          <cell r="K616">
            <v>0.3</v>
          </cell>
          <cell r="M616" t="str">
            <v>B2</v>
          </cell>
        </row>
        <row r="617">
          <cell r="A617">
            <v>616</v>
          </cell>
          <cell r="C617" t="str">
            <v>沙箱101</v>
          </cell>
          <cell r="E617" t="str">
            <v>个</v>
          </cell>
          <cell r="F617">
            <v>1</v>
          </cell>
          <cell r="H617">
            <v>41455</v>
          </cell>
          <cell r="J617">
            <v>23300</v>
          </cell>
          <cell r="K617">
            <v>0.3</v>
          </cell>
          <cell r="M617" t="str">
            <v>B2</v>
          </cell>
        </row>
        <row r="618">
          <cell r="A618">
            <v>617</v>
          </cell>
          <cell r="C618" t="str">
            <v>沙箱102</v>
          </cell>
          <cell r="E618" t="str">
            <v>个</v>
          </cell>
          <cell r="F618">
            <v>1</v>
          </cell>
          <cell r="H618">
            <v>41455</v>
          </cell>
          <cell r="J618">
            <v>23300</v>
          </cell>
          <cell r="K618">
            <v>0.3</v>
          </cell>
          <cell r="M618" t="str">
            <v>B2</v>
          </cell>
        </row>
        <row r="619">
          <cell r="A619">
            <v>618</v>
          </cell>
          <cell r="C619" t="str">
            <v>沙箱103</v>
          </cell>
          <cell r="E619" t="str">
            <v>个</v>
          </cell>
          <cell r="F619">
            <v>1</v>
          </cell>
          <cell r="H619">
            <v>41455</v>
          </cell>
          <cell r="J619">
            <v>23300</v>
          </cell>
          <cell r="K619">
            <v>0.3</v>
          </cell>
          <cell r="M619" t="str">
            <v>B2</v>
          </cell>
        </row>
        <row r="620">
          <cell r="A620">
            <v>619</v>
          </cell>
          <cell r="C620" t="str">
            <v>沙箱104</v>
          </cell>
          <cell r="E620" t="str">
            <v>个</v>
          </cell>
          <cell r="F620">
            <v>1</v>
          </cell>
          <cell r="H620">
            <v>41455</v>
          </cell>
          <cell r="J620">
            <v>23300</v>
          </cell>
          <cell r="K620">
            <v>0.3</v>
          </cell>
          <cell r="M620" t="str">
            <v>B2</v>
          </cell>
        </row>
        <row r="621">
          <cell r="A621">
            <v>620</v>
          </cell>
          <cell r="C621" t="str">
            <v>沙箱105</v>
          </cell>
          <cell r="E621" t="str">
            <v>个</v>
          </cell>
          <cell r="F621">
            <v>1</v>
          </cell>
          <cell r="H621">
            <v>41455</v>
          </cell>
          <cell r="J621">
            <v>23300</v>
          </cell>
          <cell r="K621">
            <v>0.3</v>
          </cell>
          <cell r="M621" t="str">
            <v>B2</v>
          </cell>
        </row>
        <row r="622">
          <cell r="A622">
            <v>621</v>
          </cell>
          <cell r="C622" t="str">
            <v>沙箱106</v>
          </cell>
          <cell r="E622" t="str">
            <v>个</v>
          </cell>
          <cell r="F622">
            <v>1</v>
          </cell>
          <cell r="H622">
            <v>41455</v>
          </cell>
          <cell r="J622">
            <v>23300</v>
          </cell>
          <cell r="K622">
            <v>0.3</v>
          </cell>
          <cell r="M622" t="str">
            <v>B2</v>
          </cell>
        </row>
        <row r="623">
          <cell r="A623">
            <v>622</v>
          </cell>
          <cell r="C623" t="str">
            <v>沙箱107</v>
          </cell>
          <cell r="E623" t="str">
            <v>个</v>
          </cell>
          <cell r="F623">
            <v>1</v>
          </cell>
          <cell r="H623">
            <v>41455</v>
          </cell>
          <cell r="J623">
            <v>23300</v>
          </cell>
          <cell r="K623">
            <v>0.3</v>
          </cell>
          <cell r="M623" t="str">
            <v>B2</v>
          </cell>
        </row>
        <row r="624">
          <cell r="A624">
            <v>623</v>
          </cell>
          <cell r="C624" t="str">
            <v>沙箱108</v>
          </cell>
          <cell r="E624" t="str">
            <v>个</v>
          </cell>
          <cell r="F624">
            <v>1</v>
          </cell>
          <cell r="H624">
            <v>41455</v>
          </cell>
          <cell r="J624">
            <v>23300</v>
          </cell>
          <cell r="K624">
            <v>0.3</v>
          </cell>
          <cell r="M624" t="str">
            <v>B2</v>
          </cell>
        </row>
        <row r="625">
          <cell r="A625">
            <v>624</v>
          </cell>
          <cell r="C625" t="str">
            <v>沙箱109</v>
          </cell>
          <cell r="E625" t="str">
            <v>个</v>
          </cell>
          <cell r="F625">
            <v>1</v>
          </cell>
          <cell r="H625">
            <v>41455</v>
          </cell>
          <cell r="J625">
            <v>23300</v>
          </cell>
          <cell r="K625">
            <v>0.3</v>
          </cell>
          <cell r="M625" t="str">
            <v>B2</v>
          </cell>
        </row>
        <row r="626">
          <cell r="A626">
            <v>625</v>
          </cell>
          <cell r="C626" t="str">
            <v>沙箱110</v>
          </cell>
          <cell r="E626" t="str">
            <v>个</v>
          </cell>
          <cell r="F626">
            <v>1</v>
          </cell>
          <cell r="H626">
            <v>41455</v>
          </cell>
          <cell r="J626">
            <v>23300</v>
          </cell>
          <cell r="K626">
            <v>0.3</v>
          </cell>
          <cell r="M626" t="str">
            <v>B2</v>
          </cell>
        </row>
        <row r="627">
          <cell r="A627">
            <v>626</v>
          </cell>
          <cell r="C627" t="str">
            <v>沙箱111</v>
          </cell>
          <cell r="E627" t="str">
            <v>个</v>
          </cell>
          <cell r="F627">
            <v>1</v>
          </cell>
          <cell r="H627">
            <v>41455</v>
          </cell>
          <cell r="J627">
            <v>23300</v>
          </cell>
          <cell r="K627">
            <v>0.3</v>
          </cell>
          <cell r="M627" t="str">
            <v>B2</v>
          </cell>
        </row>
        <row r="628">
          <cell r="A628">
            <v>627</v>
          </cell>
          <cell r="C628" t="str">
            <v>沙箱112</v>
          </cell>
          <cell r="E628" t="str">
            <v>个</v>
          </cell>
          <cell r="F628">
            <v>1</v>
          </cell>
          <cell r="H628">
            <v>41455</v>
          </cell>
          <cell r="J628">
            <v>23300</v>
          </cell>
          <cell r="K628">
            <v>0.3</v>
          </cell>
          <cell r="M628" t="str">
            <v>B2</v>
          </cell>
        </row>
        <row r="629">
          <cell r="A629">
            <v>628</v>
          </cell>
          <cell r="C629" t="str">
            <v>沙箱113</v>
          </cell>
          <cell r="E629" t="str">
            <v>个</v>
          </cell>
          <cell r="F629">
            <v>1</v>
          </cell>
          <cell r="H629">
            <v>41455</v>
          </cell>
          <cell r="J629">
            <v>23300</v>
          </cell>
          <cell r="K629">
            <v>0.3</v>
          </cell>
          <cell r="M629" t="str">
            <v>B2</v>
          </cell>
        </row>
        <row r="630">
          <cell r="A630">
            <v>629</v>
          </cell>
          <cell r="C630" t="str">
            <v>沙箱114</v>
          </cell>
          <cell r="E630" t="str">
            <v>个</v>
          </cell>
          <cell r="F630">
            <v>1</v>
          </cell>
          <cell r="H630">
            <v>41455</v>
          </cell>
          <cell r="J630">
            <v>23300</v>
          </cell>
          <cell r="K630">
            <v>0.3</v>
          </cell>
          <cell r="M630" t="str">
            <v>B2</v>
          </cell>
        </row>
        <row r="631">
          <cell r="A631">
            <v>630</v>
          </cell>
          <cell r="C631" t="str">
            <v>沙箱115</v>
          </cell>
          <cell r="E631" t="str">
            <v>个</v>
          </cell>
          <cell r="F631">
            <v>1</v>
          </cell>
          <cell r="H631">
            <v>41455</v>
          </cell>
          <cell r="J631">
            <v>23300</v>
          </cell>
          <cell r="K631">
            <v>0.3</v>
          </cell>
          <cell r="M631" t="str">
            <v>B2</v>
          </cell>
        </row>
        <row r="632">
          <cell r="A632">
            <v>631</v>
          </cell>
          <cell r="C632" t="str">
            <v>沙箱116</v>
          </cell>
          <cell r="E632" t="str">
            <v>个</v>
          </cell>
          <cell r="F632">
            <v>1</v>
          </cell>
          <cell r="H632">
            <v>41455</v>
          </cell>
          <cell r="J632">
            <v>23300</v>
          </cell>
          <cell r="K632">
            <v>0.3</v>
          </cell>
          <cell r="M632" t="str">
            <v>B2</v>
          </cell>
        </row>
        <row r="633">
          <cell r="A633">
            <v>632</v>
          </cell>
          <cell r="C633" t="str">
            <v>沙箱117</v>
          </cell>
          <cell r="E633" t="str">
            <v>个</v>
          </cell>
          <cell r="F633">
            <v>1</v>
          </cell>
          <cell r="H633">
            <v>41455</v>
          </cell>
          <cell r="J633">
            <v>23300</v>
          </cell>
          <cell r="K633">
            <v>0.3</v>
          </cell>
          <cell r="M633" t="str">
            <v>B2</v>
          </cell>
        </row>
        <row r="634">
          <cell r="A634">
            <v>633</v>
          </cell>
          <cell r="C634" t="str">
            <v>沙箱118</v>
          </cell>
          <cell r="E634" t="str">
            <v>个</v>
          </cell>
          <cell r="F634">
            <v>1</v>
          </cell>
          <cell r="H634">
            <v>41455</v>
          </cell>
          <cell r="J634">
            <v>23300</v>
          </cell>
          <cell r="K634">
            <v>0.3</v>
          </cell>
          <cell r="M634" t="str">
            <v>B2</v>
          </cell>
        </row>
        <row r="635">
          <cell r="A635">
            <v>634</v>
          </cell>
          <cell r="C635" t="str">
            <v>沙箱119</v>
          </cell>
          <cell r="E635" t="str">
            <v>个</v>
          </cell>
          <cell r="F635">
            <v>1</v>
          </cell>
          <cell r="H635">
            <v>41455</v>
          </cell>
          <cell r="J635">
            <v>23300</v>
          </cell>
          <cell r="K635">
            <v>0.3</v>
          </cell>
          <cell r="M635" t="str">
            <v>B2</v>
          </cell>
        </row>
        <row r="636">
          <cell r="A636">
            <v>635</v>
          </cell>
          <cell r="C636" t="str">
            <v>沙箱120</v>
          </cell>
          <cell r="E636" t="str">
            <v>个</v>
          </cell>
          <cell r="F636">
            <v>1</v>
          </cell>
          <cell r="H636">
            <v>41455</v>
          </cell>
          <cell r="J636">
            <v>23300</v>
          </cell>
          <cell r="K636">
            <v>0.3</v>
          </cell>
          <cell r="M636" t="str">
            <v>B2</v>
          </cell>
        </row>
        <row r="637">
          <cell r="A637">
            <v>636</v>
          </cell>
          <cell r="C637" t="str">
            <v>沙箱121</v>
          </cell>
          <cell r="E637" t="str">
            <v>个</v>
          </cell>
          <cell r="F637">
            <v>1</v>
          </cell>
          <cell r="H637">
            <v>41455</v>
          </cell>
          <cell r="J637">
            <v>23300</v>
          </cell>
          <cell r="K637">
            <v>0.3</v>
          </cell>
          <cell r="M637" t="str">
            <v>B2</v>
          </cell>
        </row>
        <row r="638">
          <cell r="A638">
            <v>637</v>
          </cell>
          <cell r="C638" t="str">
            <v>沙箱122</v>
          </cell>
          <cell r="E638" t="str">
            <v>个</v>
          </cell>
          <cell r="F638">
            <v>1</v>
          </cell>
          <cell r="H638">
            <v>41455</v>
          </cell>
          <cell r="J638">
            <v>23300</v>
          </cell>
          <cell r="K638">
            <v>0.3</v>
          </cell>
          <cell r="M638" t="str">
            <v>B2</v>
          </cell>
        </row>
        <row r="639">
          <cell r="A639">
            <v>638</v>
          </cell>
          <cell r="C639" t="str">
            <v>沙箱123</v>
          </cell>
          <cell r="E639" t="str">
            <v>个</v>
          </cell>
          <cell r="F639">
            <v>1</v>
          </cell>
          <cell r="H639">
            <v>41455</v>
          </cell>
          <cell r="J639">
            <v>23300</v>
          </cell>
          <cell r="K639">
            <v>0.3</v>
          </cell>
          <cell r="M639" t="str">
            <v>B2</v>
          </cell>
        </row>
        <row r="640">
          <cell r="A640">
            <v>639</v>
          </cell>
          <cell r="C640" t="str">
            <v>沙箱124</v>
          </cell>
          <cell r="E640" t="str">
            <v>个</v>
          </cell>
          <cell r="F640">
            <v>1</v>
          </cell>
          <cell r="H640">
            <v>41455</v>
          </cell>
          <cell r="J640">
            <v>23300</v>
          </cell>
          <cell r="K640">
            <v>0.3</v>
          </cell>
          <cell r="M640" t="str">
            <v>B2</v>
          </cell>
        </row>
        <row r="641">
          <cell r="A641">
            <v>640</v>
          </cell>
          <cell r="C641" t="str">
            <v>沙箱125</v>
          </cell>
          <cell r="E641" t="str">
            <v>个</v>
          </cell>
          <cell r="F641">
            <v>1</v>
          </cell>
          <cell r="H641">
            <v>41455</v>
          </cell>
          <cell r="J641">
            <v>23300</v>
          </cell>
          <cell r="K641">
            <v>0.3</v>
          </cell>
          <cell r="M641" t="str">
            <v>B2</v>
          </cell>
        </row>
        <row r="642">
          <cell r="A642">
            <v>641</v>
          </cell>
          <cell r="C642" t="str">
            <v>沙箱126</v>
          </cell>
          <cell r="E642" t="str">
            <v>个</v>
          </cell>
          <cell r="F642">
            <v>1</v>
          </cell>
          <cell r="H642">
            <v>41455</v>
          </cell>
          <cell r="J642">
            <v>23300</v>
          </cell>
          <cell r="K642">
            <v>0.3</v>
          </cell>
          <cell r="M642" t="str">
            <v>B2</v>
          </cell>
        </row>
        <row r="643">
          <cell r="A643">
            <v>642</v>
          </cell>
          <cell r="C643" t="str">
            <v>沙箱127</v>
          </cell>
          <cell r="E643" t="str">
            <v>个</v>
          </cell>
          <cell r="F643">
            <v>1</v>
          </cell>
          <cell r="H643">
            <v>41455</v>
          </cell>
          <cell r="J643">
            <v>23300</v>
          </cell>
          <cell r="K643">
            <v>0.3</v>
          </cell>
          <cell r="M643" t="str">
            <v>B2</v>
          </cell>
        </row>
        <row r="644">
          <cell r="A644">
            <v>643</v>
          </cell>
          <cell r="C644" t="str">
            <v>沙箱128</v>
          </cell>
          <cell r="E644" t="str">
            <v>个</v>
          </cell>
          <cell r="F644">
            <v>1</v>
          </cell>
          <cell r="H644">
            <v>41455</v>
          </cell>
          <cell r="J644">
            <v>23300</v>
          </cell>
          <cell r="K644">
            <v>0.3</v>
          </cell>
          <cell r="M644" t="str">
            <v>B2</v>
          </cell>
        </row>
        <row r="645">
          <cell r="A645">
            <v>644</v>
          </cell>
          <cell r="C645" t="str">
            <v>沙箱129</v>
          </cell>
          <cell r="E645" t="str">
            <v>个</v>
          </cell>
          <cell r="F645">
            <v>1</v>
          </cell>
          <cell r="H645">
            <v>41455</v>
          </cell>
          <cell r="J645">
            <v>23300</v>
          </cell>
          <cell r="K645">
            <v>0.3</v>
          </cell>
          <cell r="M645" t="str">
            <v>B2</v>
          </cell>
        </row>
        <row r="646">
          <cell r="A646">
            <v>645</v>
          </cell>
          <cell r="C646" t="str">
            <v>沙箱130</v>
          </cell>
          <cell r="E646" t="str">
            <v>个</v>
          </cell>
          <cell r="F646">
            <v>1</v>
          </cell>
          <cell r="H646">
            <v>41455</v>
          </cell>
          <cell r="J646">
            <v>23300</v>
          </cell>
          <cell r="K646">
            <v>0.3</v>
          </cell>
          <cell r="M646" t="str">
            <v>B2</v>
          </cell>
        </row>
        <row r="647">
          <cell r="A647">
            <v>646</v>
          </cell>
          <cell r="C647" t="str">
            <v>沙箱131</v>
          </cell>
          <cell r="E647" t="str">
            <v>个</v>
          </cell>
          <cell r="F647">
            <v>1</v>
          </cell>
          <cell r="H647">
            <v>41455</v>
          </cell>
          <cell r="J647">
            <v>23300</v>
          </cell>
          <cell r="K647">
            <v>0.3</v>
          </cell>
          <cell r="M647" t="str">
            <v>B2</v>
          </cell>
        </row>
        <row r="648">
          <cell r="A648">
            <v>647</v>
          </cell>
          <cell r="C648" t="str">
            <v>沙箱132</v>
          </cell>
          <cell r="E648" t="str">
            <v>个</v>
          </cell>
          <cell r="F648">
            <v>1</v>
          </cell>
          <cell r="H648">
            <v>41455</v>
          </cell>
          <cell r="J648">
            <v>23300</v>
          </cell>
          <cell r="K648">
            <v>0.3</v>
          </cell>
          <cell r="M648" t="str">
            <v>B2</v>
          </cell>
        </row>
        <row r="649">
          <cell r="A649">
            <v>648</v>
          </cell>
          <cell r="C649" t="str">
            <v>沙箱133</v>
          </cell>
          <cell r="E649" t="str">
            <v>个</v>
          </cell>
          <cell r="F649">
            <v>1</v>
          </cell>
          <cell r="H649">
            <v>41455</v>
          </cell>
          <cell r="J649">
            <v>23300</v>
          </cell>
          <cell r="K649">
            <v>0.3</v>
          </cell>
          <cell r="M649" t="str">
            <v>B2</v>
          </cell>
        </row>
        <row r="650">
          <cell r="A650">
            <v>649</v>
          </cell>
          <cell r="C650" t="str">
            <v>沙箱134</v>
          </cell>
          <cell r="E650" t="str">
            <v>个</v>
          </cell>
          <cell r="F650">
            <v>1</v>
          </cell>
          <cell r="H650">
            <v>41455</v>
          </cell>
          <cell r="J650">
            <v>8300</v>
          </cell>
          <cell r="K650">
            <v>0.3</v>
          </cell>
          <cell r="M650" t="str">
            <v>B2</v>
          </cell>
        </row>
        <row r="651">
          <cell r="A651">
            <v>650</v>
          </cell>
          <cell r="C651" t="str">
            <v>沙箱135</v>
          </cell>
          <cell r="E651" t="str">
            <v>个</v>
          </cell>
          <cell r="F651">
            <v>1</v>
          </cell>
          <cell r="H651">
            <v>41455</v>
          </cell>
          <cell r="J651">
            <v>8300</v>
          </cell>
          <cell r="K651">
            <v>0.3</v>
          </cell>
          <cell r="M651" t="str">
            <v>B2</v>
          </cell>
        </row>
        <row r="652">
          <cell r="A652">
            <v>651</v>
          </cell>
          <cell r="C652" t="str">
            <v>沙箱136</v>
          </cell>
          <cell r="E652" t="str">
            <v>个</v>
          </cell>
          <cell r="F652">
            <v>1</v>
          </cell>
          <cell r="H652">
            <v>41455</v>
          </cell>
          <cell r="J652">
            <v>25500</v>
          </cell>
          <cell r="K652">
            <v>0.3</v>
          </cell>
          <cell r="M652" t="str">
            <v>B2</v>
          </cell>
        </row>
        <row r="653">
          <cell r="A653">
            <v>652</v>
          </cell>
          <cell r="C653" t="str">
            <v>沙箱137</v>
          </cell>
          <cell r="E653" t="str">
            <v>个</v>
          </cell>
          <cell r="F653">
            <v>1</v>
          </cell>
          <cell r="H653">
            <v>41455</v>
          </cell>
          <cell r="J653">
            <v>25400</v>
          </cell>
          <cell r="K653">
            <v>0.3</v>
          </cell>
          <cell r="M653" t="str">
            <v>B2</v>
          </cell>
        </row>
        <row r="654">
          <cell r="A654">
            <v>653</v>
          </cell>
          <cell r="C654" t="str">
            <v>沙箱138</v>
          </cell>
          <cell r="E654" t="str">
            <v>个</v>
          </cell>
          <cell r="F654">
            <v>1</v>
          </cell>
          <cell r="H654">
            <v>41455</v>
          </cell>
          <cell r="J654">
            <v>8100</v>
          </cell>
          <cell r="K654">
            <v>0.3</v>
          </cell>
          <cell r="M654" t="str">
            <v>B2</v>
          </cell>
        </row>
        <row r="655">
          <cell r="A655">
            <v>654</v>
          </cell>
          <cell r="C655" t="str">
            <v>沙箱139</v>
          </cell>
          <cell r="E655" t="str">
            <v>个</v>
          </cell>
          <cell r="F655">
            <v>1</v>
          </cell>
          <cell r="H655">
            <v>41455</v>
          </cell>
          <cell r="J655">
            <v>26200</v>
          </cell>
          <cell r="K655">
            <v>0.3</v>
          </cell>
          <cell r="M655" t="str">
            <v>B2</v>
          </cell>
        </row>
        <row r="656">
          <cell r="A656">
            <v>655</v>
          </cell>
          <cell r="C656" t="str">
            <v>沙箱140</v>
          </cell>
          <cell r="E656" t="str">
            <v>个</v>
          </cell>
          <cell r="F656">
            <v>1</v>
          </cell>
          <cell r="H656">
            <v>41455</v>
          </cell>
          <cell r="J656">
            <v>16900</v>
          </cell>
          <cell r="K656">
            <v>0.3</v>
          </cell>
          <cell r="M656" t="str">
            <v>B2</v>
          </cell>
        </row>
        <row r="657">
          <cell r="A657">
            <v>656</v>
          </cell>
          <cell r="C657" t="str">
            <v>沙箱141</v>
          </cell>
          <cell r="E657" t="str">
            <v>个</v>
          </cell>
          <cell r="F657">
            <v>1</v>
          </cell>
          <cell r="H657">
            <v>41455</v>
          </cell>
          <cell r="J657">
            <v>16900</v>
          </cell>
          <cell r="K657">
            <v>0.3</v>
          </cell>
          <cell r="M657" t="str">
            <v>B2</v>
          </cell>
        </row>
        <row r="658">
          <cell r="A658">
            <v>657</v>
          </cell>
          <cell r="C658" t="str">
            <v>玻璃钢1</v>
          </cell>
          <cell r="E658" t="str">
            <v>个</v>
          </cell>
          <cell r="F658">
            <v>1</v>
          </cell>
          <cell r="H658">
            <v>41455</v>
          </cell>
          <cell r="J658">
            <v>15600</v>
          </cell>
          <cell r="K658">
            <v>0.3</v>
          </cell>
          <cell r="M658" t="str">
            <v>B2</v>
          </cell>
        </row>
        <row r="659">
          <cell r="A659">
            <v>658</v>
          </cell>
          <cell r="C659" t="str">
            <v>沙箱142</v>
          </cell>
          <cell r="D659" t="str">
            <v>没标注的应该是铁制的</v>
          </cell>
          <cell r="E659" t="str">
            <v>个</v>
          </cell>
          <cell r="F659">
            <v>1</v>
          </cell>
          <cell r="H659">
            <v>41455</v>
          </cell>
          <cell r="J659">
            <v>22100</v>
          </cell>
          <cell r="K659">
            <v>0.3</v>
          </cell>
          <cell r="M659" t="str">
            <v>B3</v>
          </cell>
        </row>
        <row r="660">
          <cell r="A660">
            <v>659</v>
          </cell>
          <cell r="C660" t="str">
            <v>沙箱143</v>
          </cell>
          <cell r="E660" t="str">
            <v>个</v>
          </cell>
          <cell r="F660">
            <v>1</v>
          </cell>
          <cell r="H660">
            <v>41455</v>
          </cell>
          <cell r="J660">
            <v>22100</v>
          </cell>
          <cell r="K660">
            <v>0.3</v>
          </cell>
          <cell r="M660" t="str">
            <v>B3</v>
          </cell>
        </row>
        <row r="661">
          <cell r="A661">
            <v>660</v>
          </cell>
          <cell r="C661" t="str">
            <v>沙箱144</v>
          </cell>
          <cell r="E661" t="str">
            <v>个</v>
          </cell>
          <cell r="F661">
            <v>1</v>
          </cell>
          <cell r="H661">
            <v>41455</v>
          </cell>
          <cell r="J661">
            <v>22100</v>
          </cell>
          <cell r="K661">
            <v>0.3</v>
          </cell>
          <cell r="M661" t="str">
            <v>B3</v>
          </cell>
        </row>
        <row r="662">
          <cell r="A662">
            <v>661</v>
          </cell>
          <cell r="C662" t="str">
            <v>沙箱145</v>
          </cell>
          <cell r="E662" t="str">
            <v>个</v>
          </cell>
          <cell r="F662">
            <v>1</v>
          </cell>
          <cell r="H662">
            <v>41455</v>
          </cell>
          <cell r="J662">
            <v>22100</v>
          </cell>
          <cell r="K662">
            <v>0.3</v>
          </cell>
          <cell r="M662" t="str">
            <v>B3</v>
          </cell>
        </row>
        <row r="663">
          <cell r="A663">
            <v>662</v>
          </cell>
          <cell r="C663" t="str">
            <v>沙箱146</v>
          </cell>
          <cell r="E663" t="str">
            <v>个</v>
          </cell>
          <cell r="F663">
            <v>1</v>
          </cell>
          <cell r="H663">
            <v>41455</v>
          </cell>
          <cell r="J663">
            <v>22100</v>
          </cell>
          <cell r="K663">
            <v>0.3</v>
          </cell>
          <cell r="M663" t="str">
            <v>B3</v>
          </cell>
        </row>
        <row r="664">
          <cell r="A664">
            <v>663</v>
          </cell>
          <cell r="C664" t="str">
            <v>沙箱147</v>
          </cell>
          <cell r="E664" t="str">
            <v>个</v>
          </cell>
          <cell r="F664">
            <v>1</v>
          </cell>
          <cell r="H664">
            <v>41455</v>
          </cell>
          <cell r="J664">
            <v>22100</v>
          </cell>
          <cell r="K664">
            <v>0.3</v>
          </cell>
          <cell r="M664" t="str">
            <v>B3</v>
          </cell>
        </row>
        <row r="665">
          <cell r="A665">
            <v>664</v>
          </cell>
          <cell r="C665" t="str">
            <v>沙箱148</v>
          </cell>
          <cell r="E665" t="str">
            <v>个</v>
          </cell>
          <cell r="F665">
            <v>1</v>
          </cell>
          <cell r="H665">
            <v>41455</v>
          </cell>
          <cell r="J665">
            <v>22100</v>
          </cell>
          <cell r="K665">
            <v>0.3</v>
          </cell>
          <cell r="M665" t="str">
            <v>B3</v>
          </cell>
        </row>
        <row r="666">
          <cell r="A666">
            <v>665</v>
          </cell>
          <cell r="C666" t="str">
            <v>沙箱149</v>
          </cell>
          <cell r="E666" t="str">
            <v>个</v>
          </cell>
          <cell r="F666">
            <v>1</v>
          </cell>
          <cell r="H666">
            <v>41455</v>
          </cell>
          <cell r="J666">
            <v>22100</v>
          </cell>
          <cell r="K666">
            <v>0.3</v>
          </cell>
          <cell r="M666" t="str">
            <v>B3</v>
          </cell>
        </row>
        <row r="667">
          <cell r="A667">
            <v>666</v>
          </cell>
          <cell r="C667" t="str">
            <v>沙箱150</v>
          </cell>
          <cell r="D667" t="str">
            <v>铝制</v>
          </cell>
          <cell r="E667" t="str">
            <v>个</v>
          </cell>
          <cell r="F667">
            <v>1</v>
          </cell>
          <cell r="H667">
            <v>41455</v>
          </cell>
          <cell r="J667">
            <v>29900</v>
          </cell>
          <cell r="K667">
            <v>0.3</v>
          </cell>
          <cell r="M667" t="str">
            <v>B3</v>
          </cell>
        </row>
        <row r="668">
          <cell r="A668">
            <v>667</v>
          </cell>
          <cell r="C668" t="str">
            <v>沙箱151</v>
          </cell>
          <cell r="E668" t="str">
            <v>个</v>
          </cell>
          <cell r="F668">
            <v>1</v>
          </cell>
          <cell r="H668">
            <v>41455</v>
          </cell>
          <cell r="J668">
            <v>22100</v>
          </cell>
          <cell r="K668">
            <v>0.3</v>
          </cell>
          <cell r="M668" t="str">
            <v>B3</v>
          </cell>
        </row>
        <row r="669">
          <cell r="A669">
            <v>668</v>
          </cell>
          <cell r="C669" t="str">
            <v>沙箱152</v>
          </cell>
          <cell r="D669" t="str">
            <v>铝制</v>
          </cell>
          <cell r="E669" t="str">
            <v>个</v>
          </cell>
          <cell r="F669">
            <v>1</v>
          </cell>
          <cell r="H669">
            <v>41455</v>
          </cell>
          <cell r="J669">
            <v>29400</v>
          </cell>
          <cell r="K669">
            <v>0.3</v>
          </cell>
          <cell r="M669" t="str">
            <v>B3</v>
          </cell>
        </row>
        <row r="670">
          <cell r="A670">
            <v>669</v>
          </cell>
          <cell r="C670" t="str">
            <v>沙箱153</v>
          </cell>
          <cell r="D670" t="str">
            <v>铝制</v>
          </cell>
          <cell r="E670" t="str">
            <v>个</v>
          </cell>
          <cell r="F670">
            <v>1</v>
          </cell>
          <cell r="H670">
            <v>41455</v>
          </cell>
          <cell r="J670">
            <v>29400</v>
          </cell>
          <cell r="K670">
            <v>0.3</v>
          </cell>
          <cell r="M670" t="str">
            <v>B3</v>
          </cell>
        </row>
        <row r="671">
          <cell r="A671">
            <v>670</v>
          </cell>
          <cell r="C671" t="str">
            <v>沙箱154</v>
          </cell>
          <cell r="E671" t="str">
            <v>个</v>
          </cell>
          <cell r="F671">
            <v>1</v>
          </cell>
          <cell r="H671">
            <v>41455</v>
          </cell>
          <cell r="J671">
            <v>22100</v>
          </cell>
          <cell r="K671">
            <v>0.3</v>
          </cell>
          <cell r="M671" t="str">
            <v>B3</v>
          </cell>
        </row>
        <row r="672">
          <cell r="A672">
            <v>671</v>
          </cell>
          <cell r="C672" t="str">
            <v>沙箱155</v>
          </cell>
          <cell r="E672" t="str">
            <v>个</v>
          </cell>
          <cell r="F672">
            <v>1</v>
          </cell>
          <cell r="H672">
            <v>41455</v>
          </cell>
          <cell r="J672">
            <v>22100</v>
          </cell>
          <cell r="K672">
            <v>0.3</v>
          </cell>
          <cell r="M672" t="str">
            <v>B3</v>
          </cell>
        </row>
        <row r="673">
          <cell r="A673">
            <v>672</v>
          </cell>
          <cell r="C673" t="str">
            <v>沙箱156</v>
          </cell>
          <cell r="E673" t="str">
            <v>个</v>
          </cell>
          <cell r="F673">
            <v>1</v>
          </cell>
          <cell r="H673">
            <v>41455</v>
          </cell>
          <cell r="J673">
            <v>22100</v>
          </cell>
          <cell r="K673">
            <v>0.3</v>
          </cell>
          <cell r="M673" t="str">
            <v>B3</v>
          </cell>
        </row>
        <row r="674">
          <cell r="A674">
            <v>673</v>
          </cell>
          <cell r="C674" t="str">
            <v>沙箱157</v>
          </cell>
          <cell r="E674" t="str">
            <v>个</v>
          </cell>
          <cell r="F674">
            <v>1</v>
          </cell>
          <cell r="H674">
            <v>41455</v>
          </cell>
          <cell r="J674">
            <v>19600</v>
          </cell>
          <cell r="K674">
            <v>0.3</v>
          </cell>
          <cell r="M674" t="str">
            <v>B3</v>
          </cell>
        </row>
        <row r="675">
          <cell r="A675">
            <v>674</v>
          </cell>
          <cell r="C675" t="str">
            <v>复合芯模32</v>
          </cell>
          <cell r="D675" t="str">
            <v>白钢</v>
          </cell>
          <cell r="E675" t="str">
            <v>台</v>
          </cell>
          <cell r="F675">
            <v>1</v>
          </cell>
          <cell r="H675">
            <v>41455</v>
          </cell>
          <cell r="J675">
            <v>61900</v>
          </cell>
          <cell r="K675">
            <v>0.4</v>
          </cell>
          <cell r="M675" t="str">
            <v>A2 表外</v>
          </cell>
        </row>
      </sheetData>
      <sheetData sheetId="6">
        <row r="2">
          <cell r="A2">
            <v>1</v>
          </cell>
          <cell r="C2" t="str">
            <v>卧式加工中心</v>
          </cell>
          <cell r="D2" t="str">
            <v>NH6300GCG11</v>
          </cell>
          <cell r="E2" t="str">
            <v>台</v>
          </cell>
          <cell r="F2">
            <v>1</v>
          </cell>
          <cell r="G2" t="str">
            <v>日本森精机制作所</v>
          </cell>
          <cell r="H2">
            <v>41305</v>
          </cell>
          <cell r="J2">
            <v>1911700</v>
          </cell>
          <cell r="K2">
            <v>0.32</v>
          </cell>
          <cell r="N2" t="str">
            <v>B1</v>
          </cell>
        </row>
        <row r="3">
          <cell r="A3">
            <v>2</v>
          </cell>
          <cell r="C3" t="str">
            <v>卧式加工中心</v>
          </cell>
          <cell r="D3" t="str">
            <v>NH8000GCG11</v>
          </cell>
          <cell r="E3" t="str">
            <v>台</v>
          </cell>
          <cell r="F3">
            <v>1</v>
          </cell>
          <cell r="G3" t="str">
            <v>日本森精机制作所</v>
          </cell>
          <cell r="H3">
            <v>41305</v>
          </cell>
          <cell r="J3">
            <v>2624600</v>
          </cell>
          <cell r="K3">
            <v>0.32</v>
          </cell>
          <cell r="N3" t="str">
            <v>B1</v>
          </cell>
        </row>
        <row r="4">
          <cell r="A4">
            <v>3</v>
          </cell>
          <cell r="C4" t="str">
            <v>电动攻丝机</v>
          </cell>
          <cell r="D4" t="str">
            <v>S40-16-800</v>
          </cell>
          <cell r="E4" t="str">
            <v>台</v>
          </cell>
          <cell r="F4">
            <v>1</v>
          </cell>
          <cell r="G4" t="str">
            <v>扬州德科机电制造有限公司</v>
          </cell>
          <cell r="H4">
            <v>41305</v>
          </cell>
          <cell r="J4">
            <v>18000</v>
          </cell>
          <cell r="K4">
            <v>0.41</v>
          </cell>
          <cell r="N4" t="str">
            <v>B1</v>
          </cell>
        </row>
        <row r="5">
          <cell r="A5">
            <v>4</v>
          </cell>
          <cell r="C5" t="str">
            <v>Q3750抛丸机</v>
          </cell>
          <cell r="D5" t="str">
            <v>Q3750</v>
          </cell>
          <cell r="E5" t="str">
            <v>台</v>
          </cell>
          <cell r="F5">
            <v>1</v>
          </cell>
          <cell r="G5" t="str">
            <v>浙江大丰鑫桥铸造公司</v>
          </cell>
          <cell r="H5">
            <v>41090</v>
          </cell>
          <cell r="J5">
            <v>155000</v>
          </cell>
          <cell r="K5">
            <v>0.4</v>
          </cell>
          <cell r="N5" t="str">
            <v>B2</v>
          </cell>
        </row>
        <row r="6">
          <cell r="A6">
            <v>5</v>
          </cell>
          <cell r="C6" t="str">
            <v>数控铣床/立式加工中心</v>
          </cell>
          <cell r="D6" t="str">
            <v>DTC1580</v>
          </cell>
          <cell r="E6" t="str">
            <v>台</v>
          </cell>
          <cell r="F6">
            <v>1</v>
          </cell>
          <cell r="G6" t="str">
            <v>云南鼎泰数控机床厂</v>
          </cell>
          <cell r="H6">
            <v>41305</v>
          </cell>
          <cell r="J6">
            <v>670000</v>
          </cell>
          <cell r="K6">
            <v>0.41</v>
          </cell>
          <cell r="N6" t="str">
            <v>B1</v>
          </cell>
        </row>
        <row r="7">
          <cell r="A7">
            <v>6</v>
          </cell>
          <cell r="C7" t="str">
            <v>数控车床</v>
          </cell>
          <cell r="D7" t="str">
            <v>CKA6180A</v>
          </cell>
          <cell r="E7" t="str">
            <v>台</v>
          </cell>
          <cell r="F7">
            <v>1</v>
          </cell>
          <cell r="G7" t="str">
            <v>沈阳久诺机电设备有限公司</v>
          </cell>
          <cell r="H7">
            <v>41274</v>
          </cell>
          <cell r="J7">
            <v>260000</v>
          </cell>
          <cell r="K7">
            <v>0.38</v>
          </cell>
          <cell r="N7" t="str">
            <v>B1</v>
          </cell>
        </row>
        <row r="8">
          <cell r="A8">
            <v>7</v>
          </cell>
          <cell r="C8" t="str">
            <v>数控卧式铣镗床</v>
          </cell>
          <cell r="D8" t="str">
            <v>TK6511B</v>
          </cell>
          <cell r="E8" t="str">
            <v>台</v>
          </cell>
          <cell r="F8">
            <v>1</v>
          </cell>
          <cell r="G8" t="str">
            <v>沈阳机床股份公司中捷机床厂</v>
          </cell>
          <cell r="H8">
            <v>41425</v>
          </cell>
          <cell r="J8">
            <v>1850000</v>
          </cell>
          <cell r="K8">
            <v>0.41</v>
          </cell>
          <cell r="N8" t="str">
            <v>B1</v>
          </cell>
        </row>
        <row r="9">
          <cell r="A9">
            <v>8</v>
          </cell>
          <cell r="C9" t="str">
            <v>对刀仪</v>
          </cell>
          <cell r="D9" t="str">
            <v>P280050X5Z5NLAK11TM</v>
          </cell>
          <cell r="E9" t="str">
            <v>台</v>
          </cell>
          <cell r="F9">
            <v>1</v>
          </cell>
          <cell r="G9" t="str">
            <v>瑞士PWB</v>
          </cell>
          <cell r="H9">
            <v>41639</v>
          </cell>
          <cell r="J9">
            <v>120000</v>
          </cell>
          <cell r="K9">
            <v>0.45</v>
          </cell>
          <cell r="N9" t="str">
            <v>B1</v>
          </cell>
        </row>
        <row r="10">
          <cell r="A10">
            <v>9</v>
          </cell>
          <cell r="C10" t="str">
            <v>数控卧式铣镗床</v>
          </cell>
          <cell r="D10" t="str">
            <v>TKP6513</v>
          </cell>
          <cell r="E10" t="str">
            <v>台</v>
          </cell>
          <cell r="F10">
            <v>1</v>
          </cell>
          <cell r="G10" t="str">
            <v>沈阳机床股份公司中捷机床厂</v>
          </cell>
          <cell r="H10">
            <v>41425</v>
          </cell>
          <cell r="J10">
            <v>2450000</v>
          </cell>
          <cell r="K10">
            <v>0.41</v>
          </cell>
          <cell r="N10" t="str">
            <v>B1</v>
          </cell>
        </row>
        <row r="11">
          <cell r="A11">
            <v>10</v>
          </cell>
          <cell r="C11" t="str">
            <v>前置过滤器</v>
          </cell>
          <cell r="D11" t="str">
            <v>DDX190</v>
          </cell>
          <cell r="E11" t="str">
            <v>台</v>
          </cell>
          <cell r="F11">
            <v>1</v>
          </cell>
          <cell r="G11" t="str">
            <v>无锡阿特拉斯科普柯压缩机有限公司</v>
          </cell>
          <cell r="H11">
            <v>41639</v>
          </cell>
          <cell r="J11">
            <v>3500</v>
          </cell>
          <cell r="K11">
            <v>0.4</v>
          </cell>
          <cell r="N11" t="str">
            <v>A5</v>
          </cell>
        </row>
        <row r="12">
          <cell r="A12">
            <v>11</v>
          </cell>
          <cell r="C12" t="str">
            <v>过滤器</v>
          </cell>
          <cell r="D12" t="str">
            <v>DDX190</v>
          </cell>
          <cell r="E12" t="str">
            <v>台</v>
          </cell>
          <cell r="F12">
            <v>1</v>
          </cell>
          <cell r="G12" t="str">
            <v>无锡阿特拉斯科普柯压缩机有限公司</v>
          </cell>
          <cell r="H12">
            <v>41639</v>
          </cell>
          <cell r="J12">
            <v>3500</v>
          </cell>
          <cell r="K12">
            <v>0.4</v>
          </cell>
          <cell r="N12" t="str">
            <v>A5</v>
          </cell>
        </row>
        <row r="13">
          <cell r="A13">
            <v>12</v>
          </cell>
          <cell r="C13" t="str">
            <v>变频螺杆压缩机</v>
          </cell>
          <cell r="D13" t="str">
            <v>GAE.30VSD</v>
          </cell>
          <cell r="E13" t="str">
            <v>台</v>
          </cell>
          <cell r="F13">
            <v>1</v>
          </cell>
          <cell r="G13" t="str">
            <v>无锡阿特拉斯科普柯压缩机有限公司</v>
          </cell>
          <cell r="H13">
            <v>41305</v>
          </cell>
          <cell r="J13">
            <v>72000</v>
          </cell>
          <cell r="K13">
            <v>0.42</v>
          </cell>
          <cell r="N13" t="str">
            <v>B1</v>
          </cell>
        </row>
        <row r="14">
          <cell r="A14">
            <v>13</v>
          </cell>
          <cell r="C14" t="str">
            <v>冷干机PX14</v>
          </cell>
          <cell r="D14" t="str">
            <v>PX14</v>
          </cell>
          <cell r="E14" t="str">
            <v>台</v>
          </cell>
          <cell r="F14">
            <v>1</v>
          </cell>
          <cell r="G14" t="str">
            <v>无锡阿特拉斯</v>
          </cell>
          <cell r="H14">
            <v>41639</v>
          </cell>
          <cell r="J14">
            <v>11500</v>
          </cell>
          <cell r="K14">
            <v>0.55000000000000004</v>
          </cell>
          <cell r="N14" t="str">
            <v>B1</v>
          </cell>
        </row>
        <row r="15">
          <cell r="A15">
            <v>14</v>
          </cell>
          <cell r="C15" t="str">
            <v>储气罐 C-3/1.0  1台</v>
          </cell>
          <cell r="D15" t="str">
            <v>C-3/1.0 --2立</v>
          </cell>
          <cell r="E15" t="str">
            <v>台</v>
          </cell>
          <cell r="F15">
            <v>1</v>
          </cell>
          <cell r="G15" t="str">
            <v>青岛海空压力容器有限公司</v>
          </cell>
          <cell r="H15">
            <v>41639</v>
          </cell>
          <cell r="J15">
            <v>5900</v>
          </cell>
          <cell r="K15">
            <v>0.65</v>
          </cell>
          <cell r="N15" t="str">
            <v>B1</v>
          </cell>
        </row>
        <row r="16">
          <cell r="A16">
            <v>15</v>
          </cell>
          <cell r="C16" t="str">
            <v>储气罐C-2-10</v>
          </cell>
          <cell r="D16" t="str">
            <v>C-2-10--4立</v>
          </cell>
          <cell r="E16" t="str">
            <v>台</v>
          </cell>
          <cell r="F16">
            <v>1</v>
          </cell>
          <cell r="G16" t="str">
            <v>青岛海空压力容器有限公司</v>
          </cell>
          <cell r="H16">
            <v>41639</v>
          </cell>
          <cell r="J16">
            <v>10000</v>
          </cell>
          <cell r="K16">
            <v>0.65</v>
          </cell>
          <cell r="N16" t="str">
            <v>B3</v>
          </cell>
        </row>
        <row r="17">
          <cell r="A17">
            <v>16</v>
          </cell>
          <cell r="C17" t="str">
            <v>前置过滤器</v>
          </cell>
          <cell r="D17" t="str">
            <v>DD9</v>
          </cell>
          <cell r="E17" t="str">
            <v>台</v>
          </cell>
          <cell r="F17">
            <v>1</v>
          </cell>
          <cell r="G17" t="str">
            <v>无锡阿特拉斯科普柯压缩机有限公司</v>
          </cell>
          <cell r="H17">
            <v>41639</v>
          </cell>
          <cell r="J17">
            <v>2500</v>
          </cell>
          <cell r="K17">
            <v>0.4</v>
          </cell>
          <cell r="N17" t="str">
            <v>A5</v>
          </cell>
        </row>
        <row r="18">
          <cell r="A18">
            <v>17</v>
          </cell>
          <cell r="C18" t="str">
            <v>精密电火花数控线切割机床</v>
          </cell>
          <cell r="D18" t="str">
            <v>TL10080BH</v>
          </cell>
          <cell r="E18" t="str">
            <v>台</v>
          </cell>
          <cell r="F18">
            <v>1</v>
          </cell>
          <cell r="G18" t="str">
            <v>上海特略精密数控机床限公司</v>
          </cell>
          <cell r="H18">
            <v>41305</v>
          </cell>
          <cell r="J18">
            <v>350000</v>
          </cell>
          <cell r="K18">
            <v>0.4</v>
          </cell>
          <cell r="N18" t="str">
            <v>A5</v>
          </cell>
        </row>
        <row r="19">
          <cell r="A19">
            <v>18</v>
          </cell>
          <cell r="C19" t="str">
            <v>数控卧式铣镗床</v>
          </cell>
          <cell r="D19" t="str">
            <v>TKP6513</v>
          </cell>
          <cell r="E19" t="str">
            <v>台</v>
          </cell>
          <cell r="F19">
            <v>1</v>
          </cell>
          <cell r="G19" t="str">
            <v>沈阳机床股份公司中捷机床厂</v>
          </cell>
          <cell r="H19">
            <v>41274</v>
          </cell>
          <cell r="J19">
            <v>2300000</v>
          </cell>
          <cell r="K19">
            <v>0.4</v>
          </cell>
          <cell r="N19" t="str">
            <v>B1</v>
          </cell>
        </row>
        <row r="20">
          <cell r="A20">
            <v>19</v>
          </cell>
          <cell r="C20" t="str">
            <v>数控卧式车床</v>
          </cell>
          <cell r="D20" t="str">
            <v>CKD6163</v>
          </cell>
          <cell r="E20" t="str">
            <v>台</v>
          </cell>
          <cell r="F20">
            <v>1</v>
          </cell>
          <cell r="G20" t="str">
            <v>山东普利森</v>
          </cell>
          <cell r="H20">
            <v>41274</v>
          </cell>
          <cell r="J20">
            <v>200000</v>
          </cell>
          <cell r="K20">
            <v>0.38</v>
          </cell>
          <cell r="N20" t="str">
            <v>B1</v>
          </cell>
        </row>
        <row r="21">
          <cell r="A21">
            <v>20</v>
          </cell>
          <cell r="C21" t="str">
            <v xml:space="preserve">立式加工中心 </v>
          </cell>
          <cell r="D21" t="str">
            <v>VMC1600B-1700*800mm</v>
          </cell>
          <cell r="E21" t="str">
            <v>台</v>
          </cell>
          <cell r="F21">
            <v>1</v>
          </cell>
          <cell r="G21" t="str">
            <v>沈阳机床股份公司中捷钻镗床厂</v>
          </cell>
          <cell r="H21">
            <v>41455</v>
          </cell>
          <cell r="J21">
            <v>785000</v>
          </cell>
          <cell r="K21">
            <v>0.43</v>
          </cell>
          <cell r="N21" t="str">
            <v>B1</v>
          </cell>
        </row>
        <row r="22">
          <cell r="A22">
            <v>21</v>
          </cell>
          <cell r="C22" t="str">
            <v>铝合金保温炉</v>
          </cell>
          <cell r="D22" t="str">
            <v>高3m∮2.5m</v>
          </cell>
          <cell r="E22" t="str">
            <v>台</v>
          </cell>
          <cell r="F22">
            <v>1</v>
          </cell>
          <cell r="G22" t="str">
            <v>沈阳通用电炉制造有限公司</v>
          </cell>
          <cell r="H22">
            <v>41274</v>
          </cell>
          <cell r="J22">
            <v>55000</v>
          </cell>
          <cell r="K22">
            <v>0.47</v>
          </cell>
          <cell r="N22" t="str">
            <v>B2</v>
          </cell>
        </row>
        <row r="23">
          <cell r="A23">
            <v>22</v>
          </cell>
          <cell r="C23" t="str">
            <v>普通车床</v>
          </cell>
          <cell r="D23" t="str">
            <v>CW6180E/3000</v>
          </cell>
          <cell r="E23" t="str">
            <v>台</v>
          </cell>
          <cell r="F23">
            <v>1</v>
          </cell>
          <cell r="G23" t="str">
            <v>大连机床厂</v>
          </cell>
          <cell r="H23">
            <v>41639</v>
          </cell>
          <cell r="J23">
            <v>110000</v>
          </cell>
          <cell r="K23">
            <v>0.54</v>
          </cell>
          <cell r="N23" t="str">
            <v>A1</v>
          </cell>
        </row>
        <row r="24">
          <cell r="A24">
            <v>23</v>
          </cell>
          <cell r="C24" t="str">
            <v>逆变式交直流脉冲氩弧焊机</v>
          </cell>
          <cell r="D24" t="str">
            <v>WSWE-500</v>
          </cell>
          <cell r="E24" t="str">
            <v>台</v>
          </cell>
          <cell r="F24">
            <v>1</v>
          </cell>
          <cell r="G24" t="str">
            <v>沈阳东华电力电子设备有限公司</v>
          </cell>
          <cell r="H24">
            <v>41639</v>
          </cell>
          <cell r="J24">
            <v>8800</v>
          </cell>
          <cell r="K24">
            <v>0.5</v>
          </cell>
          <cell r="N24" t="str">
            <v>B2</v>
          </cell>
        </row>
        <row r="25">
          <cell r="A25">
            <v>24</v>
          </cell>
          <cell r="C25" t="str">
            <v xml:space="preserve">卧式加工中心 </v>
          </cell>
          <cell r="D25" t="str">
            <v xml:space="preserve"> HMC63e -NEW</v>
          </cell>
          <cell r="E25" t="str">
            <v>台</v>
          </cell>
          <cell r="F25">
            <v>1</v>
          </cell>
          <cell r="G25" t="str">
            <v>中捷机床厂</v>
          </cell>
          <cell r="H25">
            <v>41639</v>
          </cell>
          <cell r="J25">
            <v>1900000</v>
          </cell>
          <cell r="K25">
            <v>0.4</v>
          </cell>
          <cell r="N25" t="str">
            <v>B1</v>
          </cell>
        </row>
        <row r="26">
          <cell r="A26">
            <v>25</v>
          </cell>
          <cell r="C26" t="str">
            <v xml:space="preserve">卧式加工中心  </v>
          </cell>
          <cell r="D26" t="str">
            <v>HMC80e-NEW</v>
          </cell>
          <cell r="E26" t="str">
            <v>台</v>
          </cell>
          <cell r="F26">
            <v>1</v>
          </cell>
          <cell r="G26" t="str">
            <v>中捷机床厂</v>
          </cell>
          <cell r="H26">
            <v>41639</v>
          </cell>
          <cell r="J26">
            <v>2300000</v>
          </cell>
          <cell r="K26">
            <v>0.4</v>
          </cell>
          <cell r="N26" t="str">
            <v>B1</v>
          </cell>
        </row>
        <row r="27">
          <cell r="A27">
            <v>26</v>
          </cell>
          <cell r="C27" t="str">
            <v>摇臂钻床</v>
          </cell>
          <cell r="D27" t="str">
            <v>Z3050*16/1</v>
          </cell>
          <cell r="E27" t="str">
            <v>台</v>
          </cell>
          <cell r="F27">
            <v>1</v>
          </cell>
          <cell r="G27" t="str">
            <v>中捷机床厂</v>
          </cell>
          <cell r="H27">
            <v>41305</v>
          </cell>
          <cell r="J27">
            <v>68000</v>
          </cell>
          <cell r="K27">
            <v>0.4</v>
          </cell>
          <cell r="N27" t="str">
            <v>B1</v>
          </cell>
        </row>
        <row r="28">
          <cell r="A28">
            <v>27</v>
          </cell>
          <cell r="C28" t="str">
            <v xml:space="preserve">C-4/8储气罐 </v>
          </cell>
          <cell r="D28" t="str">
            <v>C-4/8</v>
          </cell>
          <cell r="E28" t="str">
            <v>台</v>
          </cell>
          <cell r="F28">
            <v>1</v>
          </cell>
          <cell r="G28" t="str">
            <v>青岛海空压力容器厂</v>
          </cell>
          <cell r="H28">
            <v>41639</v>
          </cell>
          <cell r="J28">
            <v>10000</v>
          </cell>
          <cell r="K28">
            <v>0.65</v>
          </cell>
          <cell r="N28" t="str">
            <v>B2</v>
          </cell>
        </row>
        <row r="29">
          <cell r="A29">
            <v>28</v>
          </cell>
          <cell r="C29" t="str">
            <v>离心管道泵</v>
          </cell>
          <cell r="E29" t="str">
            <v>台</v>
          </cell>
          <cell r="F29">
            <v>1</v>
          </cell>
          <cell r="G29" t="str">
            <v>不详</v>
          </cell>
          <cell r="H29">
            <v>41639</v>
          </cell>
          <cell r="J29">
            <v>3500</v>
          </cell>
          <cell r="K29">
            <v>0.15</v>
          </cell>
          <cell r="N29" t="str">
            <v>锅炉房</v>
          </cell>
        </row>
        <row r="30">
          <cell r="A30">
            <v>29</v>
          </cell>
          <cell r="C30" t="str">
            <v>射芯机</v>
          </cell>
          <cell r="D30" t="str">
            <v>XS-700</v>
          </cell>
          <cell r="E30" t="str">
            <v>台</v>
          </cell>
          <cell r="F30">
            <v>1</v>
          </cell>
          <cell r="G30" t="str">
            <v>大连长兴岛伟业机械厂</v>
          </cell>
          <cell r="H30">
            <v>40983</v>
          </cell>
          <cell r="J30">
            <v>45000</v>
          </cell>
          <cell r="K30">
            <v>0.38</v>
          </cell>
          <cell r="N30" t="str">
            <v>B2</v>
          </cell>
        </row>
        <row r="31">
          <cell r="A31">
            <v>30</v>
          </cell>
          <cell r="C31" t="str">
            <v>储气罐</v>
          </cell>
          <cell r="D31" t="str">
            <v>1.5立</v>
          </cell>
          <cell r="E31" t="str">
            <v>台</v>
          </cell>
          <cell r="F31">
            <v>3</v>
          </cell>
          <cell r="G31" t="str">
            <v>上海申江压力容器有限公司</v>
          </cell>
          <cell r="H31">
            <v>41305</v>
          </cell>
          <cell r="J31">
            <v>14400</v>
          </cell>
          <cell r="K31">
            <v>0.6</v>
          </cell>
          <cell r="N31" t="str">
            <v>B2</v>
          </cell>
        </row>
        <row r="32">
          <cell r="A32">
            <v>31</v>
          </cell>
          <cell r="C32" t="str">
            <v>过滤器PD9</v>
          </cell>
          <cell r="D32" t="str">
            <v>PD9</v>
          </cell>
          <cell r="E32" t="str">
            <v>台</v>
          </cell>
          <cell r="F32">
            <v>1</v>
          </cell>
          <cell r="G32" t="str">
            <v>无锡阿特拉斯科普柯压缩机有限公司</v>
          </cell>
          <cell r="H32">
            <v>41639</v>
          </cell>
          <cell r="J32">
            <v>2500</v>
          </cell>
          <cell r="K32">
            <v>0.4</v>
          </cell>
          <cell r="N32" t="str">
            <v>B2</v>
          </cell>
        </row>
        <row r="33">
          <cell r="A33">
            <v>32</v>
          </cell>
          <cell r="C33" t="str">
            <v>铝液旋转除气机</v>
          </cell>
          <cell r="D33" t="str">
            <v>XC210A</v>
          </cell>
          <cell r="E33" t="str">
            <v>台</v>
          </cell>
          <cell r="F33">
            <v>1</v>
          </cell>
          <cell r="G33" t="str">
            <v>济南海德热工有限公司</v>
          </cell>
          <cell r="H33">
            <v>41090</v>
          </cell>
          <cell r="J33">
            <v>38000</v>
          </cell>
          <cell r="K33">
            <v>0.3</v>
          </cell>
          <cell r="N33" t="str">
            <v>B2</v>
          </cell>
        </row>
        <row r="34">
          <cell r="A34">
            <v>33</v>
          </cell>
          <cell r="C34" t="str">
            <v>浇包预热器HBQ-320</v>
          </cell>
          <cell r="D34" t="str">
            <v>HBQ-320</v>
          </cell>
          <cell r="E34" t="str">
            <v>台</v>
          </cell>
          <cell r="F34">
            <v>1</v>
          </cell>
          <cell r="G34" t="str">
            <v>济南海德热工公司</v>
          </cell>
          <cell r="H34">
            <v>41274</v>
          </cell>
          <cell r="J34">
            <v>59000</v>
          </cell>
          <cell r="K34">
            <v>0.43</v>
          </cell>
          <cell r="N34" t="str">
            <v>B2</v>
          </cell>
        </row>
        <row r="35">
          <cell r="A35">
            <v>34</v>
          </cell>
          <cell r="C35" t="str">
            <v>悬吊式铝水中转包</v>
          </cell>
          <cell r="D35" t="str">
            <v>CXLB-50--0.5吨</v>
          </cell>
          <cell r="E35" t="str">
            <v>台</v>
          </cell>
          <cell r="F35">
            <v>1</v>
          </cell>
          <cell r="G35" t="str">
            <v>济南海德热工公司</v>
          </cell>
          <cell r="H35">
            <v>41090</v>
          </cell>
          <cell r="J35">
            <v>23000</v>
          </cell>
          <cell r="K35">
            <v>0.4</v>
          </cell>
          <cell r="N35" t="str">
            <v>B2</v>
          </cell>
        </row>
        <row r="36">
          <cell r="A36">
            <v>35</v>
          </cell>
          <cell r="C36" t="str">
            <v>悬吊式铝水中转包</v>
          </cell>
          <cell r="D36" t="str">
            <v>CXLB-50--0.5吨</v>
          </cell>
          <cell r="E36" t="str">
            <v>台</v>
          </cell>
          <cell r="F36">
            <v>1</v>
          </cell>
          <cell r="G36" t="str">
            <v>济南海德热工公司</v>
          </cell>
          <cell r="H36">
            <v>41090</v>
          </cell>
          <cell r="J36">
            <v>23000</v>
          </cell>
          <cell r="K36">
            <v>0.4</v>
          </cell>
          <cell r="N36" t="str">
            <v>B2</v>
          </cell>
        </row>
        <row r="37">
          <cell r="A37">
            <v>36</v>
          </cell>
          <cell r="C37" t="str">
            <v>800KG砂型铸造机</v>
          </cell>
          <cell r="D37" t="str">
            <v>800KG</v>
          </cell>
          <cell r="E37" t="str">
            <v>台</v>
          </cell>
          <cell r="F37">
            <v>1</v>
          </cell>
          <cell r="G37" t="str">
            <v>阜新德祥机械制造有限公司</v>
          </cell>
          <cell r="H37">
            <v>41639</v>
          </cell>
          <cell r="J37">
            <v>190000</v>
          </cell>
          <cell r="K37">
            <v>0.5</v>
          </cell>
          <cell r="N37" t="str">
            <v>B2</v>
          </cell>
        </row>
        <row r="38">
          <cell r="A38">
            <v>37</v>
          </cell>
          <cell r="C38" t="str">
            <v>400KG砂型铸造机</v>
          </cell>
          <cell r="D38" t="str">
            <v>400KG</v>
          </cell>
          <cell r="E38" t="str">
            <v>台</v>
          </cell>
          <cell r="F38">
            <v>1</v>
          </cell>
          <cell r="G38" t="str">
            <v>阜新德祥机械制造有限公司</v>
          </cell>
          <cell r="H38">
            <v>41274</v>
          </cell>
          <cell r="J38">
            <v>150000</v>
          </cell>
          <cell r="K38">
            <v>0.43</v>
          </cell>
          <cell r="N38" t="str">
            <v>B2</v>
          </cell>
        </row>
        <row r="39">
          <cell r="A39">
            <v>38</v>
          </cell>
          <cell r="C39" t="str">
            <v>电阻加热炉</v>
          </cell>
          <cell r="D39" t="str">
            <v>RR-75-8</v>
          </cell>
          <cell r="E39" t="str">
            <v>台</v>
          </cell>
          <cell r="F39">
            <v>1</v>
          </cell>
          <cell r="G39" t="str">
            <v>沈阳兴科炉业有限公司</v>
          </cell>
          <cell r="H39">
            <v>41274</v>
          </cell>
          <cell r="J39">
            <v>18000</v>
          </cell>
          <cell r="K39">
            <v>0.34</v>
          </cell>
          <cell r="N39" t="str">
            <v>A4</v>
          </cell>
        </row>
        <row r="40">
          <cell r="A40">
            <v>39</v>
          </cell>
          <cell r="C40" t="str">
            <v>坩埚熔化炉</v>
          </cell>
          <cell r="D40" t="str">
            <v>RR-120-8</v>
          </cell>
          <cell r="E40" t="str">
            <v>台</v>
          </cell>
          <cell r="F40">
            <v>1</v>
          </cell>
          <cell r="G40" t="str">
            <v>沈阳兴科炉业公司</v>
          </cell>
          <cell r="H40">
            <v>41274</v>
          </cell>
          <cell r="J40">
            <v>26000</v>
          </cell>
          <cell r="K40">
            <v>0.34</v>
          </cell>
          <cell r="N40" t="str">
            <v>B2</v>
          </cell>
        </row>
        <row r="41">
          <cell r="A41">
            <v>40</v>
          </cell>
          <cell r="C41" t="str">
            <v>电阻加热炉</v>
          </cell>
          <cell r="D41" t="str">
            <v>RR-75-8</v>
          </cell>
          <cell r="E41" t="str">
            <v>台</v>
          </cell>
          <cell r="F41">
            <v>1</v>
          </cell>
          <cell r="G41" t="str">
            <v>沈阳兴科炉业有限公司</v>
          </cell>
          <cell r="H41">
            <v>41274</v>
          </cell>
          <cell r="J41">
            <v>18000</v>
          </cell>
          <cell r="K41">
            <v>0.34</v>
          </cell>
          <cell r="N41" t="str">
            <v>A4</v>
          </cell>
        </row>
        <row r="42">
          <cell r="A42">
            <v>41</v>
          </cell>
          <cell r="C42" t="str">
            <v>可倾式坩埚熔化炉</v>
          </cell>
          <cell r="D42" t="str">
            <v>RRQ-90-8</v>
          </cell>
          <cell r="E42" t="str">
            <v>台</v>
          </cell>
          <cell r="F42">
            <v>1</v>
          </cell>
          <cell r="G42" t="str">
            <v>沈阳兴科炉业有限公司</v>
          </cell>
          <cell r="H42">
            <v>41274</v>
          </cell>
          <cell r="J42">
            <v>30000</v>
          </cell>
          <cell r="K42">
            <v>0.34</v>
          </cell>
          <cell r="N42" t="str">
            <v>A4</v>
          </cell>
        </row>
        <row r="43">
          <cell r="A43">
            <v>42</v>
          </cell>
          <cell r="C43" t="str">
            <v>电阻加热炉</v>
          </cell>
          <cell r="D43" t="str">
            <v>RR-75-8</v>
          </cell>
          <cell r="E43" t="str">
            <v>台</v>
          </cell>
          <cell r="F43">
            <v>1</v>
          </cell>
          <cell r="G43" t="str">
            <v>沈阳兴科炉业有限公司</v>
          </cell>
          <cell r="H43">
            <v>41274</v>
          </cell>
          <cell r="J43">
            <v>23000</v>
          </cell>
          <cell r="K43">
            <v>0.34</v>
          </cell>
          <cell r="N43" t="str">
            <v>A4</v>
          </cell>
        </row>
        <row r="44">
          <cell r="A44">
            <v>43</v>
          </cell>
          <cell r="C44" t="str">
            <v>中频炉</v>
          </cell>
          <cell r="D44" t="str">
            <v>KGPS750型</v>
          </cell>
          <cell r="E44" t="str">
            <v>对</v>
          </cell>
          <cell r="F44">
            <v>1</v>
          </cell>
          <cell r="G44" t="str">
            <v>本溪高中频电源设备总厂电子器件厂</v>
          </cell>
          <cell r="H44">
            <v>41274</v>
          </cell>
          <cell r="J44">
            <v>220000</v>
          </cell>
          <cell r="K44">
            <v>0.43</v>
          </cell>
          <cell r="N44" t="str">
            <v>B2</v>
          </cell>
        </row>
        <row r="45">
          <cell r="A45">
            <v>44</v>
          </cell>
          <cell r="C45" t="str">
            <v>中频炉</v>
          </cell>
          <cell r="D45" t="str">
            <v>KGPS250型</v>
          </cell>
          <cell r="E45" t="str">
            <v>对</v>
          </cell>
          <cell r="F45">
            <v>1</v>
          </cell>
          <cell r="G45" t="str">
            <v>本溪高中频电源设备总厂电子器件厂</v>
          </cell>
          <cell r="H45">
            <v>41274</v>
          </cell>
          <cell r="J45">
            <v>80000</v>
          </cell>
          <cell r="K45">
            <v>0.43</v>
          </cell>
          <cell r="N45" t="str">
            <v>B2</v>
          </cell>
        </row>
        <row r="46">
          <cell r="A46">
            <v>45</v>
          </cell>
          <cell r="C46" t="str">
            <v>GB系列金属带锯床</v>
          </cell>
          <cell r="D46" t="str">
            <v>GB4260</v>
          </cell>
          <cell r="E46" t="str">
            <v>台</v>
          </cell>
          <cell r="F46">
            <v>1</v>
          </cell>
          <cell r="G46" t="str">
            <v>浙江奥林发机床有限公司</v>
          </cell>
          <cell r="H46">
            <v>41066</v>
          </cell>
          <cell r="J46">
            <v>49000</v>
          </cell>
          <cell r="K46">
            <v>0.39</v>
          </cell>
          <cell r="N46" t="str">
            <v>B2</v>
          </cell>
        </row>
        <row r="47">
          <cell r="A47">
            <v>46</v>
          </cell>
          <cell r="C47" t="str">
            <v>抛丸机</v>
          </cell>
          <cell r="D47" t="str">
            <v>Q4750</v>
          </cell>
          <cell r="E47" t="str">
            <v>台</v>
          </cell>
          <cell r="F47">
            <v>1</v>
          </cell>
          <cell r="G47" t="str">
            <v>大连鑫桥铸造机械有限公司</v>
          </cell>
          <cell r="H47">
            <v>41274</v>
          </cell>
          <cell r="J47">
            <v>170000</v>
          </cell>
          <cell r="K47">
            <v>0.43</v>
          </cell>
          <cell r="N47" t="str">
            <v>B1</v>
          </cell>
        </row>
        <row r="48">
          <cell r="A48">
            <v>47</v>
          </cell>
          <cell r="C48" t="str">
            <v>抛丸机</v>
          </cell>
          <cell r="D48" t="str">
            <v>Q3730</v>
          </cell>
          <cell r="E48" t="str">
            <v>台</v>
          </cell>
          <cell r="F48">
            <v>1</v>
          </cell>
          <cell r="G48" t="str">
            <v>浙江大丰鑫桥铸造公司</v>
          </cell>
          <cell r="H48">
            <v>41274</v>
          </cell>
          <cell r="J48">
            <v>150000</v>
          </cell>
          <cell r="K48">
            <v>0.43</v>
          </cell>
          <cell r="N48" t="str">
            <v>B2</v>
          </cell>
        </row>
        <row r="49">
          <cell r="A49">
            <v>48</v>
          </cell>
          <cell r="C49" t="str">
            <v>金属型低压铸造炉</v>
          </cell>
          <cell r="D49" t="str">
            <v>1吨</v>
          </cell>
          <cell r="E49" t="str">
            <v>台</v>
          </cell>
          <cell r="F49">
            <v>1</v>
          </cell>
          <cell r="G49" t="str">
            <v>阜新德祥机械制造有限公司</v>
          </cell>
          <cell r="H49">
            <v>41274</v>
          </cell>
          <cell r="J49">
            <v>510000</v>
          </cell>
          <cell r="K49">
            <v>0.43</v>
          </cell>
          <cell r="N49" t="str">
            <v>B2</v>
          </cell>
        </row>
        <row r="50">
          <cell r="A50">
            <v>49</v>
          </cell>
          <cell r="C50" t="str">
            <v>金属型低压铸造炉</v>
          </cell>
          <cell r="D50" t="str">
            <v>HL2100B</v>
          </cell>
          <cell r="E50" t="str">
            <v>台</v>
          </cell>
          <cell r="F50">
            <v>1</v>
          </cell>
          <cell r="G50" t="str">
            <v>阜新德祥机械制造有限公司</v>
          </cell>
          <cell r="H50">
            <v>41274</v>
          </cell>
          <cell r="J50">
            <v>710000</v>
          </cell>
          <cell r="K50">
            <v>0.43</v>
          </cell>
          <cell r="N50" t="str">
            <v>B2</v>
          </cell>
        </row>
        <row r="51">
          <cell r="A51">
            <v>50</v>
          </cell>
          <cell r="C51" t="str">
            <v>金属型低压铸造机</v>
          </cell>
          <cell r="D51" t="str">
            <v>J4510</v>
          </cell>
          <cell r="E51" t="str">
            <v>台</v>
          </cell>
          <cell r="F51">
            <v>1</v>
          </cell>
          <cell r="G51" t="str">
            <v>重庆福德铸造机械有限公司</v>
          </cell>
          <cell r="H51">
            <v>41274</v>
          </cell>
          <cell r="J51">
            <v>520000</v>
          </cell>
          <cell r="K51">
            <v>0.43</v>
          </cell>
          <cell r="N51" t="str">
            <v>B2</v>
          </cell>
        </row>
        <row r="52">
          <cell r="A52">
            <v>51</v>
          </cell>
          <cell r="C52" t="str">
            <v>砂型低压铸造机</v>
          </cell>
          <cell r="D52" t="str">
            <v>J4525</v>
          </cell>
          <cell r="E52" t="str">
            <v>台</v>
          </cell>
          <cell r="F52">
            <v>1</v>
          </cell>
          <cell r="G52" t="str">
            <v>重庆福德铸造机械有限公司</v>
          </cell>
          <cell r="H52">
            <v>41090</v>
          </cell>
          <cell r="J52">
            <v>530000</v>
          </cell>
          <cell r="K52">
            <v>0.37</v>
          </cell>
          <cell r="N52" t="str">
            <v>B2</v>
          </cell>
        </row>
        <row r="53">
          <cell r="A53">
            <v>52</v>
          </cell>
          <cell r="C53" t="str">
            <v>台车式时效炉</v>
          </cell>
          <cell r="D53" t="str">
            <v>RHL-300-3</v>
          </cell>
          <cell r="E53" t="str">
            <v>台</v>
          </cell>
          <cell r="F53">
            <v>1</v>
          </cell>
          <cell r="G53" t="str">
            <v>江苏威尔炉业公司</v>
          </cell>
          <cell r="H53">
            <v>41455</v>
          </cell>
          <cell r="J53">
            <v>255000</v>
          </cell>
          <cell r="K53">
            <v>0.4</v>
          </cell>
          <cell r="N53" t="str">
            <v>B2</v>
          </cell>
        </row>
        <row r="54">
          <cell r="A54">
            <v>53</v>
          </cell>
          <cell r="C54" t="str">
            <v>井式淬火炉</v>
          </cell>
          <cell r="D54" t="str">
            <v>RDJ-280-6</v>
          </cell>
          <cell r="E54" t="str">
            <v>台</v>
          </cell>
          <cell r="F54">
            <v>1</v>
          </cell>
          <cell r="G54" t="str">
            <v>江苏威尔炉业公司</v>
          </cell>
          <cell r="H54">
            <v>40908</v>
          </cell>
          <cell r="J54">
            <v>165000</v>
          </cell>
          <cell r="K54">
            <v>0.3</v>
          </cell>
          <cell r="N54" t="str">
            <v>B2</v>
          </cell>
        </row>
        <row r="55">
          <cell r="A55">
            <v>54</v>
          </cell>
          <cell r="C55" t="str">
            <v>井式淬火炉</v>
          </cell>
          <cell r="D55" t="str">
            <v>RDJ-280-6</v>
          </cell>
          <cell r="E55" t="str">
            <v>台</v>
          </cell>
          <cell r="F55">
            <v>1</v>
          </cell>
          <cell r="G55" t="str">
            <v>江苏威尔炉业公司</v>
          </cell>
          <cell r="H55">
            <v>40908</v>
          </cell>
          <cell r="J55">
            <v>165000</v>
          </cell>
          <cell r="K55">
            <v>0.3</v>
          </cell>
          <cell r="N55" t="str">
            <v>B2</v>
          </cell>
        </row>
        <row r="56">
          <cell r="A56">
            <v>55</v>
          </cell>
          <cell r="C56" t="str">
            <v>万能升降台铣床</v>
          </cell>
          <cell r="D56" t="str">
            <v>FX6145</v>
          </cell>
          <cell r="E56" t="str">
            <v>台</v>
          </cell>
          <cell r="F56">
            <v>1</v>
          </cell>
          <cell r="G56" t="str">
            <v>四川长征</v>
          </cell>
          <cell r="H56">
            <v>41305</v>
          </cell>
          <cell r="J56">
            <v>175000</v>
          </cell>
          <cell r="K56">
            <v>0.45</v>
          </cell>
          <cell r="N56" t="str">
            <v>B1</v>
          </cell>
        </row>
        <row r="57">
          <cell r="A57">
            <v>56</v>
          </cell>
          <cell r="C57" t="str">
            <v>数控火焰等离子切割机</v>
          </cell>
          <cell r="D57" t="str">
            <v>TDCII4000*10000FP(E)</v>
          </cell>
          <cell r="E57" t="str">
            <v>台</v>
          </cell>
          <cell r="F57">
            <v>1</v>
          </cell>
          <cell r="G57" t="str">
            <v>沈阳时代焊接设备有限公司</v>
          </cell>
          <cell r="H57">
            <v>40909</v>
          </cell>
          <cell r="J57">
            <v>350000</v>
          </cell>
          <cell r="K57">
            <v>0.3</v>
          </cell>
          <cell r="N57" t="str">
            <v>A5</v>
          </cell>
        </row>
        <row r="58">
          <cell r="A58">
            <v>57</v>
          </cell>
          <cell r="C58" t="str">
            <v>L系列定梁龙门加工中心</v>
          </cell>
          <cell r="D58" t="str">
            <v>HTM1500G</v>
          </cell>
          <cell r="E58" t="str">
            <v>台</v>
          </cell>
          <cell r="F58">
            <v>1</v>
          </cell>
          <cell r="G58" t="str">
            <v>宁波海天机械有限公司</v>
          </cell>
          <cell r="H58">
            <v>41639</v>
          </cell>
          <cell r="J58">
            <v>1250000</v>
          </cell>
          <cell r="K58">
            <v>0.48</v>
          </cell>
          <cell r="N58" t="str">
            <v>A5</v>
          </cell>
        </row>
        <row r="59">
          <cell r="A59">
            <v>58</v>
          </cell>
          <cell r="C59" t="str">
            <v>桥式龙门加工中心</v>
          </cell>
          <cell r="D59" t="str">
            <v>DF4020</v>
          </cell>
          <cell r="E59" t="str">
            <v>台</v>
          </cell>
          <cell r="F59">
            <v>1</v>
          </cell>
          <cell r="G59" t="str">
            <v>深圳盛德丰盛世机床有限公司</v>
          </cell>
          <cell r="H59">
            <v>41275</v>
          </cell>
          <cell r="J59">
            <v>2310000</v>
          </cell>
          <cell r="K59">
            <v>0.4</v>
          </cell>
          <cell r="N59" t="str">
            <v>A5</v>
          </cell>
        </row>
        <row r="60">
          <cell r="A60">
            <v>59</v>
          </cell>
          <cell r="C60" t="str">
            <v>镗床</v>
          </cell>
          <cell r="D60" t="str">
            <v>TPX6111B(两轴)</v>
          </cell>
          <cell r="E60" t="str">
            <v>台</v>
          </cell>
          <cell r="F60">
            <v>1</v>
          </cell>
          <cell r="G60" t="str">
            <v>沈阳机床厂</v>
          </cell>
          <cell r="H60">
            <v>41274</v>
          </cell>
          <cell r="J60">
            <v>260000</v>
          </cell>
          <cell r="K60">
            <v>0.4</v>
          </cell>
          <cell r="N60" t="str">
            <v>B1</v>
          </cell>
        </row>
        <row r="61">
          <cell r="A61">
            <v>60</v>
          </cell>
          <cell r="C61" t="str">
            <v>镗床TPX6111B/3</v>
          </cell>
          <cell r="D61" t="str">
            <v>TPX6111B/3（三坐标）</v>
          </cell>
          <cell r="E61" t="str">
            <v>台</v>
          </cell>
          <cell r="F61">
            <v>1</v>
          </cell>
          <cell r="G61" t="str">
            <v>沈阳机床厂</v>
          </cell>
          <cell r="H61">
            <v>41639</v>
          </cell>
          <cell r="J61">
            <v>370000</v>
          </cell>
          <cell r="K61">
            <v>0.4</v>
          </cell>
          <cell r="N61" t="str">
            <v>B1</v>
          </cell>
        </row>
        <row r="62">
          <cell r="A62">
            <v>61</v>
          </cell>
          <cell r="C62" t="str">
            <v>数控加工中心</v>
          </cell>
          <cell r="D62" t="str">
            <v>VBZ1580CNC</v>
          </cell>
          <cell r="E62" t="str">
            <v>台</v>
          </cell>
          <cell r="F62">
            <v>1</v>
          </cell>
          <cell r="G62" t="str">
            <v>深圳帝马数字深圳公司</v>
          </cell>
          <cell r="H62">
            <v>41639</v>
          </cell>
          <cell r="J62">
            <v>520000</v>
          </cell>
          <cell r="K62">
            <v>0.44</v>
          </cell>
          <cell r="N62" t="str">
            <v>A5</v>
          </cell>
        </row>
        <row r="63">
          <cell r="A63">
            <v>62</v>
          </cell>
          <cell r="C63" t="str">
            <v>数控泡沫雕刻机</v>
          </cell>
          <cell r="D63" t="str">
            <v>VC-1325B</v>
          </cell>
          <cell r="E63" t="str">
            <v>台</v>
          </cell>
          <cell r="F63">
            <v>1</v>
          </cell>
          <cell r="G63" t="str">
            <v>济南博纳汇通数控机床有限公司</v>
          </cell>
          <cell r="H63">
            <v>42063</v>
          </cell>
          <cell r="J63">
            <v>155000</v>
          </cell>
          <cell r="K63">
            <v>0.52</v>
          </cell>
          <cell r="N63" t="str">
            <v>A5</v>
          </cell>
        </row>
        <row r="64">
          <cell r="A64">
            <v>63</v>
          </cell>
          <cell r="C64" t="str">
            <v>开炼机</v>
          </cell>
          <cell r="D64" t="str">
            <v>XK-400</v>
          </cell>
          <cell r="E64" t="str">
            <v>台</v>
          </cell>
          <cell r="F64">
            <v>1</v>
          </cell>
          <cell r="G64" t="str">
            <v>青岛信本科技有限公司</v>
          </cell>
          <cell r="H64">
            <v>41305</v>
          </cell>
          <cell r="J64">
            <v>83000</v>
          </cell>
          <cell r="K64">
            <v>0.45</v>
          </cell>
          <cell r="N64" t="str">
            <v>A2</v>
          </cell>
        </row>
        <row r="65">
          <cell r="A65">
            <v>64</v>
          </cell>
          <cell r="C65" t="str">
            <v>胶装机</v>
          </cell>
          <cell r="D65" t="str">
            <v>FY900-6850</v>
          </cell>
          <cell r="E65" t="str">
            <v>台</v>
          </cell>
          <cell r="F65">
            <v>1</v>
          </cell>
          <cell r="G65" t="str">
            <v>广州玛力玛机械设备有限公司</v>
          </cell>
          <cell r="H65">
            <v>41090</v>
          </cell>
          <cell r="J65">
            <v>370000</v>
          </cell>
          <cell r="K65">
            <v>0.43</v>
          </cell>
          <cell r="N65" t="str">
            <v>A2</v>
          </cell>
        </row>
        <row r="66">
          <cell r="A66">
            <v>65</v>
          </cell>
          <cell r="C66" t="str">
            <v>手动搬运车</v>
          </cell>
          <cell r="D66" t="str">
            <v>3T BF685</v>
          </cell>
          <cell r="E66" t="str">
            <v>台</v>
          </cell>
          <cell r="F66">
            <v>2</v>
          </cell>
          <cell r="G66" t="str">
            <v>天津伦迪叉车有限公司</v>
          </cell>
          <cell r="H66">
            <v>41639</v>
          </cell>
          <cell r="J66">
            <v>2600</v>
          </cell>
          <cell r="K66">
            <v>0.25</v>
          </cell>
          <cell r="N66" t="str">
            <v>B1</v>
          </cell>
        </row>
        <row r="67">
          <cell r="A67">
            <v>66</v>
          </cell>
          <cell r="C67" t="str">
            <v>数显电热鼓风干燥箱</v>
          </cell>
          <cell r="D67" t="str">
            <v>101A-4</v>
          </cell>
          <cell r="E67" t="str">
            <v>台</v>
          </cell>
          <cell r="F67">
            <v>1</v>
          </cell>
          <cell r="G67" t="str">
            <v>上海锦屏仪器仪表有限公司</v>
          </cell>
          <cell r="H67">
            <v>41274</v>
          </cell>
          <cell r="J67">
            <v>6500</v>
          </cell>
          <cell r="K67">
            <v>0.34</v>
          </cell>
          <cell r="N67" t="str">
            <v>A2</v>
          </cell>
        </row>
        <row r="68">
          <cell r="A68">
            <v>67</v>
          </cell>
          <cell r="C68" t="str">
            <v>橡胶注射机</v>
          </cell>
          <cell r="D68" t="str">
            <v>YL-AT1800L</v>
          </cell>
          <cell r="E68" t="str">
            <v>台</v>
          </cell>
          <cell r="F68">
            <v>1</v>
          </cell>
          <cell r="G68" t="str">
            <v>佛山伊之密精密橡胶机械有限公司</v>
          </cell>
          <cell r="H68">
            <v>41274</v>
          </cell>
          <cell r="J68">
            <v>770000</v>
          </cell>
          <cell r="K68">
            <v>0.42</v>
          </cell>
          <cell r="N68" t="str">
            <v>A2</v>
          </cell>
        </row>
        <row r="69">
          <cell r="A69">
            <v>68</v>
          </cell>
          <cell r="C69" t="str">
            <v>脱模机</v>
          </cell>
          <cell r="D69" t="str">
            <v>YTMJ-1600*6000</v>
          </cell>
          <cell r="E69" t="str">
            <v>台</v>
          </cell>
          <cell r="F69">
            <v>1</v>
          </cell>
          <cell r="G69" t="str">
            <v>衡水方晨玻璃钢科技公司</v>
          </cell>
          <cell r="H69">
            <v>40908</v>
          </cell>
          <cell r="J69">
            <v>76000</v>
          </cell>
          <cell r="K69">
            <v>0.4</v>
          </cell>
          <cell r="N69" t="str">
            <v>A2</v>
          </cell>
        </row>
        <row r="70">
          <cell r="A70">
            <v>69</v>
          </cell>
          <cell r="C70" t="str">
            <v>GB系列金属带锯床</v>
          </cell>
          <cell r="D70" t="str">
            <v>GB4245</v>
          </cell>
          <cell r="E70" t="str">
            <v>台</v>
          </cell>
          <cell r="F70">
            <v>1</v>
          </cell>
          <cell r="G70" t="str">
            <v>乐意机床</v>
          </cell>
          <cell r="H70">
            <v>41274</v>
          </cell>
          <cell r="J70">
            <v>35000</v>
          </cell>
          <cell r="K70">
            <v>0.45</v>
          </cell>
          <cell r="N70" t="str">
            <v>A5</v>
          </cell>
        </row>
        <row r="71">
          <cell r="A71">
            <v>70</v>
          </cell>
          <cell r="C71" t="str">
            <v>GB系列双柱式金属带锯床</v>
          </cell>
          <cell r="D71" t="str">
            <v>GB42100</v>
          </cell>
          <cell r="E71" t="str">
            <v>台</v>
          </cell>
          <cell r="F71">
            <v>1</v>
          </cell>
          <cell r="G71" t="str">
            <v>浙江奥林发机床有限公司</v>
          </cell>
          <cell r="H71">
            <v>40909</v>
          </cell>
          <cell r="J71">
            <v>126000</v>
          </cell>
          <cell r="K71">
            <v>0.4</v>
          </cell>
          <cell r="N71" t="str">
            <v>A2</v>
          </cell>
        </row>
        <row r="72">
          <cell r="A72">
            <v>71</v>
          </cell>
          <cell r="C72" t="str">
            <v>普通车床</v>
          </cell>
          <cell r="D72" t="str">
            <v>CWA61125</v>
          </cell>
          <cell r="E72" t="str">
            <v>台</v>
          </cell>
          <cell r="F72">
            <v>1</v>
          </cell>
          <cell r="G72" t="str">
            <v>江苏齐航数控机床公司</v>
          </cell>
          <cell r="H72">
            <v>41090</v>
          </cell>
          <cell r="J72">
            <v>265000</v>
          </cell>
          <cell r="K72">
            <v>0.45</v>
          </cell>
          <cell r="N72" t="str">
            <v>A2</v>
          </cell>
        </row>
        <row r="73">
          <cell r="A73">
            <v>72</v>
          </cell>
          <cell r="C73" t="str">
            <v>缠绕机</v>
          </cell>
          <cell r="D73" t="str">
            <v>FW500*6000</v>
          </cell>
          <cell r="E73" t="str">
            <v>台</v>
          </cell>
          <cell r="F73">
            <v>1</v>
          </cell>
          <cell r="G73" t="str">
            <v>哈尔滨复合材料公司</v>
          </cell>
          <cell r="H73">
            <v>41274</v>
          </cell>
          <cell r="J73">
            <v>310000</v>
          </cell>
          <cell r="K73">
            <v>0.45</v>
          </cell>
          <cell r="N73" t="str">
            <v>A2</v>
          </cell>
        </row>
        <row r="74">
          <cell r="A74">
            <v>73</v>
          </cell>
          <cell r="C74" t="str">
            <v>固化炉</v>
          </cell>
          <cell r="D74" t="str">
            <v>G*300*7000-II</v>
          </cell>
          <cell r="E74" t="str">
            <v>台</v>
          </cell>
          <cell r="F74">
            <v>1</v>
          </cell>
          <cell r="G74" t="str">
            <v>哈尔滨复合材料设备开发公司</v>
          </cell>
          <cell r="H74">
            <v>41274</v>
          </cell>
          <cell r="J74">
            <v>135000</v>
          </cell>
          <cell r="K74">
            <v>0.4</v>
          </cell>
          <cell r="N74" t="str">
            <v>A2</v>
          </cell>
        </row>
        <row r="75">
          <cell r="A75">
            <v>74</v>
          </cell>
          <cell r="C75" t="str">
            <v>固化炉</v>
          </cell>
          <cell r="D75" t="str">
            <v>G*300*7000-II</v>
          </cell>
          <cell r="E75" t="str">
            <v>台</v>
          </cell>
          <cell r="F75">
            <v>1</v>
          </cell>
          <cell r="G75" t="str">
            <v>哈尔滨复合材料设备开发公司</v>
          </cell>
          <cell r="H75">
            <v>41274</v>
          </cell>
          <cell r="J75">
            <v>135000</v>
          </cell>
          <cell r="K75">
            <v>0.4</v>
          </cell>
          <cell r="N75" t="str">
            <v>A2</v>
          </cell>
        </row>
        <row r="76">
          <cell r="A76">
            <v>75</v>
          </cell>
          <cell r="C76" t="str">
            <v>液压脱模机</v>
          </cell>
          <cell r="D76" t="str">
            <v>TM-650</v>
          </cell>
          <cell r="E76" t="str">
            <v>台</v>
          </cell>
          <cell r="F76">
            <v>1</v>
          </cell>
          <cell r="G76" t="str">
            <v>哈尔滨复合材料设备开发公司</v>
          </cell>
          <cell r="H76">
            <v>41274</v>
          </cell>
          <cell r="J76">
            <v>90000</v>
          </cell>
          <cell r="K76">
            <v>0.42</v>
          </cell>
          <cell r="N76" t="str">
            <v>A2</v>
          </cell>
        </row>
        <row r="77">
          <cell r="A77">
            <v>76</v>
          </cell>
          <cell r="C77" t="str">
            <v>橡胶挤出机</v>
          </cell>
          <cell r="D77" t="str">
            <v>XJ-65</v>
          </cell>
          <cell r="E77" t="str">
            <v>台</v>
          </cell>
          <cell r="F77">
            <v>1</v>
          </cell>
          <cell r="G77" t="str">
            <v>常州市锋金宝</v>
          </cell>
          <cell r="H77">
            <v>41639</v>
          </cell>
          <cell r="J77">
            <v>26000</v>
          </cell>
          <cell r="K77">
            <v>0.5</v>
          </cell>
          <cell r="N77" t="str">
            <v>A2</v>
          </cell>
        </row>
        <row r="78">
          <cell r="A78">
            <v>77</v>
          </cell>
          <cell r="C78" t="str">
            <v>真空负压站(真空泵)</v>
          </cell>
          <cell r="D78" t="str">
            <v>ZF-0.1</v>
          </cell>
          <cell r="E78" t="str">
            <v>台</v>
          </cell>
          <cell r="F78">
            <v>1</v>
          </cell>
          <cell r="G78" t="str">
            <v>沈阳海普瑞真空设备有限公司</v>
          </cell>
          <cell r="H78">
            <v>41639</v>
          </cell>
          <cell r="J78">
            <v>6000</v>
          </cell>
          <cell r="K78">
            <v>0.5</v>
          </cell>
          <cell r="N78" t="str">
            <v>A2</v>
          </cell>
        </row>
        <row r="79">
          <cell r="A79">
            <v>78</v>
          </cell>
          <cell r="C79" t="str">
            <v>铸铁检测平台</v>
          </cell>
          <cell r="D79" t="str">
            <v>1*5m</v>
          </cell>
          <cell r="E79" t="str">
            <v>台</v>
          </cell>
          <cell r="F79">
            <v>1</v>
          </cell>
          <cell r="G79" t="str">
            <v>泊头器具</v>
          </cell>
          <cell r="H79">
            <v>41274</v>
          </cell>
          <cell r="J79">
            <v>300</v>
          </cell>
          <cell r="K79">
            <v>0.9</v>
          </cell>
          <cell r="N79" t="str">
            <v>A2</v>
          </cell>
        </row>
        <row r="80">
          <cell r="A80">
            <v>79</v>
          </cell>
          <cell r="C80" t="str">
            <v>数控高速单柱立式车床</v>
          </cell>
          <cell r="D80" t="str">
            <v>SVT160X14/8A-NC、1600mm</v>
          </cell>
          <cell r="E80" t="str">
            <v>台</v>
          </cell>
          <cell r="F80">
            <v>1</v>
          </cell>
          <cell r="G80" t="str">
            <v>齐齐哈尔重型数控装备股份有限公司</v>
          </cell>
          <cell r="H80">
            <v>41274</v>
          </cell>
          <cell r="J80">
            <v>700000</v>
          </cell>
          <cell r="K80">
            <v>0.38</v>
          </cell>
          <cell r="N80" t="str">
            <v>B1</v>
          </cell>
        </row>
        <row r="81">
          <cell r="A81">
            <v>80</v>
          </cell>
          <cell r="C81" t="str">
            <v>硅橡胶注射机</v>
          </cell>
          <cell r="D81" t="str">
            <v>YL-H1000F</v>
          </cell>
          <cell r="E81" t="str">
            <v>台</v>
          </cell>
          <cell r="F81">
            <v>1</v>
          </cell>
          <cell r="G81" t="str">
            <v>佛山伊之密精密橡胶机械有限公司</v>
          </cell>
          <cell r="H81">
            <v>41639</v>
          </cell>
          <cell r="J81">
            <v>3900000</v>
          </cell>
          <cell r="K81">
            <v>0.51</v>
          </cell>
          <cell r="N81" t="str">
            <v>A2</v>
          </cell>
        </row>
        <row r="82">
          <cell r="A82">
            <v>81</v>
          </cell>
          <cell r="C82" t="str">
            <v>高速分散搅拌机</v>
          </cell>
          <cell r="D82" t="str">
            <v>FGD4</v>
          </cell>
          <cell r="E82" t="str">
            <v>台</v>
          </cell>
          <cell r="F82">
            <v>1</v>
          </cell>
          <cell r="G82" t="str">
            <v>上海法浮莱能源技术有限公司</v>
          </cell>
          <cell r="H82">
            <v>41274</v>
          </cell>
          <cell r="J82">
            <v>11000</v>
          </cell>
          <cell r="K82">
            <v>0.43</v>
          </cell>
          <cell r="N82" t="str">
            <v>A2</v>
          </cell>
        </row>
        <row r="83">
          <cell r="A83">
            <v>82</v>
          </cell>
          <cell r="C83" t="str">
            <v>型煤锅炉</v>
          </cell>
          <cell r="D83" t="str">
            <v>CWRH2.2-85/60-X(FII)</v>
          </cell>
          <cell r="E83" t="str">
            <v>台</v>
          </cell>
          <cell r="F83">
            <v>1</v>
          </cell>
          <cell r="G83" t="str">
            <v>丹东大方能源科技公司（2001年）</v>
          </cell>
          <cell r="H83" t="str">
            <v>2001.12.1</v>
          </cell>
          <cell r="J83">
            <v>220000</v>
          </cell>
          <cell r="K83">
            <v>0.05</v>
          </cell>
          <cell r="N83" t="str">
            <v>锅炉房</v>
          </cell>
        </row>
        <row r="84">
          <cell r="A84">
            <v>83</v>
          </cell>
          <cell r="C84" t="str">
            <v>型煤锅炉</v>
          </cell>
          <cell r="D84" t="str">
            <v>CWRH2.2-85/60-X(FII)</v>
          </cell>
          <cell r="E84" t="str">
            <v>台</v>
          </cell>
          <cell r="F84">
            <v>1</v>
          </cell>
          <cell r="G84" t="str">
            <v>丹东大方能源科技公司（2001年）</v>
          </cell>
          <cell r="H84" t="str">
            <v>2001.12.1</v>
          </cell>
          <cell r="J84">
            <v>220000</v>
          </cell>
          <cell r="K84">
            <v>0.05</v>
          </cell>
          <cell r="N84" t="str">
            <v>锅炉房</v>
          </cell>
        </row>
        <row r="85">
          <cell r="A85">
            <v>84</v>
          </cell>
          <cell r="C85" t="str">
            <v>除渣机1台</v>
          </cell>
          <cell r="E85" t="str">
            <v>台</v>
          </cell>
          <cell r="F85">
            <v>1</v>
          </cell>
          <cell r="G85" t="str">
            <v>营口</v>
          </cell>
          <cell r="H85">
            <v>41274</v>
          </cell>
          <cell r="J85">
            <v>26000</v>
          </cell>
          <cell r="K85">
            <v>0.1</v>
          </cell>
          <cell r="N85" t="str">
            <v>锅炉房</v>
          </cell>
        </row>
        <row r="86">
          <cell r="A86">
            <v>85</v>
          </cell>
          <cell r="C86" t="str">
            <v>三开模（工位）倾转式重力铸造机</v>
          </cell>
          <cell r="D86" t="str">
            <v>ZJQ-760S</v>
          </cell>
          <cell r="E86" t="str">
            <v>台</v>
          </cell>
          <cell r="F86">
            <v>1</v>
          </cell>
          <cell r="G86" t="str">
            <v>无锡市亚威机械制造有限公司</v>
          </cell>
          <cell r="H86">
            <v>41305</v>
          </cell>
          <cell r="J86">
            <v>130000</v>
          </cell>
          <cell r="K86">
            <v>0.41</v>
          </cell>
          <cell r="N86" t="str">
            <v>B2</v>
          </cell>
        </row>
        <row r="87">
          <cell r="A87">
            <v>86</v>
          </cell>
          <cell r="C87" t="str">
            <v>喷砂罐</v>
          </cell>
          <cell r="D87" t="str">
            <v>DN1000*2500</v>
          </cell>
          <cell r="E87" t="str">
            <v>台</v>
          </cell>
          <cell r="F87">
            <v>1</v>
          </cell>
          <cell r="G87" t="str">
            <v>上海申江压力容器有限公司</v>
          </cell>
          <cell r="H87">
            <v>41639</v>
          </cell>
          <cell r="J87">
            <v>6000</v>
          </cell>
          <cell r="K87">
            <v>0.56000000000000005</v>
          </cell>
          <cell r="N87" t="str">
            <v>B2</v>
          </cell>
        </row>
        <row r="88">
          <cell r="A88">
            <v>87</v>
          </cell>
          <cell r="C88" t="str">
            <v>喷砂机</v>
          </cell>
          <cell r="E88" t="str">
            <v>台</v>
          </cell>
          <cell r="F88">
            <v>1</v>
          </cell>
          <cell r="G88" t="str">
            <v>上海申江压力容器有限公司</v>
          </cell>
          <cell r="H88">
            <v>41639</v>
          </cell>
          <cell r="J88">
            <v>13000</v>
          </cell>
          <cell r="K88">
            <v>0.45</v>
          </cell>
          <cell r="N88" t="str">
            <v>B1</v>
          </cell>
        </row>
        <row r="89">
          <cell r="A89">
            <v>88</v>
          </cell>
          <cell r="C89" t="str">
            <v>空压机</v>
          </cell>
          <cell r="D89" t="str">
            <v>BLT-75AG</v>
          </cell>
          <cell r="E89" t="str">
            <v>台</v>
          </cell>
          <cell r="F89">
            <v>1</v>
          </cell>
          <cell r="G89" t="str">
            <v xml:space="preserve">上海博莱特压缩机有限公司 </v>
          </cell>
          <cell r="H89">
            <v>41639</v>
          </cell>
          <cell r="J89">
            <v>68000</v>
          </cell>
          <cell r="K89">
            <v>0.57999999999999996</v>
          </cell>
          <cell r="N89" t="str">
            <v>A5</v>
          </cell>
        </row>
        <row r="90">
          <cell r="A90">
            <v>89</v>
          </cell>
          <cell r="C90" t="str">
            <v>空压机</v>
          </cell>
          <cell r="D90" t="str">
            <v>BLT-75AG</v>
          </cell>
          <cell r="E90" t="str">
            <v>台</v>
          </cell>
          <cell r="F90">
            <v>1</v>
          </cell>
          <cell r="G90" t="str">
            <v xml:space="preserve">上海博莱特压缩机有限公司 </v>
          </cell>
          <cell r="H90">
            <v>41639</v>
          </cell>
          <cell r="J90">
            <v>68000</v>
          </cell>
          <cell r="K90">
            <v>0.57999999999999996</v>
          </cell>
          <cell r="N90" t="str">
            <v>B3</v>
          </cell>
        </row>
        <row r="91">
          <cell r="A91">
            <v>90</v>
          </cell>
          <cell r="C91" t="str">
            <v>冷冻压缩空气干燥机</v>
          </cell>
          <cell r="D91" t="str">
            <v>SRCD-6F</v>
          </cell>
          <cell r="E91" t="str">
            <v>台</v>
          </cell>
          <cell r="F91">
            <v>1</v>
          </cell>
          <cell r="G91" t="str">
            <v>杭州临安盛润机械设备有限公司</v>
          </cell>
          <cell r="H91">
            <v>41639</v>
          </cell>
          <cell r="J91">
            <v>11000</v>
          </cell>
          <cell r="K91">
            <v>0.57999999999999996</v>
          </cell>
          <cell r="N91" t="str">
            <v>A5</v>
          </cell>
        </row>
        <row r="92">
          <cell r="A92">
            <v>91</v>
          </cell>
          <cell r="C92" t="str">
            <v>插床1台</v>
          </cell>
          <cell r="D92" t="str">
            <v>B5032</v>
          </cell>
          <cell r="E92" t="str">
            <v>台</v>
          </cell>
          <cell r="F92">
            <v>1</v>
          </cell>
          <cell r="G92" t="str">
            <v>抚顺机床厂</v>
          </cell>
          <cell r="H92">
            <v>41275</v>
          </cell>
          <cell r="J92">
            <v>64000</v>
          </cell>
          <cell r="K92">
            <v>0.51</v>
          </cell>
          <cell r="N92" t="str">
            <v>A5</v>
          </cell>
        </row>
        <row r="93">
          <cell r="A93">
            <v>92</v>
          </cell>
          <cell r="C93" t="str">
            <v>气动攻丝机</v>
          </cell>
          <cell r="D93" t="str">
            <v>HL1924</v>
          </cell>
          <cell r="E93" t="str">
            <v>台</v>
          </cell>
          <cell r="F93">
            <v>1</v>
          </cell>
          <cell r="G93" t="str">
            <v>沈阳亨利斯机电设备有限公司</v>
          </cell>
          <cell r="H93">
            <v>41394</v>
          </cell>
          <cell r="J93">
            <v>11000</v>
          </cell>
          <cell r="K93">
            <v>0.45</v>
          </cell>
          <cell r="N93" t="str">
            <v>B1</v>
          </cell>
        </row>
        <row r="94">
          <cell r="A94">
            <v>93</v>
          </cell>
          <cell r="C94" t="str">
            <v>气动攻丝机</v>
          </cell>
          <cell r="D94" t="str">
            <v>HL1924</v>
          </cell>
          <cell r="E94" t="str">
            <v>台</v>
          </cell>
          <cell r="F94">
            <v>1</v>
          </cell>
          <cell r="G94" t="str">
            <v>沈阳亨利斯机电设备有限公司</v>
          </cell>
          <cell r="H94">
            <v>41394</v>
          </cell>
          <cell r="J94">
            <v>11000</v>
          </cell>
          <cell r="K94">
            <v>0.45</v>
          </cell>
          <cell r="N94" t="str">
            <v>B1</v>
          </cell>
        </row>
        <row r="95">
          <cell r="A95">
            <v>94</v>
          </cell>
          <cell r="C95" t="str">
            <v>气动攻丝机</v>
          </cell>
          <cell r="D95" t="str">
            <v>HL1924</v>
          </cell>
          <cell r="E95" t="str">
            <v>台</v>
          </cell>
          <cell r="F95">
            <v>1</v>
          </cell>
          <cell r="G95" t="str">
            <v>沈阳亨利斯机电设备有限公司</v>
          </cell>
          <cell r="H95">
            <v>41208</v>
          </cell>
          <cell r="J95">
            <v>11000</v>
          </cell>
          <cell r="K95">
            <v>0.42</v>
          </cell>
          <cell r="N95" t="str">
            <v>B1</v>
          </cell>
        </row>
        <row r="96">
          <cell r="A96">
            <v>95</v>
          </cell>
          <cell r="C96" t="str">
            <v>台钻</v>
          </cell>
          <cell r="D96" t="str">
            <v>西湖牌钻攻两用机ZS4120</v>
          </cell>
          <cell r="E96" t="str">
            <v>台</v>
          </cell>
          <cell r="F96">
            <v>1</v>
          </cell>
          <cell r="G96" t="str">
            <v>杭州永盛机电设备有限公司</v>
          </cell>
          <cell r="H96">
            <v>41305</v>
          </cell>
          <cell r="J96">
            <v>5100</v>
          </cell>
          <cell r="K96">
            <v>0.44</v>
          </cell>
          <cell r="N96" t="str">
            <v>B1</v>
          </cell>
        </row>
        <row r="97">
          <cell r="A97">
            <v>96</v>
          </cell>
          <cell r="C97" t="str">
            <v>铝业精炼机</v>
          </cell>
          <cell r="D97" t="str">
            <v>SG-III</v>
          </cell>
          <cell r="E97" t="str">
            <v>台</v>
          </cell>
          <cell r="F97">
            <v>1</v>
          </cell>
          <cell r="G97" t="str">
            <v>沈阳工大铸造研究所</v>
          </cell>
          <cell r="H97">
            <v>40908</v>
          </cell>
          <cell r="J97">
            <v>21000</v>
          </cell>
          <cell r="K97">
            <v>0.3</v>
          </cell>
          <cell r="N97" t="str">
            <v>B2</v>
          </cell>
        </row>
        <row r="98">
          <cell r="A98">
            <v>97</v>
          </cell>
          <cell r="C98" t="str">
            <v>坩埚熔化炉</v>
          </cell>
          <cell r="D98" t="str">
            <v>RR-130-8</v>
          </cell>
          <cell r="E98" t="str">
            <v>台</v>
          </cell>
          <cell r="F98">
            <v>1</v>
          </cell>
          <cell r="G98" t="str">
            <v>沈阳兴科炉业有限公司</v>
          </cell>
          <cell r="H98">
            <v>41486</v>
          </cell>
          <cell r="J98">
            <v>22000</v>
          </cell>
          <cell r="K98">
            <v>0.39</v>
          </cell>
          <cell r="N98" t="str">
            <v>B2</v>
          </cell>
        </row>
        <row r="99">
          <cell r="A99">
            <v>98</v>
          </cell>
          <cell r="C99" t="str">
            <v>坩埚熔化炉</v>
          </cell>
          <cell r="D99" t="str">
            <v>RR-130-8</v>
          </cell>
          <cell r="E99" t="str">
            <v>台</v>
          </cell>
          <cell r="F99">
            <v>1</v>
          </cell>
          <cell r="G99" t="str">
            <v>沈阳兴科炉业有限公司</v>
          </cell>
          <cell r="H99">
            <v>41486</v>
          </cell>
          <cell r="J99">
            <v>22000</v>
          </cell>
          <cell r="K99">
            <v>0.39</v>
          </cell>
          <cell r="N99" t="str">
            <v>B2</v>
          </cell>
        </row>
        <row r="100">
          <cell r="A100">
            <v>99</v>
          </cell>
          <cell r="C100" t="str">
            <v>坩埚熔化炉</v>
          </cell>
          <cell r="D100" t="str">
            <v>RR-130-8</v>
          </cell>
          <cell r="E100" t="str">
            <v>台</v>
          </cell>
          <cell r="F100">
            <v>1</v>
          </cell>
          <cell r="G100" t="str">
            <v>沈阳兴科炉业有限公司</v>
          </cell>
          <cell r="H100">
            <v>41486</v>
          </cell>
          <cell r="J100">
            <v>22000</v>
          </cell>
          <cell r="K100">
            <v>0.39</v>
          </cell>
          <cell r="N100" t="str">
            <v>B2</v>
          </cell>
        </row>
        <row r="101">
          <cell r="A101">
            <v>100</v>
          </cell>
          <cell r="C101" t="str">
            <v>金属模低压铸造机</v>
          </cell>
          <cell r="D101" t="str">
            <v>J4516</v>
          </cell>
          <cell r="E101" t="str">
            <v>台</v>
          </cell>
          <cell r="F101">
            <v>1</v>
          </cell>
          <cell r="G101" t="str">
            <v>重庆福德铸造机械有限公司</v>
          </cell>
          <cell r="H101">
            <v>41274</v>
          </cell>
          <cell r="J101">
            <v>635000</v>
          </cell>
          <cell r="K101">
            <v>0.43</v>
          </cell>
          <cell r="N101" t="str">
            <v>B2</v>
          </cell>
        </row>
        <row r="102">
          <cell r="A102">
            <v>101</v>
          </cell>
          <cell r="C102" t="str">
            <v>铝合金淬火炉</v>
          </cell>
          <cell r="D102" t="str">
            <v>RZ-270-5</v>
          </cell>
          <cell r="E102" t="str">
            <v>台</v>
          </cell>
          <cell r="F102">
            <v>1</v>
          </cell>
          <cell r="G102" t="str">
            <v>沈阳兴科炉业公司</v>
          </cell>
          <cell r="H102">
            <v>41639</v>
          </cell>
          <cell r="J102">
            <v>730000</v>
          </cell>
          <cell r="K102">
            <v>0.45</v>
          </cell>
          <cell r="N102" t="str">
            <v>B2</v>
          </cell>
        </row>
        <row r="103">
          <cell r="A103">
            <v>102</v>
          </cell>
          <cell r="C103" t="str">
            <v>智能数显高温鼓风干燥箱</v>
          </cell>
          <cell r="D103" t="str">
            <v>XCT-2</v>
          </cell>
          <cell r="E103" t="str">
            <v>台</v>
          </cell>
          <cell r="F103">
            <v>1</v>
          </cell>
          <cell r="G103" t="str">
            <v>上海锦屏仪器仪表有限公司</v>
          </cell>
          <cell r="H103">
            <v>41639</v>
          </cell>
          <cell r="J103">
            <v>10000</v>
          </cell>
          <cell r="K103">
            <v>0.42</v>
          </cell>
          <cell r="N103" t="str">
            <v>B2</v>
          </cell>
        </row>
        <row r="104">
          <cell r="A104">
            <v>103</v>
          </cell>
          <cell r="C104" t="str">
            <v>等离子切割机</v>
          </cell>
          <cell r="D104" t="str">
            <v>CUT-400</v>
          </cell>
          <cell r="E104" t="str">
            <v>台</v>
          </cell>
          <cell r="F104">
            <v>1</v>
          </cell>
          <cell r="G104" t="str">
            <v>常州森淼焊割设备有限公司</v>
          </cell>
          <cell r="H104">
            <v>41639</v>
          </cell>
          <cell r="J104">
            <v>42000</v>
          </cell>
          <cell r="K104">
            <v>0.2</v>
          </cell>
          <cell r="N104" t="str">
            <v>B2</v>
          </cell>
        </row>
        <row r="105">
          <cell r="A105">
            <v>104</v>
          </cell>
          <cell r="C105" t="str">
            <v>BX1-500A焊机</v>
          </cell>
          <cell r="D105" t="str">
            <v>BX1-500A</v>
          </cell>
          <cell r="E105" t="str">
            <v>台</v>
          </cell>
          <cell r="F105">
            <v>1</v>
          </cell>
          <cell r="G105" t="str">
            <v>上海众升电焊设备公司</v>
          </cell>
          <cell r="H105">
            <v>41425</v>
          </cell>
          <cell r="J105">
            <v>1600</v>
          </cell>
          <cell r="K105">
            <v>0.46</v>
          </cell>
          <cell r="N105" t="str">
            <v>B2</v>
          </cell>
        </row>
        <row r="106">
          <cell r="A106">
            <v>105</v>
          </cell>
          <cell r="C106" t="str">
            <v xml:space="preserve">逆转式多用途焊机   </v>
          </cell>
          <cell r="D106" t="str">
            <v>WSME-500奥泰牌</v>
          </cell>
          <cell r="E106" t="str">
            <v>台</v>
          </cell>
          <cell r="F106">
            <v>1</v>
          </cell>
          <cell r="G106" t="str">
            <v>山大奥太电气有限公司</v>
          </cell>
          <cell r="H106">
            <v>41090</v>
          </cell>
          <cell r="J106">
            <v>8800</v>
          </cell>
          <cell r="K106">
            <v>0.4</v>
          </cell>
          <cell r="N106" t="str">
            <v>B2</v>
          </cell>
        </row>
        <row r="107">
          <cell r="A107">
            <v>106</v>
          </cell>
          <cell r="C107" t="str">
            <v>电焊机</v>
          </cell>
          <cell r="D107" t="str">
            <v>BX1-500A</v>
          </cell>
          <cell r="E107" t="str">
            <v>台</v>
          </cell>
          <cell r="F107">
            <v>1</v>
          </cell>
          <cell r="G107" t="str">
            <v>上海众升电焊设备公司</v>
          </cell>
          <cell r="H107">
            <v>41639</v>
          </cell>
          <cell r="J107">
            <v>1600</v>
          </cell>
          <cell r="K107">
            <v>0.5</v>
          </cell>
          <cell r="N107" t="str">
            <v>B2</v>
          </cell>
        </row>
        <row r="108">
          <cell r="A108">
            <v>107</v>
          </cell>
          <cell r="C108" t="str">
            <v>固化炉</v>
          </cell>
          <cell r="D108" t="str">
            <v>E67-200V1-S</v>
          </cell>
          <cell r="E108" t="str">
            <v>台</v>
          </cell>
          <cell r="F108">
            <v>1</v>
          </cell>
          <cell r="G108" t="str">
            <v>衡水方晨玻璃钢公司</v>
          </cell>
          <cell r="H108">
            <v>41639</v>
          </cell>
          <cell r="J108">
            <v>175000</v>
          </cell>
          <cell r="K108">
            <v>0.49</v>
          </cell>
          <cell r="N108" t="str">
            <v>A2</v>
          </cell>
        </row>
        <row r="109">
          <cell r="A109">
            <v>108</v>
          </cell>
          <cell r="C109" t="str">
            <v>胶装台烘干机</v>
          </cell>
          <cell r="D109" t="str">
            <v>JHG-6-2</v>
          </cell>
          <cell r="E109" t="str">
            <v>台</v>
          </cell>
          <cell r="F109">
            <v>1</v>
          </cell>
          <cell r="G109" t="str">
            <v>沈阳通用电炉公司</v>
          </cell>
          <cell r="H109">
            <v>41394</v>
          </cell>
          <cell r="J109">
            <v>9000</v>
          </cell>
          <cell r="K109">
            <v>0.45</v>
          </cell>
          <cell r="N109" t="str">
            <v>A2</v>
          </cell>
        </row>
        <row r="110">
          <cell r="A110">
            <v>109</v>
          </cell>
          <cell r="C110" t="str">
            <v>胶装台烘干机</v>
          </cell>
          <cell r="D110" t="str">
            <v>JHG-3-2</v>
          </cell>
          <cell r="E110" t="str">
            <v>台</v>
          </cell>
          <cell r="F110">
            <v>1</v>
          </cell>
          <cell r="G110" t="str">
            <v>沈阳通用电炉公司</v>
          </cell>
          <cell r="H110">
            <v>41394</v>
          </cell>
          <cell r="J110">
            <v>7800</v>
          </cell>
          <cell r="K110">
            <v>0.45</v>
          </cell>
          <cell r="N110" t="str">
            <v>A2</v>
          </cell>
        </row>
        <row r="111">
          <cell r="A111">
            <v>110</v>
          </cell>
          <cell r="C111" t="str">
            <v>胶装台烘干机</v>
          </cell>
          <cell r="D111" t="str">
            <v>JHG-3-2</v>
          </cell>
          <cell r="E111" t="str">
            <v>台</v>
          </cell>
          <cell r="F111">
            <v>1</v>
          </cell>
          <cell r="G111" t="str">
            <v>沈阳通用电炉公司</v>
          </cell>
          <cell r="H111">
            <v>41394</v>
          </cell>
          <cell r="J111">
            <v>7800</v>
          </cell>
          <cell r="K111">
            <v>0.45</v>
          </cell>
          <cell r="N111" t="str">
            <v>A2</v>
          </cell>
        </row>
        <row r="112">
          <cell r="A112">
            <v>111</v>
          </cell>
          <cell r="C112" t="str">
            <v>胶装台烘干机</v>
          </cell>
          <cell r="D112" t="str">
            <v>JHG-9-2</v>
          </cell>
          <cell r="E112" t="str">
            <v>台</v>
          </cell>
          <cell r="F112">
            <v>1</v>
          </cell>
          <cell r="G112" t="str">
            <v>沈阳通用电炉公司</v>
          </cell>
          <cell r="H112">
            <v>41394</v>
          </cell>
          <cell r="J112">
            <v>14000</v>
          </cell>
          <cell r="K112">
            <v>0.45</v>
          </cell>
          <cell r="N112" t="str">
            <v>A2</v>
          </cell>
        </row>
        <row r="113">
          <cell r="A113">
            <v>112</v>
          </cell>
          <cell r="C113" t="str">
            <v>堆高车（液压升降台）</v>
          </cell>
          <cell r="D113" t="str">
            <v>SJY      13940561737</v>
          </cell>
          <cell r="E113" t="str">
            <v>台</v>
          </cell>
          <cell r="F113">
            <v>1</v>
          </cell>
          <cell r="G113" t="str">
            <v>诺力公司</v>
          </cell>
          <cell r="H113">
            <v>41639</v>
          </cell>
          <cell r="J113">
            <v>28000</v>
          </cell>
          <cell r="K113">
            <v>0.57999999999999996</v>
          </cell>
          <cell r="N113" t="str">
            <v>B2</v>
          </cell>
        </row>
        <row r="114">
          <cell r="A114">
            <v>113</v>
          </cell>
          <cell r="C114" t="str">
            <v>龙门式数控镗铣床</v>
          </cell>
          <cell r="D114" t="str">
            <v>GMB1630</v>
          </cell>
          <cell r="E114" t="str">
            <v>台</v>
          </cell>
          <cell r="F114">
            <v>1</v>
          </cell>
          <cell r="G114" t="str">
            <v>沈阳机床股份公司中捷钻镗床厂</v>
          </cell>
          <cell r="H114">
            <v>41305</v>
          </cell>
          <cell r="J114">
            <v>1500000</v>
          </cell>
          <cell r="K114">
            <v>0.41</v>
          </cell>
          <cell r="N114" t="str">
            <v>A5</v>
          </cell>
        </row>
        <row r="115">
          <cell r="A115">
            <v>114</v>
          </cell>
          <cell r="C115" t="str">
            <v>GB系列金属带锯床</v>
          </cell>
          <cell r="D115" t="str">
            <v>GB4230</v>
          </cell>
          <cell r="E115" t="str">
            <v>台</v>
          </cell>
          <cell r="F115">
            <v>1</v>
          </cell>
          <cell r="G115" t="str">
            <v>浙江永茂机床有限公司</v>
          </cell>
          <cell r="H115">
            <v>41425</v>
          </cell>
          <cell r="J115">
            <v>21000</v>
          </cell>
          <cell r="K115">
            <v>0.5</v>
          </cell>
          <cell r="N115" t="str">
            <v>A1</v>
          </cell>
        </row>
        <row r="116">
          <cell r="A116">
            <v>115</v>
          </cell>
          <cell r="C116" t="str">
            <v>等离子切割机</v>
          </cell>
          <cell r="D116" t="str">
            <v>CUT-250</v>
          </cell>
          <cell r="E116" t="str">
            <v>台</v>
          </cell>
          <cell r="F116">
            <v>1</v>
          </cell>
          <cell r="G116" t="str">
            <v>常州森淼焊割设备有限公司</v>
          </cell>
          <cell r="H116">
            <v>41639</v>
          </cell>
          <cell r="J116">
            <v>25000</v>
          </cell>
          <cell r="K116">
            <v>0.42</v>
          </cell>
          <cell r="N116" t="str">
            <v>A3</v>
          </cell>
        </row>
        <row r="117">
          <cell r="A117">
            <v>116</v>
          </cell>
          <cell r="C117" t="str">
            <v>普通车床</v>
          </cell>
          <cell r="D117" t="str">
            <v>CA6140A</v>
          </cell>
          <cell r="E117" t="str">
            <v>台</v>
          </cell>
          <cell r="F117">
            <v>1</v>
          </cell>
          <cell r="G117" t="str">
            <v>沈阳机床股份公司中捷机床厂</v>
          </cell>
          <cell r="H117">
            <v>41274</v>
          </cell>
          <cell r="J117">
            <v>52000</v>
          </cell>
          <cell r="K117">
            <v>0.54</v>
          </cell>
          <cell r="N117" t="str">
            <v>A1</v>
          </cell>
        </row>
        <row r="118">
          <cell r="A118">
            <v>117</v>
          </cell>
          <cell r="C118" t="str">
            <v>数控卧式铣镗床</v>
          </cell>
          <cell r="D118" t="str">
            <v>TKP6513</v>
          </cell>
          <cell r="E118" t="str">
            <v>台</v>
          </cell>
          <cell r="F118">
            <v>1</v>
          </cell>
          <cell r="G118" t="str">
            <v>沈阳机床股份限公司中捷机床厂</v>
          </cell>
          <cell r="H118">
            <v>41639</v>
          </cell>
          <cell r="J118">
            <v>2450000</v>
          </cell>
          <cell r="K118">
            <v>0.45</v>
          </cell>
          <cell r="N118" t="str">
            <v>B1</v>
          </cell>
        </row>
        <row r="119">
          <cell r="A119">
            <v>118</v>
          </cell>
          <cell r="C119" t="str">
            <v>奥太焊机</v>
          </cell>
          <cell r="D119" t="str">
            <v>WSME-400</v>
          </cell>
          <cell r="E119" t="str">
            <v>台</v>
          </cell>
          <cell r="F119">
            <v>1</v>
          </cell>
          <cell r="G119" t="str">
            <v>上海沪工电焊机有限公司</v>
          </cell>
          <cell r="H119">
            <v>41060</v>
          </cell>
          <cell r="J119">
            <v>5500</v>
          </cell>
          <cell r="K119">
            <v>0.39</v>
          </cell>
          <cell r="N119" t="str">
            <v>B2</v>
          </cell>
        </row>
        <row r="120">
          <cell r="A120">
            <v>119</v>
          </cell>
          <cell r="C120" t="str">
            <v>机加车间用平台</v>
          </cell>
          <cell r="D120" t="str">
            <v>3M*1.5M</v>
          </cell>
          <cell r="E120" t="str">
            <v>台</v>
          </cell>
          <cell r="F120">
            <v>1</v>
          </cell>
          <cell r="G120" t="str">
            <v>泊头器具</v>
          </cell>
          <cell r="H120">
            <v>41547</v>
          </cell>
          <cell r="J120">
            <v>16400</v>
          </cell>
          <cell r="K120">
            <v>0.7</v>
          </cell>
          <cell r="N120" t="str">
            <v>B1</v>
          </cell>
        </row>
        <row r="121">
          <cell r="A121">
            <v>120</v>
          </cell>
          <cell r="C121" t="str">
            <v>程控箱式电炉</v>
          </cell>
          <cell r="D121" t="str">
            <v>ROF-90-1</v>
          </cell>
          <cell r="E121" t="str">
            <v>台</v>
          </cell>
          <cell r="F121">
            <v>1</v>
          </cell>
          <cell r="G121" t="str">
            <v>沈阳兴科炉业</v>
          </cell>
          <cell r="H121">
            <v>41394</v>
          </cell>
          <cell r="J121">
            <v>13000</v>
          </cell>
          <cell r="K121">
            <v>0.37</v>
          </cell>
          <cell r="N121" t="str">
            <v>B1</v>
          </cell>
        </row>
        <row r="122">
          <cell r="A122">
            <v>121</v>
          </cell>
          <cell r="C122" t="str">
            <v>电阻加热炉</v>
          </cell>
          <cell r="D122" t="str">
            <v>DX-2</v>
          </cell>
          <cell r="E122" t="str">
            <v>台</v>
          </cell>
          <cell r="F122">
            <v>1</v>
          </cell>
          <cell r="G122" t="str">
            <v>沈阳兴科炉业公司</v>
          </cell>
          <cell r="H122">
            <v>41274</v>
          </cell>
          <cell r="J122">
            <v>30000</v>
          </cell>
          <cell r="K122">
            <v>0.22</v>
          </cell>
          <cell r="N122" t="str">
            <v>B1</v>
          </cell>
        </row>
        <row r="123">
          <cell r="A123">
            <v>122</v>
          </cell>
          <cell r="C123" t="str">
            <v>电子汽车衡（两个合在一起了）</v>
          </cell>
          <cell r="D123" t="str">
            <v>180T</v>
          </cell>
          <cell r="E123" t="str">
            <v>台</v>
          </cell>
          <cell r="F123">
            <v>1</v>
          </cell>
          <cell r="G123" t="str">
            <v xml:space="preserve">沈阳中瑞衡器有限公司
</v>
          </cell>
          <cell r="H123">
            <v>41090</v>
          </cell>
          <cell r="J123">
            <v>81000</v>
          </cell>
          <cell r="K123">
            <v>0.42</v>
          </cell>
          <cell r="N123" t="str">
            <v>B1东侧外</v>
          </cell>
        </row>
        <row r="124">
          <cell r="A124">
            <v>123</v>
          </cell>
          <cell r="C124" t="str">
            <v>逆变式直流弧焊机</v>
          </cell>
          <cell r="D124" t="str">
            <v>ZXT-400S</v>
          </cell>
          <cell r="E124" t="str">
            <v>台</v>
          </cell>
          <cell r="F124">
            <v>1</v>
          </cell>
          <cell r="G124" t="str">
            <v>河北松下产业机器有限公司</v>
          </cell>
          <cell r="H124">
            <v>41172</v>
          </cell>
          <cell r="J124">
            <v>7200</v>
          </cell>
          <cell r="K124">
            <v>0.41</v>
          </cell>
          <cell r="N124" t="str">
            <v>B1</v>
          </cell>
        </row>
        <row r="125">
          <cell r="A125">
            <v>124</v>
          </cell>
          <cell r="C125" t="str">
            <v>水处理设备</v>
          </cell>
          <cell r="E125" t="str">
            <v>台</v>
          </cell>
          <cell r="F125">
            <v>1</v>
          </cell>
          <cell r="G125" t="str">
            <v>自制</v>
          </cell>
          <cell r="H125">
            <v>41639</v>
          </cell>
          <cell r="J125">
            <v>16000</v>
          </cell>
          <cell r="K125">
            <v>0.15</v>
          </cell>
          <cell r="N125" t="str">
            <v>锅炉房旁边</v>
          </cell>
        </row>
        <row r="126">
          <cell r="A126">
            <v>125</v>
          </cell>
          <cell r="C126" t="str">
            <v>机加车间购入IGBT控制交、直流氩弧焊机</v>
          </cell>
          <cell r="D126" t="str">
            <v>IGBT--YC500WX</v>
          </cell>
          <cell r="E126" t="str">
            <v>台</v>
          </cell>
          <cell r="F126">
            <v>1</v>
          </cell>
          <cell r="G126" t="str">
            <v>天津松下电焊机</v>
          </cell>
          <cell r="H126">
            <v>42080</v>
          </cell>
          <cell r="J126">
            <v>44000</v>
          </cell>
          <cell r="K126">
            <v>0.55000000000000004</v>
          </cell>
          <cell r="N126" t="str">
            <v>B1</v>
          </cell>
        </row>
        <row r="127">
          <cell r="A127">
            <v>126</v>
          </cell>
          <cell r="C127" t="str">
            <v>攻丝机平台1台</v>
          </cell>
          <cell r="D127" t="str">
            <v>1.2*1.2*0.12m</v>
          </cell>
          <cell r="E127" t="str">
            <v>台</v>
          </cell>
          <cell r="F127">
            <v>1</v>
          </cell>
          <cell r="H127">
            <v>41639</v>
          </cell>
          <cell r="J127">
            <v>6300</v>
          </cell>
          <cell r="K127">
            <v>0.7</v>
          </cell>
          <cell r="N127" t="str">
            <v>B1</v>
          </cell>
        </row>
        <row r="128">
          <cell r="A128">
            <v>127</v>
          </cell>
          <cell r="C128" t="str">
            <v>坩锅熔化炉</v>
          </cell>
          <cell r="D128" t="str">
            <v>RR-135-8</v>
          </cell>
          <cell r="E128" t="str">
            <v>台</v>
          </cell>
          <cell r="F128">
            <v>1</v>
          </cell>
          <cell r="G128" t="str">
            <v>沈阳兴科炉业有限公司</v>
          </cell>
          <cell r="H128">
            <v>41639</v>
          </cell>
          <cell r="J128">
            <v>31000</v>
          </cell>
          <cell r="K128">
            <v>0.34</v>
          </cell>
          <cell r="N128" t="str">
            <v>B2</v>
          </cell>
        </row>
        <row r="129">
          <cell r="A129">
            <v>128</v>
          </cell>
          <cell r="C129" t="str">
            <v>混砂机</v>
          </cell>
          <cell r="D129" t="str">
            <v>S1410A</v>
          </cell>
          <cell r="E129" t="str">
            <v>台</v>
          </cell>
          <cell r="F129">
            <v>1</v>
          </cell>
          <cell r="G129" t="str">
            <v>青岛天铸机械有限公司</v>
          </cell>
          <cell r="H129">
            <v>41274</v>
          </cell>
          <cell r="J129">
            <v>14800</v>
          </cell>
          <cell r="K129">
            <v>0.43</v>
          </cell>
          <cell r="N129" t="str">
            <v>B2</v>
          </cell>
        </row>
        <row r="130">
          <cell r="A130">
            <v>129</v>
          </cell>
          <cell r="C130" t="str">
            <v>悬吊式铝水浇包CXLB-100</v>
          </cell>
          <cell r="D130" t="str">
            <v>CXLB-100(1吨)</v>
          </cell>
          <cell r="E130" t="str">
            <v>台</v>
          </cell>
          <cell r="F130">
            <v>1</v>
          </cell>
          <cell r="G130" t="str">
            <v>济南海德热工公司</v>
          </cell>
          <cell r="H130">
            <v>41090</v>
          </cell>
          <cell r="J130">
            <v>31000</v>
          </cell>
          <cell r="K130">
            <v>0.4</v>
          </cell>
          <cell r="N130" t="str">
            <v>B2</v>
          </cell>
        </row>
        <row r="131">
          <cell r="A131">
            <v>130</v>
          </cell>
          <cell r="C131" t="str">
            <v>木工刨床</v>
          </cell>
          <cell r="D131" t="str">
            <v>MLQ342</v>
          </cell>
          <cell r="E131" t="str">
            <v>台</v>
          </cell>
          <cell r="F131">
            <v>1</v>
          </cell>
          <cell r="G131" t="str">
            <v>山东亚洲工友</v>
          </cell>
          <cell r="H131">
            <v>40999</v>
          </cell>
          <cell r="J131">
            <v>4000</v>
          </cell>
          <cell r="K131">
            <v>0.34</v>
          </cell>
          <cell r="N131" t="str">
            <v>B2</v>
          </cell>
        </row>
        <row r="132">
          <cell r="A132">
            <v>131</v>
          </cell>
          <cell r="C132" t="str">
            <v>单柱立式车床2000mm</v>
          </cell>
          <cell r="D132" t="str">
            <v>CA5120E*12/8(单柱）</v>
          </cell>
          <cell r="E132" t="str">
            <v>台</v>
          </cell>
          <cell r="F132">
            <v>1</v>
          </cell>
          <cell r="G132" t="str">
            <v>齐重数控装备设备股份有公司</v>
          </cell>
          <cell r="H132">
            <v>41639</v>
          </cell>
          <cell r="J132">
            <v>660000</v>
          </cell>
          <cell r="K132">
            <v>0.56000000000000005</v>
          </cell>
          <cell r="N132" t="str">
            <v>A5</v>
          </cell>
        </row>
        <row r="133">
          <cell r="A133">
            <v>132</v>
          </cell>
          <cell r="C133" t="str">
            <v>双柱立式车床</v>
          </cell>
          <cell r="D133" t="str">
            <v>CA5225E*20/12-3,2500mm</v>
          </cell>
          <cell r="E133" t="str">
            <v>台</v>
          </cell>
          <cell r="F133">
            <v>1</v>
          </cell>
          <cell r="G133" t="str">
            <v>齐重数控装备设备股份有公司</v>
          </cell>
          <cell r="H133">
            <v>41639</v>
          </cell>
          <cell r="J133">
            <v>760000</v>
          </cell>
          <cell r="K133">
            <v>0.56000000000000005</v>
          </cell>
          <cell r="N133" t="str">
            <v>A5</v>
          </cell>
        </row>
        <row r="134">
          <cell r="A134">
            <v>133</v>
          </cell>
          <cell r="C134" t="str">
            <v>液态胶注射机-合模机构</v>
          </cell>
          <cell r="D134" t="str">
            <v>YL-H250</v>
          </cell>
          <cell r="E134" t="str">
            <v>台</v>
          </cell>
          <cell r="F134">
            <v>1</v>
          </cell>
          <cell r="G134" t="str">
            <v>佛山伊之密精密橡胶机械限公司</v>
          </cell>
          <cell r="H134">
            <v>41274</v>
          </cell>
          <cell r="J134">
            <v>850000</v>
          </cell>
          <cell r="K134">
            <v>0.45</v>
          </cell>
          <cell r="N134" t="str">
            <v>A2</v>
          </cell>
        </row>
        <row r="135">
          <cell r="A135">
            <v>134</v>
          </cell>
          <cell r="C135" t="str">
            <v>液态胶注射机-计量系统</v>
          </cell>
          <cell r="D135" t="str">
            <v>2KM-1950SHF</v>
          </cell>
          <cell r="E135" t="str">
            <v>台</v>
          </cell>
          <cell r="F135">
            <v>1</v>
          </cell>
          <cell r="G135" t="str">
            <v>韩国进口设备</v>
          </cell>
          <cell r="H135">
            <v>41274</v>
          </cell>
          <cell r="J135">
            <v>1313700</v>
          </cell>
          <cell r="K135">
            <v>0.4</v>
          </cell>
          <cell r="N135" t="str">
            <v>A2</v>
          </cell>
        </row>
        <row r="136">
          <cell r="A136">
            <v>135</v>
          </cell>
          <cell r="C136" t="str">
            <v>单柱立式车床</v>
          </cell>
          <cell r="D136" t="str">
            <v>CA5116E*10/5、1600mm</v>
          </cell>
          <cell r="E136" t="str">
            <v>台</v>
          </cell>
          <cell r="F136">
            <v>1</v>
          </cell>
          <cell r="G136" t="str">
            <v>齐齐哈尔重型</v>
          </cell>
          <cell r="H136">
            <v>41364</v>
          </cell>
          <cell r="J136">
            <v>410000</v>
          </cell>
          <cell r="K136">
            <v>0.5</v>
          </cell>
          <cell r="N136" t="str">
            <v>B1</v>
          </cell>
        </row>
        <row r="137">
          <cell r="A137">
            <v>136</v>
          </cell>
          <cell r="C137" t="str">
            <v>单柱立式车床2000mm</v>
          </cell>
          <cell r="D137" t="str">
            <v>CA5120E*12/8(单柱）</v>
          </cell>
          <cell r="E137" t="str">
            <v>台</v>
          </cell>
          <cell r="F137">
            <v>1</v>
          </cell>
          <cell r="G137" t="str">
            <v>齐重数控装备设备股份有公司</v>
          </cell>
          <cell r="H137">
            <v>41364</v>
          </cell>
          <cell r="J137">
            <v>660000</v>
          </cell>
          <cell r="K137">
            <v>0.5</v>
          </cell>
          <cell r="N137" t="str">
            <v>B1</v>
          </cell>
        </row>
        <row r="138">
          <cell r="A138">
            <v>137</v>
          </cell>
          <cell r="C138" t="str">
            <v>卧式铣镗床</v>
          </cell>
          <cell r="D138" t="str">
            <v>TPX6113-2</v>
          </cell>
          <cell r="E138" t="str">
            <v>台</v>
          </cell>
          <cell r="F138">
            <v>1</v>
          </cell>
          <cell r="G138" t="str">
            <v>沈阳机床中捷厂</v>
          </cell>
          <cell r="H138">
            <v>41639</v>
          </cell>
          <cell r="J138">
            <v>820000</v>
          </cell>
          <cell r="K138">
            <v>0.45</v>
          </cell>
          <cell r="N138" t="str">
            <v>A5</v>
          </cell>
        </row>
        <row r="139">
          <cell r="A139">
            <v>138</v>
          </cell>
          <cell r="C139" t="str">
            <v>数显卧式铣镗床</v>
          </cell>
          <cell r="D139" t="str">
            <v>TX611B</v>
          </cell>
          <cell r="E139" t="str">
            <v>台</v>
          </cell>
          <cell r="F139">
            <v>1</v>
          </cell>
          <cell r="G139" t="str">
            <v>汉川机床</v>
          </cell>
          <cell r="H139">
            <v>41639</v>
          </cell>
          <cell r="J139">
            <v>300000</v>
          </cell>
          <cell r="K139">
            <v>0.45</v>
          </cell>
          <cell r="N139" t="str">
            <v>A5</v>
          </cell>
        </row>
        <row r="140">
          <cell r="A140">
            <v>139</v>
          </cell>
          <cell r="C140" t="str">
            <v>528D系统数控卧式铣镗床</v>
          </cell>
          <cell r="D140" t="str">
            <v>TKP6513</v>
          </cell>
          <cell r="E140" t="str">
            <v>台</v>
          </cell>
          <cell r="F140">
            <v>1</v>
          </cell>
          <cell r="G140" t="str">
            <v>沈阳机床中捷厂</v>
          </cell>
          <cell r="H140">
            <v>41639</v>
          </cell>
          <cell r="J140">
            <v>2600000</v>
          </cell>
          <cell r="K140">
            <v>0.45</v>
          </cell>
          <cell r="N140" t="str">
            <v>A5</v>
          </cell>
        </row>
        <row r="141">
          <cell r="A141">
            <v>140</v>
          </cell>
          <cell r="C141" t="str">
            <v>空气压缩机</v>
          </cell>
          <cell r="D141" t="str">
            <v>GAE30</v>
          </cell>
          <cell r="E141" t="str">
            <v>台</v>
          </cell>
          <cell r="F141">
            <v>1</v>
          </cell>
          <cell r="G141" t="str">
            <v>无锡阿特拉斯科普柯压缩机有限公司</v>
          </cell>
          <cell r="H141">
            <v>41274</v>
          </cell>
          <cell r="J141">
            <v>72000</v>
          </cell>
          <cell r="K141">
            <v>0.47</v>
          </cell>
          <cell r="N141" t="str">
            <v>B1</v>
          </cell>
        </row>
        <row r="142">
          <cell r="A142">
            <v>141</v>
          </cell>
          <cell r="C142" t="str">
            <v>空气压缩机</v>
          </cell>
          <cell r="D142" t="str">
            <v>GAE30 PA8.5</v>
          </cell>
          <cell r="E142" t="str">
            <v>台</v>
          </cell>
          <cell r="F142">
            <v>1</v>
          </cell>
          <cell r="G142" t="str">
            <v>无锡阿特拉斯科普柯压缩机有限公司</v>
          </cell>
          <cell r="H142">
            <v>41274</v>
          </cell>
          <cell r="J142">
            <v>72000</v>
          </cell>
          <cell r="K142">
            <v>0.47</v>
          </cell>
          <cell r="N142" t="str">
            <v>A5</v>
          </cell>
        </row>
        <row r="143">
          <cell r="A143">
            <v>142</v>
          </cell>
          <cell r="C143" t="str">
            <v>等离子切割机</v>
          </cell>
          <cell r="D143" t="str">
            <v>CUT-315</v>
          </cell>
          <cell r="E143" t="str">
            <v>台</v>
          </cell>
          <cell r="F143">
            <v>1</v>
          </cell>
          <cell r="G143" t="str">
            <v>常州森淼焊割设备有限公司</v>
          </cell>
          <cell r="H143">
            <v>41943</v>
          </cell>
          <cell r="J143">
            <v>34000</v>
          </cell>
          <cell r="K143">
            <v>0.49</v>
          </cell>
          <cell r="N143" t="str">
            <v>A3</v>
          </cell>
        </row>
        <row r="144">
          <cell r="A144">
            <v>143</v>
          </cell>
          <cell r="C144" t="str">
            <v>机加车间用空调</v>
          </cell>
          <cell r="D144" t="str">
            <v>MHF-GE75VCH</v>
          </cell>
          <cell r="E144" t="str">
            <v>台</v>
          </cell>
          <cell r="F144">
            <v>2</v>
          </cell>
          <cell r="G144" t="str">
            <v xml:space="preserve">三菱电机 </v>
          </cell>
          <cell r="H144">
            <v>40999</v>
          </cell>
          <cell r="J144">
            <v>23000</v>
          </cell>
          <cell r="K144">
            <v>0.17</v>
          </cell>
          <cell r="N144" t="str">
            <v>B1</v>
          </cell>
        </row>
        <row r="145">
          <cell r="A145">
            <v>144</v>
          </cell>
          <cell r="C145" t="str">
            <v>机加车间用空调</v>
          </cell>
          <cell r="D145" t="str">
            <v>MHF-GE75VCH</v>
          </cell>
          <cell r="E145" t="str">
            <v>台</v>
          </cell>
          <cell r="F145">
            <v>1</v>
          </cell>
          <cell r="G145" t="str">
            <v xml:space="preserve">三菱电机 </v>
          </cell>
          <cell r="H145">
            <v>40999</v>
          </cell>
          <cell r="J145">
            <v>11500</v>
          </cell>
          <cell r="K145">
            <v>0.17</v>
          </cell>
          <cell r="N145" t="str">
            <v>B2</v>
          </cell>
        </row>
        <row r="146">
          <cell r="A146">
            <v>145</v>
          </cell>
          <cell r="C146" t="str">
            <v>单螺杆空气压缩机</v>
          </cell>
          <cell r="D146" t="str">
            <v>OGFD-9.6/8</v>
          </cell>
          <cell r="E146" t="str">
            <v>台</v>
          </cell>
          <cell r="F146">
            <v>4</v>
          </cell>
          <cell r="G146" t="str">
            <v>广东美的正力精密机械公司</v>
          </cell>
          <cell r="H146">
            <v>40999</v>
          </cell>
          <cell r="J146">
            <v>276000</v>
          </cell>
          <cell r="K146">
            <v>0.38</v>
          </cell>
          <cell r="N146" t="str">
            <v>B2</v>
          </cell>
        </row>
        <row r="147">
          <cell r="A147">
            <v>146</v>
          </cell>
          <cell r="C147" t="str">
            <v>单螺杆空气压缩机冷干机</v>
          </cell>
          <cell r="D147" t="str">
            <v>HAD-10SNF</v>
          </cell>
          <cell r="E147" t="str">
            <v>台</v>
          </cell>
          <cell r="F147">
            <v>3</v>
          </cell>
          <cell r="G147" t="str">
            <v>汉粤净化科技</v>
          </cell>
          <cell r="H147">
            <v>40999</v>
          </cell>
          <cell r="J147">
            <v>31500</v>
          </cell>
          <cell r="K147">
            <v>0.38</v>
          </cell>
          <cell r="N147" t="str">
            <v>B2</v>
          </cell>
        </row>
        <row r="148">
          <cell r="A148">
            <v>147</v>
          </cell>
          <cell r="C148" t="str">
            <v>摇臂钻床Z3050*16/1</v>
          </cell>
          <cell r="D148" t="str">
            <v>Z3050*16/1</v>
          </cell>
          <cell r="E148" t="str">
            <v>台</v>
          </cell>
          <cell r="F148">
            <v>2</v>
          </cell>
          <cell r="G148" t="str">
            <v>沈阳机床中捷机床厂</v>
          </cell>
          <cell r="H148">
            <v>41639</v>
          </cell>
          <cell r="J148">
            <v>136000</v>
          </cell>
          <cell r="K148">
            <v>0.48</v>
          </cell>
          <cell r="N148" t="str">
            <v>B1</v>
          </cell>
        </row>
        <row r="149">
          <cell r="A149">
            <v>148</v>
          </cell>
          <cell r="C149" t="str">
            <v>三开模（工位）倾转式重力铸造机</v>
          </cell>
          <cell r="D149" t="str">
            <v>ZJQ-970S</v>
          </cell>
          <cell r="E149" t="str">
            <v>台</v>
          </cell>
          <cell r="F149">
            <v>1</v>
          </cell>
          <cell r="G149" t="str">
            <v>无锡市亚威机械制造有限公司</v>
          </cell>
          <cell r="H149">
            <v>41275</v>
          </cell>
          <cell r="J149">
            <v>150000</v>
          </cell>
          <cell r="K149">
            <v>0.4</v>
          </cell>
          <cell r="N149" t="str">
            <v>B2</v>
          </cell>
        </row>
        <row r="150">
          <cell r="A150">
            <v>149</v>
          </cell>
          <cell r="C150" t="str">
            <v>三开模（工位）倾转式重力铸造机</v>
          </cell>
          <cell r="D150" t="str">
            <v>ZJQ-760S</v>
          </cell>
          <cell r="E150" t="str">
            <v>台</v>
          </cell>
          <cell r="F150">
            <v>1</v>
          </cell>
          <cell r="G150" t="str">
            <v>无锡市亚威机械制造有限公司</v>
          </cell>
          <cell r="H150">
            <v>41275</v>
          </cell>
          <cell r="J150">
            <v>130000</v>
          </cell>
          <cell r="K150">
            <v>0.4</v>
          </cell>
          <cell r="N150" t="str">
            <v>B2</v>
          </cell>
        </row>
        <row r="151">
          <cell r="A151">
            <v>150</v>
          </cell>
          <cell r="C151" t="str">
            <v>热风循环加热炉、低压铸造机一套</v>
          </cell>
          <cell r="D151" t="str">
            <v>ZJ455D</v>
          </cell>
          <cell r="E151" t="str">
            <v>套</v>
          </cell>
          <cell r="F151">
            <v>1</v>
          </cell>
          <cell r="G151" t="str">
            <v>无锡方力达</v>
          </cell>
          <cell r="H151">
            <v>41274</v>
          </cell>
          <cell r="J151">
            <v>340000</v>
          </cell>
          <cell r="K151">
            <v>0.4</v>
          </cell>
          <cell r="N151" t="str">
            <v>B2</v>
          </cell>
        </row>
        <row r="152">
          <cell r="A152">
            <v>151</v>
          </cell>
          <cell r="C152" t="str">
            <v>数控立式加工中心</v>
          </cell>
          <cell r="D152" t="str">
            <v>VBZ900BCNC，1050*500</v>
          </cell>
          <cell r="E152" t="str">
            <v>台</v>
          </cell>
          <cell r="F152">
            <v>1</v>
          </cell>
          <cell r="G152" t="str">
            <v>深圳帝马</v>
          </cell>
          <cell r="H152">
            <v>41639</v>
          </cell>
          <cell r="J152">
            <v>310000</v>
          </cell>
          <cell r="K152">
            <v>0.44</v>
          </cell>
          <cell r="N152" t="str">
            <v>A5</v>
          </cell>
        </row>
        <row r="153">
          <cell r="A153">
            <v>152</v>
          </cell>
          <cell r="C153" t="str">
            <v>数控车床CKA5085NJ</v>
          </cell>
          <cell r="D153" t="str">
            <v>CKA5085NJ</v>
          </cell>
          <cell r="E153" t="str">
            <v>台</v>
          </cell>
          <cell r="F153">
            <v>1</v>
          </cell>
          <cell r="G153" t="str">
            <v>沈阳机床</v>
          </cell>
          <cell r="H153">
            <v>41090</v>
          </cell>
          <cell r="J153">
            <v>92700</v>
          </cell>
          <cell r="K153">
            <v>0.35</v>
          </cell>
          <cell r="N153" t="str">
            <v>B1</v>
          </cell>
        </row>
        <row r="154">
          <cell r="A154">
            <v>153</v>
          </cell>
          <cell r="C154" t="str">
            <v>干燥箱</v>
          </cell>
          <cell r="D154" t="str">
            <v>101-4A数显</v>
          </cell>
          <cell r="E154" t="str">
            <v>台</v>
          </cell>
          <cell r="F154">
            <v>2</v>
          </cell>
          <cell r="G154" t="str">
            <v>上海锦屏仪器仪表有限公司</v>
          </cell>
          <cell r="H154">
            <v>41274</v>
          </cell>
          <cell r="J154">
            <v>10000</v>
          </cell>
          <cell r="K154">
            <v>0.34</v>
          </cell>
          <cell r="N154" t="str">
            <v>A2</v>
          </cell>
        </row>
        <row r="155">
          <cell r="A155">
            <v>154</v>
          </cell>
          <cell r="C155" t="str">
            <v>宿舍楼配电箱</v>
          </cell>
          <cell r="E155" t="str">
            <v>台</v>
          </cell>
          <cell r="F155">
            <v>2</v>
          </cell>
          <cell r="G155" t="str">
            <v>组合设备</v>
          </cell>
          <cell r="H155">
            <v>41243</v>
          </cell>
          <cell r="J155">
            <v>8000</v>
          </cell>
          <cell r="K155">
            <v>0.45</v>
          </cell>
          <cell r="N155" t="str">
            <v>九号宿舍楼后</v>
          </cell>
        </row>
        <row r="156">
          <cell r="A156">
            <v>155</v>
          </cell>
          <cell r="C156" t="str">
            <v>锅炉房配电箱</v>
          </cell>
          <cell r="E156" t="str">
            <v>台</v>
          </cell>
          <cell r="F156">
            <v>1</v>
          </cell>
          <cell r="G156" t="str">
            <v>不详</v>
          </cell>
          <cell r="H156">
            <v>41243</v>
          </cell>
          <cell r="J156">
            <v>4500</v>
          </cell>
          <cell r="K156">
            <v>0.52</v>
          </cell>
          <cell r="N156" t="str">
            <v>锅炉房</v>
          </cell>
        </row>
        <row r="157">
          <cell r="A157">
            <v>156</v>
          </cell>
          <cell r="C157" t="str">
            <v>低压动力柜</v>
          </cell>
          <cell r="E157" t="str">
            <v>台</v>
          </cell>
          <cell r="F157">
            <v>1</v>
          </cell>
          <cell r="G157" t="str">
            <v>不详</v>
          </cell>
          <cell r="H157">
            <v>41172</v>
          </cell>
          <cell r="J157">
            <v>4000</v>
          </cell>
          <cell r="K157">
            <v>0.41</v>
          </cell>
          <cell r="N157" t="str">
            <v>B3锅炉房</v>
          </cell>
        </row>
        <row r="158">
          <cell r="A158">
            <v>157</v>
          </cell>
          <cell r="C158" t="str">
            <v>动力箱</v>
          </cell>
          <cell r="E158" t="str">
            <v>台</v>
          </cell>
          <cell r="F158">
            <v>1</v>
          </cell>
          <cell r="H158">
            <v>41639</v>
          </cell>
          <cell r="J158">
            <v>4500</v>
          </cell>
          <cell r="K158">
            <v>0.44</v>
          </cell>
          <cell r="N158" t="str">
            <v>B3锅炉房</v>
          </cell>
        </row>
        <row r="159">
          <cell r="A159">
            <v>158</v>
          </cell>
          <cell r="C159" t="str">
            <v>动力箱</v>
          </cell>
          <cell r="E159" t="str">
            <v>台</v>
          </cell>
          <cell r="F159">
            <v>1</v>
          </cell>
          <cell r="H159">
            <v>41639</v>
          </cell>
          <cell r="J159">
            <v>4000</v>
          </cell>
          <cell r="K159">
            <v>0.44</v>
          </cell>
          <cell r="N159" t="str">
            <v>B3锅炉房</v>
          </cell>
        </row>
        <row r="160">
          <cell r="A160">
            <v>159</v>
          </cell>
          <cell r="C160" t="str">
            <v>数控卧式铣镗床</v>
          </cell>
          <cell r="D160" t="str">
            <v>TKB6511B</v>
          </cell>
          <cell r="E160" t="str">
            <v>套</v>
          </cell>
          <cell r="F160">
            <v>1</v>
          </cell>
          <cell r="G160" t="str">
            <v>沈阳机床股份公司中捷机床厂</v>
          </cell>
          <cell r="H160">
            <v>41640</v>
          </cell>
          <cell r="J160">
            <v>2030000</v>
          </cell>
          <cell r="K160">
            <v>0.46</v>
          </cell>
          <cell r="N160" t="str">
            <v>B1</v>
          </cell>
        </row>
        <row r="161">
          <cell r="A161">
            <v>160</v>
          </cell>
          <cell r="C161" t="str">
            <v>平面磨床</v>
          </cell>
          <cell r="D161" t="str">
            <v>M7160*10HZ</v>
          </cell>
          <cell r="E161" t="str">
            <v>台</v>
          </cell>
          <cell r="F161">
            <v>1</v>
          </cell>
          <cell r="G161" t="str">
            <v>杭州机床股份有限公司</v>
          </cell>
          <cell r="H161">
            <v>41639</v>
          </cell>
          <cell r="J161">
            <v>110000</v>
          </cell>
          <cell r="K161">
            <v>0.56000000000000005</v>
          </cell>
          <cell r="N161" t="str">
            <v>A5</v>
          </cell>
        </row>
        <row r="162">
          <cell r="A162">
            <v>161</v>
          </cell>
          <cell r="C162" t="str">
            <v>普通车床</v>
          </cell>
          <cell r="D162" t="str">
            <v>CA6150A</v>
          </cell>
          <cell r="E162" t="str">
            <v>台</v>
          </cell>
          <cell r="F162">
            <v>1</v>
          </cell>
          <cell r="G162" t="str">
            <v>沈阳机床股份公司中捷机床厂</v>
          </cell>
          <cell r="H162">
            <v>41820</v>
          </cell>
          <cell r="J162">
            <v>55000</v>
          </cell>
          <cell r="K162">
            <v>0.62</v>
          </cell>
          <cell r="N162" t="str">
            <v>A5</v>
          </cell>
        </row>
        <row r="163">
          <cell r="A163">
            <v>162</v>
          </cell>
          <cell r="C163" t="str">
            <v>散热风机</v>
          </cell>
          <cell r="D163" t="str">
            <v>∮800</v>
          </cell>
          <cell r="E163" t="str">
            <v>台</v>
          </cell>
          <cell r="F163">
            <v>1</v>
          </cell>
          <cell r="G163" t="str">
            <v>自制组合</v>
          </cell>
          <cell r="H163">
            <v>41974</v>
          </cell>
          <cell r="J163">
            <v>3200</v>
          </cell>
          <cell r="K163">
            <v>0.44</v>
          </cell>
          <cell r="N163" t="str">
            <v>B1</v>
          </cell>
        </row>
        <row r="164">
          <cell r="A164">
            <v>163</v>
          </cell>
          <cell r="C164" t="str">
            <v>轴流式通风机</v>
          </cell>
          <cell r="D164" t="str">
            <v>SFG6-4∮500</v>
          </cell>
          <cell r="E164" t="str">
            <v>台</v>
          </cell>
          <cell r="F164">
            <v>1</v>
          </cell>
          <cell r="G164" t="str">
            <v>自制组合</v>
          </cell>
          <cell r="H164">
            <v>41974</v>
          </cell>
          <cell r="J164">
            <v>1200</v>
          </cell>
          <cell r="K164">
            <v>0.44</v>
          </cell>
          <cell r="N164" t="str">
            <v>B2</v>
          </cell>
        </row>
        <row r="165">
          <cell r="A165">
            <v>164</v>
          </cell>
          <cell r="C165" t="str">
            <v>平车</v>
          </cell>
          <cell r="D165" t="str">
            <v>有轨道，直流低压电动机驱动10t</v>
          </cell>
          <cell r="E165" t="str">
            <v>台</v>
          </cell>
          <cell r="F165">
            <v>1</v>
          </cell>
          <cell r="G165" t="str">
            <v>自制组合</v>
          </cell>
          <cell r="H165">
            <v>41640</v>
          </cell>
          <cell r="J165">
            <v>45000</v>
          </cell>
          <cell r="K165">
            <v>0.6</v>
          </cell>
          <cell r="N165" t="str">
            <v>B2</v>
          </cell>
        </row>
        <row r="166">
          <cell r="A166">
            <v>165</v>
          </cell>
          <cell r="C166" t="str">
            <v>卧式铣镗床</v>
          </cell>
          <cell r="D166" t="str">
            <v>TBX6111B</v>
          </cell>
          <cell r="E166" t="str">
            <v>台</v>
          </cell>
          <cell r="F166">
            <v>1</v>
          </cell>
          <cell r="G166" t="str">
            <v>中捷机床厂</v>
          </cell>
          <cell r="H166">
            <v>41609</v>
          </cell>
          <cell r="J166">
            <v>285000</v>
          </cell>
          <cell r="K166">
            <v>0.4</v>
          </cell>
          <cell r="N166" t="str">
            <v>B1</v>
          </cell>
        </row>
        <row r="167">
          <cell r="A167">
            <v>166</v>
          </cell>
          <cell r="C167" t="str">
            <v>普通电动单梁起重机</v>
          </cell>
          <cell r="D167" t="str">
            <v>3T--19.5</v>
          </cell>
          <cell r="E167" t="str">
            <v>台</v>
          </cell>
          <cell r="F167">
            <v>1</v>
          </cell>
          <cell r="G167" t="str">
            <v>抚顺金梁起重机</v>
          </cell>
          <cell r="H167">
            <v>41640</v>
          </cell>
          <cell r="J167">
            <v>43500</v>
          </cell>
          <cell r="K167">
            <v>0.55000000000000004</v>
          </cell>
          <cell r="N167" t="str">
            <v>A3</v>
          </cell>
        </row>
        <row r="168">
          <cell r="A168">
            <v>167</v>
          </cell>
          <cell r="C168" t="str">
            <v>冶金电动单梁起重机</v>
          </cell>
          <cell r="D168" t="str">
            <v>5T-22.5*9</v>
          </cell>
          <cell r="E168" t="str">
            <v>台</v>
          </cell>
          <cell r="F168">
            <v>1</v>
          </cell>
          <cell r="G168" t="str">
            <v>抚顺金梁起重机</v>
          </cell>
          <cell r="H168">
            <v>41640</v>
          </cell>
          <cell r="J168">
            <v>57000</v>
          </cell>
          <cell r="K168">
            <v>0.55000000000000004</v>
          </cell>
          <cell r="N168" t="str">
            <v>B2</v>
          </cell>
        </row>
        <row r="169">
          <cell r="A169">
            <v>168</v>
          </cell>
          <cell r="C169" t="str">
            <v>普通电动单梁起重机</v>
          </cell>
          <cell r="D169" t="str">
            <v>5T16.5m*9m</v>
          </cell>
          <cell r="E169" t="str">
            <v>台</v>
          </cell>
          <cell r="F169">
            <v>1</v>
          </cell>
          <cell r="G169" t="str">
            <v>抚顺金梁起重机</v>
          </cell>
          <cell r="H169">
            <v>41640</v>
          </cell>
          <cell r="J169">
            <v>53000</v>
          </cell>
          <cell r="K169">
            <v>0.55000000000000004</v>
          </cell>
          <cell r="N169" t="str">
            <v>A5</v>
          </cell>
        </row>
        <row r="170">
          <cell r="A170">
            <v>169</v>
          </cell>
          <cell r="C170" t="str">
            <v>普通单梁起重机</v>
          </cell>
          <cell r="D170" t="str">
            <v>5T-22.5*9</v>
          </cell>
          <cell r="E170" t="str">
            <v>台</v>
          </cell>
          <cell r="F170">
            <v>1</v>
          </cell>
          <cell r="G170" t="str">
            <v>河北大发起重机</v>
          </cell>
          <cell r="H170">
            <v>41640</v>
          </cell>
          <cell r="J170">
            <v>57000</v>
          </cell>
          <cell r="K170">
            <v>0.55000000000000004</v>
          </cell>
          <cell r="N170" t="str">
            <v>A5</v>
          </cell>
        </row>
        <row r="171">
          <cell r="A171">
            <v>170</v>
          </cell>
          <cell r="C171" t="str">
            <v>普通单梁起重机</v>
          </cell>
          <cell r="D171" t="str">
            <v>3T-19.5*9</v>
          </cell>
          <cell r="E171" t="str">
            <v>台</v>
          </cell>
          <cell r="F171">
            <v>1</v>
          </cell>
          <cell r="G171" t="str">
            <v>抚顺金梁起重机</v>
          </cell>
          <cell r="H171">
            <v>41640</v>
          </cell>
          <cell r="J171">
            <v>43500</v>
          </cell>
          <cell r="K171">
            <v>0.59</v>
          </cell>
          <cell r="N171" t="str">
            <v>B3</v>
          </cell>
        </row>
        <row r="172">
          <cell r="A172">
            <v>171</v>
          </cell>
          <cell r="C172" t="str">
            <v>卧式车床</v>
          </cell>
          <cell r="D172" t="str">
            <v>CW6263E*1000mm</v>
          </cell>
          <cell r="E172" t="str">
            <v>台</v>
          </cell>
          <cell r="F172">
            <v>1</v>
          </cell>
          <cell r="G172" t="str">
            <v>大连机床集团</v>
          </cell>
          <cell r="H172">
            <v>40878</v>
          </cell>
          <cell r="J172">
            <v>115000</v>
          </cell>
          <cell r="K172">
            <v>0.4</v>
          </cell>
          <cell r="N172" t="str">
            <v>B1</v>
          </cell>
        </row>
        <row r="173">
          <cell r="A173">
            <v>172</v>
          </cell>
          <cell r="C173" t="str">
            <v>卧式车床</v>
          </cell>
          <cell r="D173" t="str">
            <v>CW6163E*1500mm</v>
          </cell>
          <cell r="E173" t="str">
            <v>台</v>
          </cell>
          <cell r="F173">
            <v>1</v>
          </cell>
          <cell r="G173" t="str">
            <v>大连机床集团</v>
          </cell>
          <cell r="H173">
            <v>40878</v>
          </cell>
          <cell r="J173">
            <v>89000</v>
          </cell>
          <cell r="K173">
            <v>0.4</v>
          </cell>
          <cell r="N173" t="str">
            <v>A1</v>
          </cell>
        </row>
        <row r="174">
          <cell r="A174">
            <v>173</v>
          </cell>
          <cell r="C174" t="str">
            <v>万能回转头铣床</v>
          </cell>
          <cell r="D174" t="str">
            <v>X716回转头</v>
          </cell>
          <cell r="E174" t="str">
            <v>台</v>
          </cell>
          <cell r="F174">
            <v>1</v>
          </cell>
          <cell r="G174" t="str">
            <v>山东威达重工</v>
          </cell>
          <cell r="H174">
            <v>41974</v>
          </cell>
          <cell r="J174">
            <v>230000</v>
          </cell>
          <cell r="K174">
            <v>0.57999999999999996</v>
          </cell>
          <cell r="N174" t="str">
            <v>B1</v>
          </cell>
        </row>
        <row r="175">
          <cell r="A175">
            <v>174</v>
          </cell>
          <cell r="C175" t="str">
            <v>转子式混砂机</v>
          </cell>
          <cell r="D175" t="str">
            <v>S1410A</v>
          </cell>
          <cell r="E175" t="str">
            <v>台</v>
          </cell>
          <cell r="F175">
            <v>1</v>
          </cell>
          <cell r="G175" t="str">
            <v>青岛天铸机械有限公司</v>
          </cell>
          <cell r="H175">
            <v>41090</v>
          </cell>
          <cell r="J175">
            <v>14800</v>
          </cell>
          <cell r="K175">
            <v>0.4</v>
          </cell>
          <cell r="N175" t="str">
            <v>B2</v>
          </cell>
        </row>
        <row r="176">
          <cell r="A176">
            <v>175</v>
          </cell>
          <cell r="C176" t="str">
            <v>普通电动单梁起重机</v>
          </cell>
          <cell r="D176" t="str">
            <v>5T--19.5*9</v>
          </cell>
          <cell r="E176" t="str">
            <v>台</v>
          </cell>
          <cell r="F176">
            <v>1</v>
          </cell>
          <cell r="G176" t="str">
            <v>河北大方起重机</v>
          </cell>
          <cell r="H176">
            <v>41639</v>
          </cell>
          <cell r="J176">
            <v>55000</v>
          </cell>
          <cell r="K176">
            <v>0.59</v>
          </cell>
          <cell r="N176" t="str">
            <v>B4</v>
          </cell>
        </row>
        <row r="177">
          <cell r="A177">
            <v>176</v>
          </cell>
          <cell r="C177" t="str">
            <v>立式加工中心</v>
          </cell>
          <cell r="D177" t="str">
            <v>VMC1100P</v>
          </cell>
          <cell r="E177" t="str">
            <v>台</v>
          </cell>
          <cell r="F177">
            <v>1</v>
          </cell>
          <cell r="G177" t="str">
            <v>沈阳机床股份公司中捷钻镗床厂</v>
          </cell>
          <cell r="H177">
            <v>41639</v>
          </cell>
          <cell r="J177">
            <v>540000</v>
          </cell>
          <cell r="K177">
            <v>0.48</v>
          </cell>
          <cell r="N177" t="str">
            <v>A5</v>
          </cell>
        </row>
        <row r="178">
          <cell r="A178">
            <v>177</v>
          </cell>
          <cell r="C178" t="str">
            <v>普通电动单梁起重机</v>
          </cell>
          <cell r="D178" t="str">
            <v>5T16.5m*9m</v>
          </cell>
          <cell r="E178" t="str">
            <v>台</v>
          </cell>
          <cell r="F178">
            <v>1</v>
          </cell>
          <cell r="G178" t="str">
            <v>抚顺金梁起重机</v>
          </cell>
          <cell r="H178">
            <v>41639</v>
          </cell>
          <cell r="J178">
            <v>53000</v>
          </cell>
          <cell r="K178">
            <v>0.55000000000000004</v>
          </cell>
          <cell r="N178" t="str">
            <v>A5</v>
          </cell>
        </row>
        <row r="179">
          <cell r="A179">
            <v>178</v>
          </cell>
          <cell r="C179" t="str">
            <v>固定式双臂混砂机（组合设备）</v>
          </cell>
          <cell r="D179" t="str">
            <v>DS12</v>
          </cell>
          <cell r="E179" t="str">
            <v>套</v>
          </cell>
          <cell r="F179">
            <v>1</v>
          </cell>
          <cell r="G179" t="str">
            <v>济南第二机床有限公司成套设备</v>
          </cell>
          <cell r="H179">
            <v>41274</v>
          </cell>
          <cell r="J179">
            <v>3774000</v>
          </cell>
          <cell r="K179">
            <v>0.43</v>
          </cell>
          <cell r="N179" t="str">
            <v>B2</v>
          </cell>
        </row>
        <row r="180">
          <cell r="A180">
            <v>179</v>
          </cell>
          <cell r="C180" t="str">
            <v>固定式双臂混砂机</v>
          </cell>
          <cell r="D180" t="str">
            <v>DS25</v>
          </cell>
          <cell r="E180" t="str">
            <v>台</v>
          </cell>
          <cell r="F180">
            <v>1</v>
          </cell>
          <cell r="G180" t="str">
            <v>济南第二机床有限公司成套设备</v>
          </cell>
          <cell r="H180">
            <v>41274</v>
          </cell>
          <cell r="K180">
            <v>0</v>
          </cell>
          <cell r="N180" t="str">
            <v>B2</v>
          </cell>
        </row>
        <row r="181">
          <cell r="A181">
            <v>180</v>
          </cell>
          <cell r="C181" t="str">
            <v>固定式双臂混砂机</v>
          </cell>
          <cell r="D181" t="str">
            <v>DS12</v>
          </cell>
          <cell r="E181" t="str">
            <v>台</v>
          </cell>
          <cell r="F181">
            <v>1</v>
          </cell>
          <cell r="G181" t="str">
            <v>济南第二机床有限公司成套设备</v>
          </cell>
          <cell r="H181">
            <v>41274</v>
          </cell>
          <cell r="K181">
            <v>0</v>
          </cell>
          <cell r="N181" t="str">
            <v>B2</v>
          </cell>
        </row>
        <row r="182">
          <cell r="A182">
            <v>181</v>
          </cell>
          <cell r="C182" t="str">
            <v>离心通风机</v>
          </cell>
          <cell r="D182" t="str">
            <v>4-68-10D</v>
          </cell>
          <cell r="E182" t="str">
            <v>台</v>
          </cell>
          <cell r="F182">
            <v>1</v>
          </cell>
          <cell r="G182" t="str">
            <v>济南第二机床有限公司成套设备</v>
          </cell>
          <cell r="H182">
            <v>41274</v>
          </cell>
          <cell r="K182">
            <v>0</v>
          </cell>
          <cell r="N182" t="str">
            <v>B2东外</v>
          </cell>
        </row>
        <row r="183">
          <cell r="A183">
            <v>182</v>
          </cell>
          <cell r="C183" t="str">
            <v>离心通风机</v>
          </cell>
          <cell r="D183" t="str">
            <v>4-68-10D</v>
          </cell>
          <cell r="E183" t="str">
            <v>台</v>
          </cell>
          <cell r="F183">
            <v>1</v>
          </cell>
          <cell r="G183" t="str">
            <v>济南第二机床有限公司成套设备</v>
          </cell>
          <cell r="H183">
            <v>41274</v>
          </cell>
          <cell r="K183">
            <v>0</v>
          </cell>
          <cell r="N183" t="str">
            <v>B2东外</v>
          </cell>
        </row>
        <row r="184">
          <cell r="A184">
            <v>183</v>
          </cell>
          <cell r="C184" t="str">
            <v>除尘设备</v>
          </cell>
          <cell r="D184" t="str">
            <v>布袋</v>
          </cell>
          <cell r="E184" t="str">
            <v>台</v>
          </cell>
          <cell r="F184">
            <v>1</v>
          </cell>
          <cell r="G184" t="str">
            <v>济南第二机床有限公司成套设备</v>
          </cell>
          <cell r="H184">
            <v>41274</v>
          </cell>
          <cell r="K184">
            <v>0</v>
          </cell>
          <cell r="N184" t="str">
            <v>B2东外</v>
          </cell>
        </row>
        <row r="185">
          <cell r="A185">
            <v>184</v>
          </cell>
          <cell r="C185" t="str">
            <v>除尘设备</v>
          </cell>
          <cell r="D185" t="str">
            <v>布袋</v>
          </cell>
          <cell r="E185" t="str">
            <v>台</v>
          </cell>
          <cell r="F185">
            <v>1</v>
          </cell>
          <cell r="G185" t="str">
            <v>济南第二机床有限公司成套设备</v>
          </cell>
          <cell r="H185">
            <v>41274</v>
          </cell>
          <cell r="K185">
            <v>0</v>
          </cell>
          <cell r="N185" t="str">
            <v>B2东外</v>
          </cell>
        </row>
        <row r="186">
          <cell r="A186">
            <v>185</v>
          </cell>
          <cell r="C186" t="str">
            <v>玻璃钢冷却塔</v>
          </cell>
          <cell r="D186" t="str">
            <v>DDN3-80</v>
          </cell>
          <cell r="E186" t="str">
            <v>台</v>
          </cell>
          <cell r="F186">
            <v>1</v>
          </cell>
          <cell r="G186" t="str">
            <v>济南第二机床有限公司成套设备</v>
          </cell>
          <cell r="H186">
            <v>41274</v>
          </cell>
          <cell r="K186">
            <v>0</v>
          </cell>
          <cell r="N186" t="str">
            <v>B2东外</v>
          </cell>
        </row>
        <row r="187">
          <cell r="A187">
            <v>186</v>
          </cell>
          <cell r="C187" t="str">
            <v>振动落砂机</v>
          </cell>
          <cell r="E187" t="str">
            <v>台</v>
          </cell>
          <cell r="F187">
            <v>1</v>
          </cell>
          <cell r="G187" t="str">
            <v>济南第二机床有限公司成套设备</v>
          </cell>
          <cell r="H187">
            <v>41274</v>
          </cell>
          <cell r="K187">
            <v>0</v>
          </cell>
          <cell r="N187" t="str">
            <v>B2</v>
          </cell>
        </row>
        <row r="188">
          <cell r="A188">
            <v>187</v>
          </cell>
          <cell r="C188" t="str">
            <v>振动破碎机</v>
          </cell>
          <cell r="E188" t="str">
            <v>台</v>
          </cell>
          <cell r="F188">
            <v>1</v>
          </cell>
          <cell r="G188" t="str">
            <v>济南第二机床有限公司成套设备</v>
          </cell>
          <cell r="H188">
            <v>41274</v>
          </cell>
          <cell r="K188">
            <v>0</v>
          </cell>
          <cell r="N188" t="str">
            <v>B2</v>
          </cell>
        </row>
        <row r="189">
          <cell r="A189">
            <v>188</v>
          </cell>
          <cell r="C189" t="str">
            <v>呋喃树脂砂再生线系统设备</v>
          </cell>
          <cell r="D189" t="str">
            <v>4个罐</v>
          </cell>
          <cell r="E189" t="str">
            <v>组</v>
          </cell>
          <cell r="F189">
            <v>1</v>
          </cell>
          <cell r="G189" t="str">
            <v>济南第二机床有限公司成套设备</v>
          </cell>
          <cell r="H189">
            <v>41274</v>
          </cell>
          <cell r="K189">
            <v>0</v>
          </cell>
          <cell r="N189" t="str">
            <v>B2</v>
          </cell>
        </row>
        <row r="190">
          <cell r="A190">
            <v>189</v>
          </cell>
          <cell r="C190" t="str">
            <v>单梁起重机</v>
          </cell>
          <cell r="D190" t="str">
            <v>3T16.5m*9m</v>
          </cell>
          <cell r="E190" t="str">
            <v>台</v>
          </cell>
          <cell r="F190">
            <v>1</v>
          </cell>
          <cell r="G190" t="str">
            <v>抚顺金梁起重机</v>
          </cell>
          <cell r="H190">
            <v>41275</v>
          </cell>
          <cell r="J190">
            <v>36000</v>
          </cell>
          <cell r="K190">
            <v>0.49</v>
          </cell>
          <cell r="N190" t="str">
            <v>B1</v>
          </cell>
        </row>
        <row r="191">
          <cell r="A191">
            <v>190</v>
          </cell>
          <cell r="C191" t="str">
            <v>单梁起重机</v>
          </cell>
          <cell r="D191" t="str">
            <v>3T16.5m*9m</v>
          </cell>
          <cell r="E191" t="str">
            <v>台</v>
          </cell>
          <cell r="F191">
            <v>1</v>
          </cell>
          <cell r="G191" t="str">
            <v>抚顺金梁起重机</v>
          </cell>
          <cell r="H191">
            <v>41275</v>
          </cell>
          <cell r="J191">
            <v>36000</v>
          </cell>
          <cell r="K191">
            <v>0.49</v>
          </cell>
          <cell r="N191" t="str">
            <v>B1</v>
          </cell>
        </row>
        <row r="192">
          <cell r="A192">
            <v>191</v>
          </cell>
          <cell r="C192" t="str">
            <v>单梁起重机</v>
          </cell>
          <cell r="D192" t="str">
            <v>10T--16.5*12</v>
          </cell>
          <cell r="E192" t="str">
            <v>台</v>
          </cell>
          <cell r="F192">
            <v>1</v>
          </cell>
          <cell r="G192" t="str">
            <v>抚顺金梁起重机</v>
          </cell>
          <cell r="H192">
            <v>41275</v>
          </cell>
          <cell r="J192">
            <v>69000</v>
          </cell>
          <cell r="K192">
            <v>0.49</v>
          </cell>
          <cell r="N192" t="str">
            <v>B1</v>
          </cell>
        </row>
        <row r="193">
          <cell r="A193">
            <v>192</v>
          </cell>
          <cell r="C193" t="str">
            <v>单梁吊车</v>
          </cell>
          <cell r="D193" t="str">
            <v>3T16.5m*9m</v>
          </cell>
          <cell r="E193" t="str">
            <v>台</v>
          </cell>
          <cell r="F193">
            <v>1</v>
          </cell>
          <cell r="G193" t="str">
            <v>抚顺金梁起重机</v>
          </cell>
          <cell r="H193">
            <v>41090</v>
          </cell>
          <cell r="J193">
            <v>42000</v>
          </cell>
          <cell r="K193">
            <v>0.46</v>
          </cell>
          <cell r="N193" t="str">
            <v>B1</v>
          </cell>
        </row>
        <row r="194">
          <cell r="A194">
            <v>193</v>
          </cell>
          <cell r="C194" t="str">
            <v>单梁吊车</v>
          </cell>
          <cell r="D194" t="str">
            <v>3T16.5m*9m</v>
          </cell>
          <cell r="E194" t="str">
            <v>台</v>
          </cell>
          <cell r="F194">
            <v>1</v>
          </cell>
          <cell r="G194" t="str">
            <v>抚顺金梁起重机</v>
          </cell>
          <cell r="H194">
            <v>41090</v>
          </cell>
          <cell r="J194">
            <v>42000</v>
          </cell>
          <cell r="K194">
            <v>0.46</v>
          </cell>
          <cell r="N194" t="str">
            <v>B1</v>
          </cell>
        </row>
        <row r="195">
          <cell r="A195">
            <v>194</v>
          </cell>
          <cell r="C195" t="str">
            <v>单梁吊车</v>
          </cell>
          <cell r="D195" t="str">
            <v>3T16.5m*9m</v>
          </cell>
          <cell r="E195" t="str">
            <v>台</v>
          </cell>
          <cell r="F195">
            <v>1</v>
          </cell>
          <cell r="G195" t="str">
            <v>抚顺金梁起重机</v>
          </cell>
          <cell r="H195">
            <v>41090</v>
          </cell>
          <cell r="J195">
            <v>42000</v>
          </cell>
          <cell r="K195">
            <v>0.46</v>
          </cell>
          <cell r="N195" t="str">
            <v>B1</v>
          </cell>
        </row>
        <row r="196">
          <cell r="A196">
            <v>195</v>
          </cell>
          <cell r="C196" t="str">
            <v>单梁吊车</v>
          </cell>
          <cell r="D196" t="str">
            <v>3T16.5m*9m</v>
          </cell>
          <cell r="E196" t="str">
            <v>台</v>
          </cell>
          <cell r="F196">
            <v>1</v>
          </cell>
          <cell r="G196" t="str">
            <v>抚顺金梁起重机</v>
          </cell>
          <cell r="H196">
            <v>41090</v>
          </cell>
          <cell r="J196">
            <v>42000</v>
          </cell>
          <cell r="K196">
            <v>0.46</v>
          </cell>
          <cell r="N196" t="str">
            <v>B1</v>
          </cell>
        </row>
        <row r="197">
          <cell r="A197">
            <v>196</v>
          </cell>
          <cell r="C197" t="str">
            <v>单梁吊车</v>
          </cell>
          <cell r="D197" t="str">
            <v>3T16.5m*9m</v>
          </cell>
          <cell r="E197" t="str">
            <v>台</v>
          </cell>
          <cell r="F197">
            <v>1</v>
          </cell>
          <cell r="G197" t="str">
            <v>抚顺金梁起重机</v>
          </cell>
          <cell r="H197">
            <v>41090</v>
          </cell>
          <cell r="J197">
            <v>42000</v>
          </cell>
          <cell r="K197">
            <v>0.46</v>
          </cell>
          <cell r="N197" t="str">
            <v>B1</v>
          </cell>
        </row>
        <row r="198">
          <cell r="A198">
            <v>197</v>
          </cell>
          <cell r="C198" t="str">
            <v>单梁吊车</v>
          </cell>
          <cell r="D198" t="str">
            <v>3T16.5m*9m</v>
          </cell>
          <cell r="E198" t="str">
            <v>台</v>
          </cell>
          <cell r="F198">
            <v>1</v>
          </cell>
          <cell r="G198" t="str">
            <v>抚顺金梁起重机</v>
          </cell>
          <cell r="H198">
            <v>41090</v>
          </cell>
          <cell r="J198">
            <v>42000</v>
          </cell>
          <cell r="K198">
            <v>0.46</v>
          </cell>
          <cell r="N198" t="str">
            <v>B1</v>
          </cell>
        </row>
        <row r="199">
          <cell r="A199">
            <v>198</v>
          </cell>
          <cell r="C199" t="str">
            <v>单梁吊车</v>
          </cell>
          <cell r="D199" t="str">
            <v>3TD16.5m</v>
          </cell>
          <cell r="E199" t="str">
            <v>台</v>
          </cell>
          <cell r="F199">
            <v>1</v>
          </cell>
          <cell r="G199" t="str">
            <v>抚顺金梁起重机</v>
          </cell>
          <cell r="H199">
            <v>41090</v>
          </cell>
          <cell r="J199">
            <v>42000</v>
          </cell>
          <cell r="K199">
            <v>0.46</v>
          </cell>
          <cell r="N199" t="str">
            <v>A1</v>
          </cell>
        </row>
        <row r="200">
          <cell r="A200">
            <v>199</v>
          </cell>
          <cell r="C200" t="str">
            <v>单梁吊车</v>
          </cell>
          <cell r="D200" t="str">
            <v>3T16.5m</v>
          </cell>
          <cell r="E200" t="str">
            <v>台</v>
          </cell>
          <cell r="F200">
            <v>1</v>
          </cell>
          <cell r="G200" t="str">
            <v>抚顺金梁起重机</v>
          </cell>
          <cell r="H200">
            <v>41090</v>
          </cell>
          <cell r="J200">
            <v>42000</v>
          </cell>
          <cell r="K200">
            <v>0.46</v>
          </cell>
          <cell r="N200" t="str">
            <v>A1</v>
          </cell>
        </row>
        <row r="201">
          <cell r="A201">
            <v>200</v>
          </cell>
          <cell r="C201" t="str">
            <v>单梁吊车</v>
          </cell>
          <cell r="D201" t="str">
            <v>3T16.5m*9m</v>
          </cell>
          <cell r="E201" t="str">
            <v>台</v>
          </cell>
          <cell r="F201">
            <v>1</v>
          </cell>
          <cell r="G201" t="str">
            <v>抚顺金梁起重机</v>
          </cell>
          <cell r="H201">
            <v>41090</v>
          </cell>
          <cell r="J201">
            <v>42000</v>
          </cell>
          <cell r="K201">
            <v>0.46</v>
          </cell>
          <cell r="N201" t="str">
            <v>A1</v>
          </cell>
        </row>
        <row r="202">
          <cell r="A202">
            <v>201</v>
          </cell>
          <cell r="C202" t="str">
            <v>单梁吊车</v>
          </cell>
          <cell r="D202" t="str">
            <v>3T22.5m*12m</v>
          </cell>
          <cell r="E202" t="str">
            <v>台</v>
          </cell>
          <cell r="F202">
            <v>1</v>
          </cell>
          <cell r="G202" t="str">
            <v>抚顺金梁起重机</v>
          </cell>
          <cell r="H202">
            <v>41090</v>
          </cell>
          <cell r="J202">
            <v>46000</v>
          </cell>
          <cell r="K202">
            <v>0.46</v>
          </cell>
          <cell r="N202" t="str">
            <v>A2</v>
          </cell>
        </row>
        <row r="203">
          <cell r="A203">
            <v>202</v>
          </cell>
          <cell r="C203" t="str">
            <v>单梁吊车</v>
          </cell>
          <cell r="D203" t="str">
            <v>5T22.5m*12m</v>
          </cell>
          <cell r="E203" t="str">
            <v>台</v>
          </cell>
          <cell r="F203">
            <v>1</v>
          </cell>
          <cell r="G203" t="str">
            <v>抚顺金梁起重机</v>
          </cell>
          <cell r="H203">
            <v>41090</v>
          </cell>
          <cell r="J203">
            <v>57000</v>
          </cell>
          <cell r="K203">
            <v>0.46</v>
          </cell>
          <cell r="N203" t="str">
            <v>A2</v>
          </cell>
        </row>
        <row r="204">
          <cell r="A204">
            <v>203</v>
          </cell>
          <cell r="C204" t="str">
            <v>双梁吊车</v>
          </cell>
          <cell r="D204" t="str">
            <v>20T/5T-22.5米</v>
          </cell>
          <cell r="E204" t="str">
            <v>台</v>
          </cell>
          <cell r="F204">
            <v>1</v>
          </cell>
          <cell r="G204" t="str">
            <v>河南大方起重机</v>
          </cell>
          <cell r="H204">
            <v>41090</v>
          </cell>
          <cell r="J204">
            <v>385000</v>
          </cell>
          <cell r="K204">
            <v>0.46</v>
          </cell>
          <cell r="N204" t="str">
            <v>A2</v>
          </cell>
        </row>
        <row r="205">
          <cell r="A205">
            <v>204</v>
          </cell>
          <cell r="C205" t="str">
            <v>双梁吊车</v>
          </cell>
          <cell r="D205" t="str">
            <v>16T/5T</v>
          </cell>
          <cell r="E205" t="str">
            <v>台</v>
          </cell>
          <cell r="F205">
            <v>1</v>
          </cell>
          <cell r="G205" t="str">
            <v>河南大方起重机</v>
          </cell>
          <cell r="H205">
            <v>41090</v>
          </cell>
          <cell r="J205">
            <v>335000</v>
          </cell>
          <cell r="K205">
            <v>0.46</v>
          </cell>
          <cell r="N205" t="str">
            <v>B2</v>
          </cell>
        </row>
        <row r="206">
          <cell r="A206">
            <v>205</v>
          </cell>
          <cell r="C206" t="str">
            <v>双梁吊车</v>
          </cell>
          <cell r="D206" t="str">
            <v>16T/5T</v>
          </cell>
          <cell r="E206" t="str">
            <v>台</v>
          </cell>
          <cell r="F206">
            <v>1</v>
          </cell>
          <cell r="G206" t="str">
            <v>河南大方起重机</v>
          </cell>
          <cell r="H206">
            <v>41090</v>
          </cell>
          <cell r="J206">
            <v>335000</v>
          </cell>
          <cell r="K206">
            <v>0.46</v>
          </cell>
          <cell r="N206" t="str">
            <v>B2</v>
          </cell>
        </row>
        <row r="207">
          <cell r="A207">
            <v>206</v>
          </cell>
          <cell r="C207" t="str">
            <v>单梁吊车</v>
          </cell>
          <cell r="D207" t="str">
            <v>2T22.5m*12m</v>
          </cell>
          <cell r="E207" t="str">
            <v>台</v>
          </cell>
          <cell r="F207">
            <v>1</v>
          </cell>
          <cell r="G207" t="str">
            <v>抚顺金梁起重机</v>
          </cell>
          <cell r="H207">
            <v>41090</v>
          </cell>
          <cell r="J207">
            <v>28000</v>
          </cell>
          <cell r="K207">
            <v>0.46</v>
          </cell>
          <cell r="N207" t="str">
            <v>A2</v>
          </cell>
        </row>
        <row r="208">
          <cell r="A208">
            <v>207</v>
          </cell>
          <cell r="C208" t="str">
            <v>单梁吊车</v>
          </cell>
          <cell r="D208" t="str">
            <v>2T22.5m*12m</v>
          </cell>
          <cell r="E208" t="str">
            <v>台</v>
          </cell>
          <cell r="F208">
            <v>1</v>
          </cell>
          <cell r="G208" t="str">
            <v>抚顺金梁起重机</v>
          </cell>
          <cell r="H208">
            <v>41090</v>
          </cell>
          <cell r="J208">
            <v>28000</v>
          </cell>
          <cell r="K208">
            <v>0.46</v>
          </cell>
          <cell r="N208" t="str">
            <v>A2</v>
          </cell>
        </row>
        <row r="209">
          <cell r="A209">
            <v>208</v>
          </cell>
          <cell r="C209" t="str">
            <v>双梁吊车</v>
          </cell>
          <cell r="D209" t="str">
            <v>16T/5T</v>
          </cell>
          <cell r="E209" t="str">
            <v>台</v>
          </cell>
          <cell r="F209">
            <v>1</v>
          </cell>
          <cell r="G209" t="str">
            <v>河南大方起重机</v>
          </cell>
          <cell r="H209">
            <v>41090</v>
          </cell>
          <cell r="J209">
            <v>335000</v>
          </cell>
          <cell r="K209">
            <v>0.46</v>
          </cell>
          <cell r="N209" t="str">
            <v>B2</v>
          </cell>
        </row>
        <row r="210">
          <cell r="A210">
            <v>209</v>
          </cell>
          <cell r="C210" t="str">
            <v>单梁吊车</v>
          </cell>
          <cell r="D210" t="str">
            <v>5T16.5m*12m</v>
          </cell>
          <cell r="E210" t="str">
            <v>台</v>
          </cell>
          <cell r="F210">
            <v>1</v>
          </cell>
          <cell r="G210" t="str">
            <v>抚顺金梁起重机</v>
          </cell>
          <cell r="H210">
            <v>41090</v>
          </cell>
          <cell r="J210">
            <v>53000</v>
          </cell>
          <cell r="K210">
            <v>0.46</v>
          </cell>
          <cell r="N210" t="str">
            <v>B2</v>
          </cell>
        </row>
        <row r="211">
          <cell r="A211">
            <v>210</v>
          </cell>
          <cell r="C211" t="str">
            <v>单梁吊车</v>
          </cell>
          <cell r="D211" t="str">
            <v>2T16.5m*12m</v>
          </cell>
          <cell r="E211" t="str">
            <v>台</v>
          </cell>
          <cell r="F211">
            <v>1</v>
          </cell>
          <cell r="G211" t="str">
            <v>抚顺金梁起重机</v>
          </cell>
          <cell r="H211">
            <v>41090</v>
          </cell>
          <cell r="J211">
            <v>26000</v>
          </cell>
          <cell r="K211">
            <v>0.46</v>
          </cell>
          <cell r="N211" t="str">
            <v>A2</v>
          </cell>
        </row>
        <row r="212">
          <cell r="A212">
            <v>211</v>
          </cell>
          <cell r="C212" t="str">
            <v>单梁吊车</v>
          </cell>
          <cell r="D212" t="str">
            <v>10T--16.5*12</v>
          </cell>
          <cell r="E212" t="str">
            <v>台</v>
          </cell>
          <cell r="F212">
            <v>1</v>
          </cell>
          <cell r="G212" t="str">
            <v>抚顺金梁起重机</v>
          </cell>
          <cell r="H212">
            <v>41090</v>
          </cell>
          <cell r="J212">
            <v>69000</v>
          </cell>
          <cell r="K212">
            <v>0.46</v>
          </cell>
          <cell r="N212" t="str">
            <v>B2</v>
          </cell>
        </row>
        <row r="213">
          <cell r="A213">
            <v>212</v>
          </cell>
          <cell r="C213" t="str">
            <v>单梁吊车</v>
          </cell>
          <cell r="D213" t="str">
            <v>10T16.5m*12m</v>
          </cell>
          <cell r="E213" t="str">
            <v>台</v>
          </cell>
          <cell r="F213">
            <v>1</v>
          </cell>
          <cell r="G213" t="str">
            <v>抚顺金梁起重机</v>
          </cell>
          <cell r="H213">
            <v>41090</v>
          </cell>
          <cell r="J213">
            <v>69000</v>
          </cell>
          <cell r="K213">
            <v>0.46</v>
          </cell>
          <cell r="N213" t="str">
            <v>A2</v>
          </cell>
        </row>
        <row r="214">
          <cell r="A214">
            <v>213</v>
          </cell>
          <cell r="C214" t="str">
            <v>单梁吊车</v>
          </cell>
          <cell r="D214" t="str">
            <v>3T16.5m*12m</v>
          </cell>
          <cell r="E214" t="str">
            <v>台</v>
          </cell>
          <cell r="F214">
            <v>1</v>
          </cell>
          <cell r="G214" t="str">
            <v>抚顺金梁起重机</v>
          </cell>
          <cell r="H214">
            <v>41090</v>
          </cell>
          <cell r="J214">
            <v>42000</v>
          </cell>
          <cell r="K214">
            <v>0.46</v>
          </cell>
          <cell r="N214" t="str">
            <v>A2</v>
          </cell>
        </row>
        <row r="215">
          <cell r="A215">
            <v>214</v>
          </cell>
          <cell r="C215" t="str">
            <v>单梁吊车</v>
          </cell>
          <cell r="D215" t="str">
            <v>3T16.5m*12m</v>
          </cell>
          <cell r="E215" t="str">
            <v>台</v>
          </cell>
          <cell r="F215">
            <v>1</v>
          </cell>
          <cell r="G215" t="str">
            <v>抚顺金梁起重机</v>
          </cell>
          <cell r="H215">
            <v>41090</v>
          </cell>
          <cell r="J215">
            <v>42000</v>
          </cell>
          <cell r="K215">
            <v>0.46</v>
          </cell>
          <cell r="N215" t="str">
            <v>A2</v>
          </cell>
        </row>
        <row r="216">
          <cell r="A216">
            <v>215</v>
          </cell>
          <cell r="C216" t="str">
            <v>单梁吊车</v>
          </cell>
          <cell r="D216" t="str">
            <v>2T16.5m*12m</v>
          </cell>
          <cell r="E216" t="str">
            <v>台</v>
          </cell>
          <cell r="F216">
            <v>1</v>
          </cell>
          <cell r="G216" t="str">
            <v>抚顺金梁起重机</v>
          </cell>
          <cell r="H216">
            <v>41090</v>
          </cell>
          <cell r="J216">
            <v>26000</v>
          </cell>
          <cell r="K216">
            <v>0.46</v>
          </cell>
          <cell r="N216" t="str">
            <v>A2</v>
          </cell>
        </row>
        <row r="217">
          <cell r="A217">
            <v>216</v>
          </cell>
          <cell r="C217" t="str">
            <v>单梁吊车</v>
          </cell>
          <cell r="D217" t="str">
            <v>2T16.5m*12m</v>
          </cell>
          <cell r="E217" t="str">
            <v>台</v>
          </cell>
          <cell r="F217">
            <v>1</v>
          </cell>
          <cell r="G217" t="str">
            <v>抚顺金梁起重机</v>
          </cell>
          <cell r="H217">
            <v>41090</v>
          </cell>
          <cell r="J217">
            <v>26000</v>
          </cell>
          <cell r="K217">
            <v>0.46</v>
          </cell>
          <cell r="N217" t="str">
            <v>A2</v>
          </cell>
        </row>
        <row r="218">
          <cell r="A218">
            <v>217</v>
          </cell>
          <cell r="C218" t="str">
            <v>单梁吊车</v>
          </cell>
          <cell r="D218" t="str">
            <v>10T--16.5*12</v>
          </cell>
          <cell r="E218" t="str">
            <v>台</v>
          </cell>
          <cell r="F218">
            <v>1</v>
          </cell>
          <cell r="G218" t="str">
            <v>抚顺金梁起重机</v>
          </cell>
          <cell r="H218">
            <v>41090</v>
          </cell>
          <cell r="J218">
            <v>69000</v>
          </cell>
          <cell r="K218">
            <v>0.46</v>
          </cell>
          <cell r="N218" t="str">
            <v>B2</v>
          </cell>
        </row>
        <row r="219">
          <cell r="A219">
            <v>218</v>
          </cell>
          <cell r="C219" t="str">
            <v>单梁吊车</v>
          </cell>
          <cell r="D219" t="str">
            <v>5T-22.5*9</v>
          </cell>
          <cell r="E219" t="str">
            <v>台</v>
          </cell>
          <cell r="F219">
            <v>1</v>
          </cell>
          <cell r="G219" t="str">
            <v>抚顺金梁起重机</v>
          </cell>
          <cell r="H219">
            <v>41090</v>
          </cell>
          <cell r="J219">
            <v>57000</v>
          </cell>
          <cell r="K219">
            <v>0.46</v>
          </cell>
          <cell r="N219" t="str">
            <v>B2</v>
          </cell>
        </row>
        <row r="220">
          <cell r="A220">
            <v>219</v>
          </cell>
          <cell r="C220" t="str">
            <v>单梁吊车</v>
          </cell>
          <cell r="D220" t="str">
            <v>5T-16.5*12</v>
          </cell>
          <cell r="E220" t="str">
            <v>台</v>
          </cell>
          <cell r="F220">
            <v>1</v>
          </cell>
          <cell r="G220" t="str">
            <v>抚顺金梁起重机</v>
          </cell>
          <cell r="H220">
            <v>41090</v>
          </cell>
          <cell r="J220">
            <v>53000</v>
          </cell>
          <cell r="K220">
            <v>0.46</v>
          </cell>
          <cell r="N220" t="str">
            <v>B2</v>
          </cell>
        </row>
        <row r="221">
          <cell r="A221">
            <v>220</v>
          </cell>
          <cell r="C221" t="str">
            <v>单梁吊车</v>
          </cell>
          <cell r="D221" t="str">
            <v>5T-16.5*12</v>
          </cell>
          <cell r="E221" t="str">
            <v>台</v>
          </cell>
          <cell r="F221">
            <v>1</v>
          </cell>
          <cell r="G221" t="str">
            <v>抚顺金梁起重机</v>
          </cell>
          <cell r="H221">
            <v>41090</v>
          </cell>
          <cell r="J221">
            <v>53000</v>
          </cell>
          <cell r="K221">
            <v>0.46</v>
          </cell>
          <cell r="N221" t="str">
            <v>B2</v>
          </cell>
        </row>
        <row r="222">
          <cell r="A222">
            <v>221</v>
          </cell>
          <cell r="C222" t="str">
            <v>单梁吊车</v>
          </cell>
          <cell r="D222" t="str">
            <v>5T-22.5*12</v>
          </cell>
          <cell r="E222" t="str">
            <v>台</v>
          </cell>
          <cell r="F222">
            <v>1</v>
          </cell>
          <cell r="G222" t="str">
            <v>抚顺金梁起重机</v>
          </cell>
          <cell r="H222">
            <v>41090</v>
          </cell>
          <cell r="J222">
            <v>57000</v>
          </cell>
          <cell r="K222">
            <v>0.46</v>
          </cell>
          <cell r="N222" t="str">
            <v>B2</v>
          </cell>
        </row>
        <row r="223">
          <cell r="A223">
            <v>222</v>
          </cell>
          <cell r="C223" t="str">
            <v>单梁吊车</v>
          </cell>
          <cell r="D223" t="str">
            <v>10T--16.5*9</v>
          </cell>
          <cell r="E223" t="str">
            <v>台</v>
          </cell>
          <cell r="F223">
            <v>1</v>
          </cell>
          <cell r="G223" t="str">
            <v>抚顺金梁起重机</v>
          </cell>
          <cell r="H223">
            <v>41090</v>
          </cell>
          <cell r="J223">
            <v>69000</v>
          </cell>
          <cell r="K223">
            <v>0.46</v>
          </cell>
          <cell r="N223" t="str">
            <v>B2</v>
          </cell>
        </row>
        <row r="224">
          <cell r="A224">
            <v>223</v>
          </cell>
          <cell r="C224" t="str">
            <v>监控系统</v>
          </cell>
          <cell r="D224" t="str">
            <v>组装设备120个探头</v>
          </cell>
          <cell r="E224" t="str">
            <v>套</v>
          </cell>
          <cell r="F224">
            <v>1</v>
          </cell>
          <cell r="H224">
            <v>40908</v>
          </cell>
          <cell r="J224">
            <v>84000</v>
          </cell>
          <cell r="K224">
            <v>0.05</v>
          </cell>
          <cell r="N224" t="str">
            <v>研发楼</v>
          </cell>
        </row>
        <row r="225">
          <cell r="A225">
            <v>224</v>
          </cell>
          <cell r="C225" t="str">
            <v>缠绕机</v>
          </cell>
          <cell r="D225" t="str">
            <v>FW500*6000</v>
          </cell>
          <cell r="E225" t="str">
            <v>台</v>
          </cell>
          <cell r="F225">
            <v>1</v>
          </cell>
          <cell r="G225" t="str">
            <v>哈尔滨复合材料公司</v>
          </cell>
          <cell r="H225">
            <v>40969</v>
          </cell>
          <cell r="J225">
            <v>310000</v>
          </cell>
          <cell r="K225">
            <v>0.41</v>
          </cell>
          <cell r="N225" t="str">
            <v>A2</v>
          </cell>
        </row>
        <row r="226">
          <cell r="A226">
            <v>225</v>
          </cell>
          <cell r="C226" t="str">
            <v>缠绕机</v>
          </cell>
          <cell r="D226" t="str">
            <v>FW1300*14000</v>
          </cell>
          <cell r="E226" t="str">
            <v>台</v>
          </cell>
          <cell r="F226">
            <v>1</v>
          </cell>
          <cell r="G226" t="str">
            <v>哈尔滨复合材料公司</v>
          </cell>
          <cell r="H226">
            <v>40969</v>
          </cell>
          <cell r="J226">
            <v>645000</v>
          </cell>
          <cell r="K226">
            <v>0.41</v>
          </cell>
          <cell r="N226" t="str">
            <v>A2</v>
          </cell>
        </row>
        <row r="227">
          <cell r="A227">
            <v>226</v>
          </cell>
          <cell r="C227" t="str">
            <v>五工位倾转式重力铸造机</v>
          </cell>
          <cell r="D227" t="str">
            <v>ZJQ960D5</v>
          </cell>
          <cell r="E227" t="str">
            <v>台</v>
          </cell>
          <cell r="F227">
            <v>1</v>
          </cell>
          <cell r="G227" t="str">
            <v>无锡市亚威机械制造有限公司</v>
          </cell>
          <cell r="H227">
            <v>41000</v>
          </cell>
          <cell r="J227">
            <v>235000</v>
          </cell>
          <cell r="K227">
            <v>0.38</v>
          </cell>
          <cell r="N227" t="str">
            <v>B2</v>
          </cell>
        </row>
        <row r="228">
          <cell r="A228">
            <v>227</v>
          </cell>
          <cell r="C228" t="str">
            <v>坩埚熔化炉</v>
          </cell>
          <cell r="D228" t="str">
            <v>RGL-130-8</v>
          </cell>
          <cell r="E228" t="str">
            <v>台</v>
          </cell>
          <cell r="F228">
            <v>1</v>
          </cell>
          <cell r="G228" t="str">
            <v>沈阳兴科炉业有限公司</v>
          </cell>
          <cell r="H228" t="str">
            <v>2012.1.1</v>
          </cell>
          <cell r="J228">
            <v>22000</v>
          </cell>
          <cell r="K228">
            <v>0.26</v>
          </cell>
          <cell r="N228" t="str">
            <v>B2</v>
          </cell>
        </row>
        <row r="229">
          <cell r="A229">
            <v>228</v>
          </cell>
          <cell r="C229" t="str">
            <v>翻转铝水包</v>
          </cell>
          <cell r="D229" t="str">
            <v>1吨</v>
          </cell>
          <cell r="E229" t="str">
            <v>台</v>
          </cell>
          <cell r="F229">
            <v>1</v>
          </cell>
          <cell r="G229" t="str">
            <v>沈阳兴科炉业公司</v>
          </cell>
          <cell r="H229">
            <v>40908</v>
          </cell>
          <cell r="J229">
            <v>31000</v>
          </cell>
          <cell r="K229">
            <v>0.36</v>
          </cell>
          <cell r="N229" t="str">
            <v>B2</v>
          </cell>
        </row>
        <row r="230">
          <cell r="A230">
            <v>229</v>
          </cell>
          <cell r="C230" t="str">
            <v>可倾式坩埚融化炉</v>
          </cell>
          <cell r="D230" t="str">
            <v>RR-90-8</v>
          </cell>
          <cell r="E230" t="str">
            <v>台</v>
          </cell>
          <cell r="F230">
            <v>1</v>
          </cell>
          <cell r="G230" t="str">
            <v>沈阳兴科炉业有限公司</v>
          </cell>
          <cell r="H230">
            <v>40787</v>
          </cell>
          <cell r="J230">
            <v>20000</v>
          </cell>
          <cell r="K230">
            <v>0.23</v>
          </cell>
          <cell r="N230" t="str">
            <v>A4</v>
          </cell>
        </row>
        <row r="231">
          <cell r="A231">
            <v>230</v>
          </cell>
          <cell r="C231" t="str">
            <v>可倾式坩埚融化炉</v>
          </cell>
          <cell r="D231" t="str">
            <v>RR-75-8</v>
          </cell>
          <cell r="E231" t="str">
            <v>台</v>
          </cell>
          <cell r="F231">
            <v>1</v>
          </cell>
          <cell r="G231" t="str">
            <v>沈阳兴科炉业有限公司</v>
          </cell>
          <cell r="H231">
            <v>40787</v>
          </cell>
          <cell r="J231">
            <v>18000</v>
          </cell>
          <cell r="K231">
            <v>0.23</v>
          </cell>
          <cell r="N231" t="str">
            <v>A4</v>
          </cell>
        </row>
        <row r="232">
          <cell r="A232">
            <v>231</v>
          </cell>
          <cell r="C232" t="str">
            <v>电阻加热炉</v>
          </cell>
          <cell r="D232" t="str">
            <v>RDF-30-2</v>
          </cell>
          <cell r="E232" t="str">
            <v>台</v>
          </cell>
          <cell r="F232">
            <v>1</v>
          </cell>
          <cell r="G232" t="str">
            <v>沈阳兴科炉业有限公司</v>
          </cell>
          <cell r="H232">
            <v>40787</v>
          </cell>
          <cell r="J232">
            <v>32000</v>
          </cell>
          <cell r="K232">
            <v>0.23</v>
          </cell>
          <cell r="N232" t="str">
            <v>A2</v>
          </cell>
        </row>
        <row r="233">
          <cell r="A233">
            <v>232</v>
          </cell>
          <cell r="C233" t="str">
            <v>电阻加热炉</v>
          </cell>
          <cell r="D233" t="str">
            <v>RDF-24-2</v>
          </cell>
          <cell r="E233" t="str">
            <v>台</v>
          </cell>
          <cell r="F233">
            <v>1</v>
          </cell>
          <cell r="G233" t="str">
            <v>沈阳兴科炉业</v>
          </cell>
          <cell r="H233">
            <v>40787</v>
          </cell>
          <cell r="J233">
            <v>22000</v>
          </cell>
          <cell r="K233">
            <v>0.23</v>
          </cell>
          <cell r="N233" t="str">
            <v>A2</v>
          </cell>
        </row>
        <row r="234">
          <cell r="A234">
            <v>233</v>
          </cell>
          <cell r="C234" t="str">
            <v>车铣复合中心</v>
          </cell>
          <cell r="D234" t="str">
            <v>L300LMC</v>
          </cell>
          <cell r="E234" t="str">
            <v>台</v>
          </cell>
          <cell r="F234">
            <v>1</v>
          </cell>
          <cell r="G234" t="str">
            <v>韩国进口设备</v>
          </cell>
          <cell r="H234">
            <v>41579</v>
          </cell>
          <cell r="J234">
            <v>1179400</v>
          </cell>
          <cell r="K234">
            <v>0.49</v>
          </cell>
          <cell r="N234" t="str">
            <v>A5</v>
          </cell>
        </row>
        <row r="235">
          <cell r="A235">
            <v>234</v>
          </cell>
          <cell r="C235" t="str">
            <v>四柱硫化机</v>
          </cell>
          <cell r="D235" t="str">
            <v>900*900*200T</v>
          </cell>
          <cell r="E235" t="str">
            <v>台</v>
          </cell>
          <cell r="F235">
            <v>1</v>
          </cell>
          <cell r="G235" t="str">
            <v>郑州鑫和机械制造有限公司</v>
          </cell>
          <cell r="H235">
            <v>41275</v>
          </cell>
          <cell r="J235">
            <v>66000</v>
          </cell>
          <cell r="K235">
            <v>0.43</v>
          </cell>
          <cell r="N235" t="str">
            <v>A2</v>
          </cell>
        </row>
        <row r="236">
          <cell r="A236">
            <v>235</v>
          </cell>
          <cell r="C236" t="str">
            <v>砂型铸造机（低压浇注机）</v>
          </cell>
          <cell r="D236" t="str">
            <v>J4525</v>
          </cell>
          <cell r="E236" t="str">
            <v>台</v>
          </cell>
          <cell r="F236">
            <v>1</v>
          </cell>
          <cell r="G236" t="str">
            <v>重庆福德铸造机械有限公司</v>
          </cell>
          <cell r="H236">
            <v>41639</v>
          </cell>
          <cell r="J236">
            <v>530000</v>
          </cell>
          <cell r="K236">
            <v>0.4</v>
          </cell>
          <cell r="N236" t="str">
            <v>B2</v>
          </cell>
        </row>
        <row r="237">
          <cell r="A237">
            <v>236</v>
          </cell>
          <cell r="C237" t="str">
            <v>牛头刨床</v>
          </cell>
          <cell r="D237" t="str">
            <v>BC6063</v>
          </cell>
          <cell r="E237" t="str">
            <v>台</v>
          </cell>
          <cell r="F237">
            <v>1</v>
          </cell>
          <cell r="G237" t="str">
            <v>抚顺机床制造有限公司</v>
          </cell>
          <cell r="H237">
            <v>36160</v>
          </cell>
          <cell r="J237">
            <v>32000</v>
          </cell>
          <cell r="K237">
            <v>0.1</v>
          </cell>
          <cell r="N237" t="str">
            <v>B1</v>
          </cell>
        </row>
        <row r="238">
          <cell r="A238">
            <v>237</v>
          </cell>
          <cell r="C238" t="str">
            <v>马鞍车床</v>
          </cell>
          <cell r="D238" t="str">
            <v>CW6180E</v>
          </cell>
          <cell r="E238" t="str">
            <v>台</v>
          </cell>
          <cell r="F238">
            <v>1</v>
          </cell>
          <cell r="G238" t="str">
            <v>沈阳机床</v>
          </cell>
          <cell r="H238">
            <v>36160</v>
          </cell>
          <cell r="J238">
            <v>85000</v>
          </cell>
          <cell r="K238">
            <v>0.1</v>
          </cell>
          <cell r="N238" t="str">
            <v>B1</v>
          </cell>
        </row>
        <row r="239">
          <cell r="A239">
            <v>238</v>
          </cell>
          <cell r="C239" t="str">
            <v>摇臂钻床</v>
          </cell>
          <cell r="D239" t="str">
            <v>Z3050*16/1</v>
          </cell>
          <cell r="E239" t="str">
            <v>台</v>
          </cell>
          <cell r="F239">
            <v>1</v>
          </cell>
          <cell r="G239" t="str">
            <v>中捷钻床</v>
          </cell>
          <cell r="H239">
            <v>41274</v>
          </cell>
          <cell r="J239">
            <v>68000</v>
          </cell>
          <cell r="K239">
            <v>0.43</v>
          </cell>
          <cell r="N239" t="str">
            <v>B1</v>
          </cell>
        </row>
        <row r="240">
          <cell r="A240">
            <v>239</v>
          </cell>
          <cell r="C240" t="str">
            <v>摇臂钻床</v>
          </cell>
          <cell r="D240" t="str">
            <v>Z3032*10/1</v>
          </cell>
          <cell r="E240" t="str">
            <v>台</v>
          </cell>
          <cell r="F240">
            <v>1</v>
          </cell>
          <cell r="G240" t="str">
            <v>中捷钻床</v>
          </cell>
          <cell r="H240">
            <v>40481</v>
          </cell>
          <cell r="J240">
            <v>31000</v>
          </cell>
          <cell r="K240">
            <v>0.28000000000000003</v>
          </cell>
          <cell r="N240" t="str">
            <v>B1</v>
          </cell>
        </row>
        <row r="241">
          <cell r="A241">
            <v>240</v>
          </cell>
          <cell r="C241" t="str">
            <v>立式钻床</v>
          </cell>
          <cell r="D241" t="str">
            <v>Z5150A</v>
          </cell>
          <cell r="E241" t="str">
            <v>台</v>
          </cell>
          <cell r="F241">
            <v>1</v>
          </cell>
          <cell r="G241" t="str">
            <v>丹东机床</v>
          </cell>
          <cell r="H241">
            <v>40482</v>
          </cell>
          <cell r="J241">
            <v>27000</v>
          </cell>
          <cell r="K241">
            <v>0.28000000000000003</v>
          </cell>
          <cell r="N241" t="str">
            <v>B1</v>
          </cell>
        </row>
        <row r="242">
          <cell r="A242">
            <v>241</v>
          </cell>
          <cell r="C242" t="str">
            <v>台式攻丝机</v>
          </cell>
          <cell r="D242" t="str">
            <v xml:space="preserve"> SWJ-20</v>
          </cell>
          <cell r="E242" t="str">
            <v>台</v>
          </cell>
          <cell r="F242">
            <v>1</v>
          </cell>
          <cell r="G242" t="str">
            <v>杭州西湖台钻有限公司</v>
          </cell>
          <cell r="H242">
            <v>40391</v>
          </cell>
          <cell r="J242">
            <v>6000</v>
          </cell>
          <cell r="K242">
            <v>0.26</v>
          </cell>
          <cell r="N242" t="str">
            <v>B1</v>
          </cell>
        </row>
        <row r="243">
          <cell r="A243">
            <v>242</v>
          </cell>
          <cell r="C243" t="str">
            <v>台式攻丝机</v>
          </cell>
          <cell r="D243" t="str">
            <v>HS4016</v>
          </cell>
          <cell r="E243" t="str">
            <v>台</v>
          </cell>
          <cell r="F243">
            <v>1</v>
          </cell>
          <cell r="G243" t="str">
            <v>安徽黄山台钻有限公司</v>
          </cell>
          <cell r="H243">
            <v>41303</v>
          </cell>
          <cell r="J243">
            <v>6800</v>
          </cell>
          <cell r="K243">
            <v>0.44</v>
          </cell>
          <cell r="N243" t="str">
            <v>B1</v>
          </cell>
        </row>
        <row r="244">
          <cell r="A244">
            <v>243</v>
          </cell>
          <cell r="C244" t="str">
            <v>立式铣床</v>
          </cell>
          <cell r="D244" t="str">
            <v>X7150A</v>
          </cell>
          <cell r="E244" t="str">
            <v>台</v>
          </cell>
          <cell r="F244">
            <v>1</v>
          </cell>
          <cell r="G244" t="str">
            <v>山东华强精密机床有限公司</v>
          </cell>
          <cell r="H244" t="str">
            <v>2011-9.30</v>
          </cell>
          <cell r="J244">
            <v>118000</v>
          </cell>
          <cell r="K244">
            <v>0.3</v>
          </cell>
          <cell r="N244" t="str">
            <v>B1</v>
          </cell>
        </row>
        <row r="245">
          <cell r="A245">
            <v>244</v>
          </cell>
          <cell r="C245" t="str">
            <v>立式铣床</v>
          </cell>
          <cell r="D245" t="str">
            <v>XA7140</v>
          </cell>
          <cell r="E245" t="str">
            <v>台</v>
          </cell>
          <cell r="F245">
            <v>1</v>
          </cell>
          <cell r="G245" t="str">
            <v>山东威达重工</v>
          </cell>
          <cell r="H245">
            <v>40332</v>
          </cell>
          <cell r="J245">
            <v>117000</v>
          </cell>
          <cell r="K245">
            <v>0.26</v>
          </cell>
          <cell r="N245" t="str">
            <v>B1</v>
          </cell>
        </row>
        <row r="246">
          <cell r="A246">
            <v>245</v>
          </cell>
          <cell r="C246" t="str">
            <v>立式钻床</v>
          </cell>
          <cell r="D246" t="str">
            <v>Z5150A</v>
          </cell>
          <cell r="E246" t="str">
            <v>台</v>
          </cell>
          <cell r="F246">
            <v>1</v>
          </cell>
          <cell r="G246" t="str">
            <v>中捷钻床</v>
          </cell>
          <cell r="H246">
            <v>40330</v>
          </cell>
          <cell r="J246">
            <v>27000</v>
          </cell>
          <cell r="K246">
            <v>0.26</v>
          </cell>
          <cell r="N246" t="str">
            <v>B1</v>
          </cell>
        </row>
        <row r="247">
          <cell r="A247">
            <v>246</v>
          </cell>
          <cell r="C247" t="str">
            <v>奥太焊机</v>
          </cell>
          <cell r="D247" t="str">
            <v>WSME-500</v>
          </cell>
          <cell r="E247" t="str">
            <v>台</v>
          </cell>
          <cell r="F247">
            <v>1</v>
          </cell>
          <cell r="G247" t="str">
            <v>山大奥太电气有限公司</v>
          </cell>
          <cell r="H247">
            <v>41425</v>
          </cell>
          <cell r="J247">
            <v>8800</v>
          </cell>
          <cell r="K247">
            <v>0.46</v>
          </cell>
          <cell r="N247" t="str">
            <v>B3</v>
          </cell>
        </row>
        <row r="248">
          <cell r="A248">
            <v>247</v>
          </cell>
          <cell r="C248" t="str">
            <v>奥神焊机</v>
          </cell>
          <cell r="D248" t="str">
            <v>ZX7-250</v>
          </cell>
          <cell r="E248" t="str">
            <v>台</v>
          </cell>
          <cell r="F248">
            <v>1</v>
          </cell>
          <cell r="G248" t="str">
            <v>山大奥神</v>
          </cell>
          <cell r="H248">
            <v>41274</v>
          </cell>
          <cell r="J248">
            <v>1000</v>
          </cell>
          <cell r="K248">
            <v>0.43</v>
          </cell>
          <cell r="N248" t="str">
            <v>B3</v>
          </cell>
        </row>
        <row r="249">
          <cell r="A249">
            <v>248</v>
          </cell>
          <cell r="C249" t="str">
            <v>卧式车床</v>
          </cell>
          <cell r="D249" t="str">
            <v>CA6250A</v>
          </cell>
          <cell r="E249" t="str">
            <v>台</v>
          </cell>
          <cell r="F249">
            <v>1</v>
          </cell>
          <cell r="G249" t="str">
            <v>大连机床</v>
          </cell>
          <cell r="H249">
            <v>40543</v>
          </cell>
          <cell r="J249">
            <v>53000</v>
          </cell>
          <cell r="K249">
            <v>0.36</v>
          </cell>
          <cell r="N249" t="str">
            <v>A1</v>
          </cell>
        </row>
        <row r="250">
          <cell r="A250">
            <v>249</v>
          </cell>
          <cell r="C250" t="str">
            <v>立式升降台铣床</v>
          </cell>
          <cell r="D250" t="str">
            <v>FX5045(500*1800)</v>
          </cell>
          <cell r="E250" t="str">
            <v>台</v>
          </cell>
          <cell r="F250">
            <v>1</v>
          </cell>
          <cell r="G250" t="str">
            <v>四川长征机床集团</v>
          </cell>
          <cell r="H250">
            <v>41274</v>
          </cell>
          <cell r="J250">
            <v>176000</v>
          </cell>
          <cell r="K250">
            <v>0.49</v>
          </cell>
          <cell r="N250" t="str">
            <v>A1</v>
          </cell>
        </row>
        <row r="251">
          <cell r="A251">
            <v>250</v>
          </cell>
          <cell r="C251" t="str">
            <v>普通卧轴距平台磨床</v>
          </cell>
          <cell r="D251" t="str">
            <v>M7130H</v>
          </cell>
          <cell r="E251" t="str">
            <v>台</v>
          </cell>
          <cell r="F251">
            <v>1</v>
          </cell>
          <cell r="G251" t="str">
            <v>杭州机床厂</v>
          </cell>
          <cell r="H251">
            <v>32508</v>
          </cell>
          <cell r="J251">
            <v>63000</v>
          </cell>
          <cell r="K251">
            <v>0.1</v>
          </cell>
          <cell r="N251" t="str">
            <v>A5</v>
          </cell>
        </row>
        <row r="252">
          <cell r="A252">
            <v>251</v>
          </cell>
          <cell r="C252" t="str">
            <v>台式钻床</v>
          </cell>
          <cell r="D252" t="str">
            <v xml:space="preserve">ZQ4116  </v>
          </cell>
          <cell r="E252" t="str">
            <v>台</v>
          </cell>
          <cell r="F252">
            <v>1</v>
          </cell>
          <cell r="G252" t="str">
            <v>中捷钻床</v>
          </cell>
          <cell r="H252">
            <v>40481</v>
          </cell>
          <cell r="J252">
            <v>2100</v>
          </cell>
          <cell r="K252">
            <v>0.28000000000000003</v>
          </cell>
          <cell r="N252" t="str">
            <v>A5</v>
          </cell>
        </row>
        <row r="253">
          <cell r="A253">
            <v>252</v>
          </cell>
          <cell r="C253" t="str">
            <v>台式钻床</v>
          </cell>
          <cell r="D253" t="str">
            <v>Z516-1A</v>
          </cell>
          <cell r="F253">
            <v>1</v>
          </cell>
          <cell r="G253" t="str">
            <v>中捷钻床</v>
          </cell>
          <cell r="H253">
            <v>40481</v>
          </cell>
          <cell r="J253">
            <v>1600</v>
          </cell>
          <cell r="K253">
            <v>0.28000000000000003</v>
          </cell>
          <cell r="N253" t="str">
            <v>A5</v>
          </cell>
        </row>
        <row r="254">
          <cell r="A254">
            <v>253</v>
          </cell>
          <cell r="C254" t="str">
            <v>普通车床</v>
          </cell>
          <cell r="D254" t="str">
            <v>CW6180</v>
          </cell>
          <cell r="E254" t="str">
            <v>台</v>
          </cell>
          <cell r="F254">
            <v>1</v>
          </cell>
          <cell r="G254" t="str">
            <v>大连机床</v>
          </cell>
          <cell r="H254">
            <v>28855</v>
          </cell>
          <cell r="J254">
            <v>95000</v>
          </cell>
          <cell r="K254">
            <v>0.1</v>
          </cell>
          <cell r="N254" t="str">
            <v>A5</v>
          </cell>
        </row>
        <row r="255">
          <cell r="A255">
            <v>254</v>
          </cell>
          <cell r="C255" t="str">
            <v>普通车床</v>
          </cell>
          <cell r="D255" t="str">
            <v>CDE6140A规格1500</v>
          </cell>
          <cell r="E255" t="str">
            <v>台</v>
          </cell>
          <cell r="F255">
            <v>1</v>
          </cell>
          <cell r="G255" t="str">
            <v>大连机床</v>
          </cell>
          <cell r="H255">
            <v>32508</v>
          </cell>
          <cell r="J255">
            <v>53000</v>
          </cell>
          <cell r="K255">
            <v>0.1</v>
          </cell>
          <cell r="N255" t="str">
            <v>A5</v>
          </cell>
        </row>
        <row r="256">
          <cell r="A256">
            <v>255</v>
          </cell>
          <cell r="C256" t="str">
            <v>万能铣床</v>
          </cell>
          <cell r="D256" t="str">
            <v>6H82</v>
          </cell>
          <cell r="E256" t="str">
            <v>台</v>
          </cell>
          <cell r="F256">
            <v>1</v>
          </cell>
          <cell r="G256" t="str">
            <v>大连机床</v>
          </cell>
          <cell r="H256">
            <v>32508</v>
          </cell>
          <cell r="J256">
            <v>62000</v>
          </cell>
          <cell r="K256">
            <v>0.1</v>
          </cell>
          <cell r="N256" t="str">
            <v>A5</v>
          </cell>
        </row>
        <row r="257">
          <cell r="A257">
            <v>256</v>
          </cell>
          <cell r="C257" t="str">
            <v>立式钻床</v>
          </cell>
          <cell r="D257" t="str">
            <v>Z5025</v>
          </cell>
          <cell r="E257" t="str">
            <v>台</v>
          </cell>
          <cell r="F257">
            <v>1</v>
          </cell>
          <cell r="G257" t="str">
            <v>抚顺第一机床厂</v>
          </cell>
          <cell r="H257">
            <v>32508</v>
          </cell>
          <cell r="J257">
            <v>32000</v>
          </cell>
          <cell r="K257">
            <v>0.1</v>
          </cell>
          <cell r="N257" t="str">
            <v>A5</v>
          </cell>
        </row>
        <row r="258">
          <cell r="A258">
            <v>257</v>
          </cell>
          <cell r="C258" t="str">
            <v>摇臂钻床</v>
          </cell>
          <cell r="D258" t="str">
            <v>Z3040*16</v>
          </cell>
          <cell r="E258" t="str">
            <v>台</v>
          </cell>
          <cell r="F258">
            <v>1</v>
          </cell>
          <cell r="G258" t="str">
            <v>中捷钻床</v>
          </cell>
          <cell r="H258">
            <v>29586</v>
          </cell>
          <cell r="J258">
            <v>39000</v>
          </cell>
          <cell r="K258">
            <v>0.1</v>
          </cell>
          <cell r="N258" t="str">
            <v>A5</v>
          </cell>
        </row>
        <row r="259">
          <cell r="A259">
            <v>258</v>
          </cell>
          <cell r="C259" t="str">
            <v>射芯机</v>
          </cell>
          <cell r="D259">
            <v>950</v>
          </cell>
          <cell r="E259" t="str">
            <v>台</v>
          </cell>
          <cell r="F259">
            <v>1</v>
          </cell>
          <cell r="G259" t="str">
            <v>大连长兴岛伟业机械厂</v>
          </cell>
          <cell r="H259">
            <v>41274</v>
          </cell>
          <cell r="J259">
            <v>58000</v>
          </cell>
          <cell r="K259">
            <v>0.43</v>
          </cell>
          <cell r="N259" t="str">
            <v>A5</v>
          </cell>
        </row>
        <row r="260">
          <cell r="A260">
            <v>259</v>
          </cell>
          <cell r="C260" t="str">
            <v>CNC雕刻机</v>
          </cell>
          <cell r="D260" t="str">
            <v>ME4242</v>
          </cell>
          <cell r="E260" t="str">
            <v>台</v>
          </cell>
          <cell r="F260">
            <v>1</v>
          </cell>
          <cell r="G260" t="str">
            <v>洛克机电系统（上海）有限公司</v>
          </cell>
          <cell r="H260">
            <v>41394</v>
          </cell>
          <cell r="J260">
            <v>80000</v>
          </cell>
          <cell r="K260">
            <v>0.48</v>
          </cell>
          <cell r="N260" t="str">
            <v>A5</v>
          </cell>
        </row>
        <row r="261">
          <cell r="A261">
            <v>260</v>
          </cell>
          <cell r="C261" t="str">
            <v>中频炉</v>
          </cell>
          <cell r="D261" t="str">
            <v>KGPS750型--1.5吨</v>
          </cell>
          <cell r="E261" t="str">
            <v>对</v>
          </cell>
          <cell r="F261">
            <v>1</v>
          </cell>
          <cell r="G261" t="str">
            <v>本溪高中频电源设备总厂电子器件厂</v>
          </cell>
          <cell r="H261">
            <v>41640</v>
          </cell>
          <cell r="J261">
            <v>220000</v>
          </cell>
          <cell r="K261">
            <v>0.54</v>
          </cell>
          <cell r="N261" t="str">
            <v>B4</v>
          </cell>
        </row>
        <row r="262">
          <cell r="A262">
            <v>261</v>
          </cell>
          <cell r="C262" t="str">
            <v>GB系金属带锯床</v>
          </cell>
          <cell r="D262" t="str">
            <v>G53120</v>
          </cell>
          <cell r="E262" t="str">
            <v>台</v>
          </cell>
          <cell r="F262">
            <v>1</v>
          </cell>
          <cell r="G262" t="str">
            <v>大连机床</v>
          </cell>
          <cell r="H262">
            <v>41274</v>
          </cell>
          <cell r="J262">
            <v>22000</v>
          </cell>
          <cell r="K262">
            <v>0.47</v>
          </cell>
          <cell r="N262" t="str">
            <v>A4</v>
          </cell>
        </row>
        <row r="263">
          <cell r="A263">
            <v>262</v>
          </cell>
          <cell r="C263" t="str">
            <v>金属带锯床</v>
          </cell>
          <cell r="D263" t="str">
            <v>GW4250</v>
          </cell>
          <cell r="E263" t="str">
            <v>台</v>
          </cell>
          <cell r="F263">
            <v>1</v>
          </cell>
          <cell r="G263" t="str">
            <v>浙江威力士机械有限公司</v>
          </cell>
          <cell r="H263">
            <v>41274</v>
          </cell>
          <cell r="J263">
            <v>43000</v>
          </cell>
          <cell r="K263">
            <v>0.47</v>
          </cell>
          <cell r="N263" t="str">
            <v>B2</v>
          </cell>
        </row>
        <row r="264">
          <cell r="A264">
            <v>263</v>
          </cell>
          <cell r="C264" t="str">
            <v>法兰翻转浇注机</v>
          </cell>
          <cell r="D264" t="str">
            <v>NZT900Q</v>
          </cell>
          <cell r="E264" t="str">
            <v>套</v>
          </cell>
          <cell r="F264">
            <v>6</v>
          </cell>
          <cell r="G264" t="str">
            <v>无锡市方达力机具模具制造有限公司</v>
          </cell>
          <cell r="H264">
            <v>41209</v>
          </cell>
          <cell r="J264">
            <v>346000</v>
          </cell>
          <cell r="K264">
            <v>0.42</v>
          </cell>
          <cell r="N264" t="str">
            <v>B2</v>
          </cell>
        </row>
        <row r="265">
          <cell r="A265">
            <v>264</v>
          </cell>
          <cell r="C265" t="str">
            <v>铝液旋转除气机</v>
          </cell>
          <cell r="D265" t="str">
            <v>XC210A</v>
          </cell>
          <cell r="E265" t="str">
            <v>台</v>
          </cell>
          <cell r="F265">
            <v>1</v>
          </cell>
          <cell r="G265" t="str">
            <v>济南海德热工有限公司</v>
          </cell>
          <cell r="H265">
            <v>41210</v>
          </cell>
          <cell r="J265">
            <v>38000</v>
          </cell>
          <cell r="K265">
            <v>0.32</v>
          </cell>
          <cell r="N265" t="str">
            <v>B2</v>
          </cell>
        </row>
        <row r="266">
          <cell r="A266">
            <v>265</v>
          </cell>
          <cell r="C266" t="str">
            <v>铸铁平台</v>
          </cell>
          <cell r="D266" t="str">
            <v>1*1M</v>
          </cell>
          <cell r="E266" t="str">
            <v>块</v>
          </cell>
          <cell r="F266">
            <v>1</v>
          </cell>
          <cell r="G266" t="str">
            <v>泊头器具</v>
          </cell>
          <cell r="H266">
            <v>41274</v>
          </cell>
          <cell r="J266">
            <v>3600</v>
          </cell>
          <cell r="K266">
            <v>0.66</v>
          </cell>
          <cell r="N266" t="str">
            <v>B1</v>
          </cell>
        </row>
        <row r="267">
          <cell r="A267">
            <v>266</v>
          </cell>
          <cell r="C267" t="str">
            <v>砂轮机</v>
          </cell>
          <cell r="D267" t="str">
            <v>M3025</v>
          </cell>
          <cell r="E267" t="str">
            <v>台</v>
          </cell>
          <cell r="F267">
            <v>1</v>
          </cell>
          <cell r="G267" t="str">
            <v>常熟市古利特电机厂</v>
          </cell>
          <cell r="H267">
            <v>41639</v>
          </cell>
          <cell r="J267">
            <v>1300</v>
          </cell>
          <cell r="K267">
            <v>0.5</v>
          </cell>
          <cell r="N267" t="str">
            <v>B1</v>
          </cell>
        </row>
        <row r="268">
          <cell r="A268">
            <v>267</v>
          </cell>
          <cell r="C268" t="str">
            <v>砂轮机</v>
          </cell>
          <cell r="D268" t="str">
            <v>SIS-300</v>
          </cell>
          <cell r="E268" t="str">
            <v>台</v>
          </cell>
          <cell r="F268">
            <v>1</v>
          </cell>
          <cell r="G268" t="str">
            <v>上海鹏帮机械厂</v>
          </cell>
          <cell r="H268">
            <v>41639</v>
          </cell>
          <cell r="J268">
            <v>1100</v>
          </cell>
          <cell r="K268">
            <v>0.5</v>
          </cell>
          <cell r="N268" t="str">
            <v>B1</v>
          </cell>
        </row>
        <row r="269">
          <cell r="A269">
            <v>268</v>
          </cell>
          <cell r="C269" t="str">
            <v>砂轮机</v>
          </cell>
          <cell r="D269" t="str">
            <v>S3ST-300</v>
          </cell>
          <cell r="E269" t="str">
            <v>台</v>
          </cell>
          <cell r="F269">
            <v>1</v>
          </cell>
          <cell r="G269" t="str">
            <v>浙江波鹰机械公司</v>
          </cell>
          <cell r="H269">
            <v>41639</v>
          </cell>
          <cell r="J269">
            <v>1100</v>
          </cell>
          <cell r="K269">
            <v>0.5</v>
          </cell>
          <cell r="N269" t="str">
            <v>B1</v>
          </cell>
        </row>
        <row r="270">
          <cell r="A270">
            <v>269</v>
          </cell>
          <cell r="C270" t="str">
            <v>砂轮机</v>
          </cell>
          <cell r="D270" t="str">
            <v>M3335</v>
          </cell>
          <cell r="E270" t="str">
            <v>台</v>
          </cell>
          <cell r="F270">
            <v>1</v>
          </cell>
          <cell r="G270" t="str">
            <v>上海砂轮机厂</v>
          </cell>
          <cell r="H270">
            <v>41639</v>
          </cell>
          <cell r="J270">
            <v>2700</v>
          </cell>
          <cell r="K270">
            <v>0.5</v>
          </cell>
          <cell r="N270" t="str">
            <v>B1</v>
          </cell>
        </row>
        <row r="271">
          <cell r="A271">
            <v>270</v>
          </cell>
          <cell r="C271" t="str">
            <v>砂轮机</v>
          </cell>
          <cell r="D271" t="str">
            <v>M3025</v>
          </cell>
          <cell r="E271" t="str">
            <v>台</v>
          </cell>
          <cell r="F271">
            <v>1</v>
          </cell>
          <cell r="G271" t="str">
            <v>常熟古利特电机厂</v>
          </cell>
          <cell r="H271">
            <v>41639</v>
          </cell>
          <cell r="J271">
            <v>1300</v>
          </cell>
          <cell r="K271">
            <v>0.5</v>
          </cell>
          <cell r="N271" t="str">
            <v>A1</v>
          </cell>
        </row>
        <row r="272">
          <cell r="A272">
            <v>271</v>
          </cell>
          <cell r="C272" t="str">
            <v>砂轮机</v>
          </cell>
          <cell r="D272" t="str">
            <v>S3S-t250</v>
          </cell>
          <cell r="E272" t="str">
            <v>台</v>
          </cell>
          <cell r="F272">
            <v>1</v>
          </cell>
          <cell r="G272" t="str">
            <v>浙江金牛机械有限公司</v>
          </cell>
          <cell r="H272">
            <v>40939</v>
          </cell>
          <cell r="J272">
            <v>900</v>
          </cell>
          <cell r="K272">
            <v>0.37</v>
          </cell>
          <cell r="N272" t="str">
            <v>B2</v>
          </cell>
        </row>
        <row r="273">
          <cell r="A273">
            <v>272</v>
          </cell>
          <cell r="C273" t="str">
            <v>砂轮机</v>
          </cell>
          <cell r="D273" t="str">
            <v>S3ST-SD0-250</v>
          </cell>
          <cell r="E273" t="str">
            <v>台</v>
          </cell>
          <cell r="F273">
            <v>1</v>
          </cell>
          <cell r="G273" t="str">
            <v>沈阳沈分电机厂</v>
          </cell>
          <cell r="H273">
            <v>40814</v>
          </cell>
          <cell r="J273">
            <v>900</v>
          </cell>
          <cell r="K273">
            <v>0.35</v>
          </cell>
          <cell r="N273" t="str">
            <v>A5</v>
          </cell>
        </row>
        <row r="274">
          <cell r="A274">
            <v>273</v>
          </cell>
          <cell r="C274" t="str">
            <v>储气罐</v>
          </cell>
          <cell r="D274" t="str">
            <v>4立</v>
          </cell>
          <cell r="E274" t="str">
            <v>个</v>
          </cell>
          <cell r="F274">
            <v>1</v>
          </cell>
          <cell r="G274" t="str">
            <v>上海奉贤设备容器厂</v>
          </cell>
          <cell r="H274">
            <v>41305</v>
          </cell>
          <cell r="J274">
            <v>10000</v>
          </cell>
          <cell r="K274">
            <v>0.61</v>
          </cell>
          <cell r="N274" t="str">
            <v>B2</v>
          </cell>
        </row>
        <row r="275">
          <cell r="A275">
            <v>274</v>
          </cell>
          <cell r="C275" t="str">
            <v>摇臂钻床</v>
          </cell>
          <cell r="D275" t="str">
            <v>ZQ3040*13</v>
          </cell>
          <cell r="E275" t="str">
            <v>台</v>
          </cell>
          <cell r="F275">
            <v>1</v>
          </cell>
          <cell r="G275" t="str">
            <v>山东华强精密机床有限公司</v>
          </cell>
          <cell r="H275">
            <v>41274</v>
          </cell>
          <cell r="J275">
            <v>39000</v>
          </cell>
          <cell r="K275">
            <v>0.43</v>
          </cell>
          <cell r="N275" t="str">
            <v>A3</v>
          </cell>
        </row>
        <row r="276">
          <cell r="A276">
            <v>275</v>
          </cell>
          <cell r="C276" t="str">
            <v>普通车床</v>
          </cell>
          <cell r="D276" t="str">
            <v>CA6261A，610*1000</v>
          </cell>
          <cell r="E276" t="str">
            <v>台</v>
          </cell>
          <cell r="F276">
            <v>1</v>
          </cell>
          <cell r="G276" t="str">
            <v>中捷机床厂</v>
          </cell>
          <cell r="H276">
            <v>38717</v>
          </cell>
          <cell r="J276">
            <v>72000</v>
          </cell>
          <cell r="K276">
            <v>0.15</v>
          </cell>
          <cell r="N276" t="str">
            <v>A3</v>
          </cell>
        </row>
        <row r="277">
          <cell r="A277">
            <v>276</v>
          </cell>
          <cell r="C277" t="str">
            <v>卧式离心泵</v>
          </cell>
          <cell r="D277" t="str">
            <v>ISWR40</v>
          </cell>
          <cell r="E277" t="str">
            <v>台</v>
          </cell>
          <cell r="F277">
            <v>1</v>
          </cell>
          <cell r="G277" t="str">
            <v>上海双泉泵业有限公司</v>
          </cell>
          <cell r="H277">
            <v>40512</v>
          </cell>
          <cell r="J277">
            <v>0</v>
          </cell>
          <cell r="K277">
            <v>0</v>
          </cell>
        </row>
        <row r="278">
          <cell r="A278">
            <v>277</v>
          </cell>
          <cell r="C278" t="str">
            <v>电阻加热炉</v>
          </cell>
          <cell r="D278" t="str">
            <v>RR-75-8</v>
          </cell>
          <cell r="E278" t="str">
            <v>台</v>
          </cell>
          <cell r="F278">
            <v>2</v>
          </cell>
          <cell r="G278" t="str">
            <v>沈阳兴科炉业有限公司</v>
          </cell>
          <cell r="H278">
            <v>38717</v>
          </cell>
          <cell r="J278">
            <v>36000</v>
          </cell>
          <cell r="K278">
            <v>0.1</v>
          </cell>
          <cell r="N278" t="str">
            <v>A4</v>
          </cell>
        </row>
        <row r="279">
          <cell r="A279">
            <v>278</v>
          </cell>
          <cell r="C279" t="str">
            <v>常压热水锅炉</v>
          </cell>
          <cell r="D279" t="str">
            <v>CDZH2.8-85/60-A11</v>
          </cell>
          <cell r="E279" t="str">
            <v>台</v>
          </cell>
          <cell r="F279">
            <v>6</v>
          </cell>
          <cell r="G279" t="str">
            <v>凤城三田热能公司</v>
          </cell>
          <cell r="H279">
            <v>41639</v>
          </cell>
          <cell r="J279">
            <v>1260000</v>
          </cell>
          <cell r="K279">
            <v>0.15</v>
          </cell>
          <cell r="N279" t="str">
            <v>B3锅炉房</v>
          </cell>
        </row>
        <row r="280">
          <cell r="A280">
            <v>279</v>
          </cell>
          <cell r="C280" t="str">
            <v>环链刮板除渣机</v>
          </cell>
          <cell r="D280" t="str">
            <v>GBC-12</v>
          </cell>
          <cell r="E280" t="str">
            <v>台</v>
          </cell>
          <cell r="F280">
            <v>1</v>
          </cell>
          <cell r="G280" t="str">
            <v>凤城铧洋公司</v>
          </cell>
          <cell r="H280">
            <v>41640</v>
          </cell>
          <cell r="J280">
            <v>26000</v>
          </cell>
          <cell r="K280">
            <v>0.15</v>
          </cell>
          <cell r="N280" t="str">
            <v>B3锅炉房</v>
          </cell>
        </row>
        <row r="281">
          <cell r="A281">
            <v>280</v>
          </cell>
          <cell r="C281" t="str">
            <v>电动攻丝机</v>
          </cell>
          <cell r="D281" t="str">
            <v>S40-16-800</v>
          </cell>
          <cell r="E281" t="str">
            <v>台</v>
          </cell>
          <cell r="F281">
            <v>1</v>
          </cell>
          <cell r="G281" t="str">
            <v>扬州德科机电制造有限公司</v>
          </cell>
          <cell r="H281">
            <v>41304</v>
          </cell>
          <cell r="J281">
            <v>0</v>
          </cell>
          <cell r="K281">
            <v>0</v>
          </cell>
        </row>
        <row r="282">
          <cell r="A282">
            <v>281</v>
          </cell>
          <cell r="C282" t="str">
            <v>冷冻式压缩空气干燥机</v>
          </cell>
          <cell r="D282" t="str">
            <v>SRCD-10F规格13.5m3/min</v>
          </cell>
          <cell r="E282" t="str">
            <v>台</v>
          </cell>
          <cell r="F282">
            <v>1</v>
          </cell>
          <cell r="G282" t="str">
            <v>杭州临安盛润机械设备有限公司</v>
          </cell>
          <cell r="H282">
            <v>41090</v>
          </cell>
          <cell r="J282">
            <v>14000</v>
          </cell>
          <cell r="K282">
            <v>0.4</v>
          </cell>
          <cell r="N282" t="str">
            <v>B2</v>
          </cell>
        </row>
        <row r="283">
          <cell r="A283">
            <v>282</v>
          </cell>
          <cell r="C283" t="str">
            <v>台式钻床</v>
          </cell>
          <cell r="D283" t="str">
            <v>ZA4112</v>
          </cell>
          <cell r="E283" t="str">
            <v>台</v>
          </cell>
          <cell r="F283">
            <v>1</v>
          </cell>
          <cell r="G283" t="str">
            <v>沈阳台钻厂</v>
          </cell>
          <cell r="H283">
            <v>33969</v>
          </cell>
          <cell r="J283">
            <v>2100</v>
          </cell>
          <cell r="K283">
            <v>0.1</v>
          </cell>
          <cell r="N283" t="str">
            <v>A5</v>
          </cell>
        </row>
        <row r="284">
          <cell r="A284">
            <v>283</v>
          </cell>
          <cell r="C284" t="str">
            <v>动力箱</v>
          </cell>
          <cell r="E284" t="str">
            <v>台</v>
          </cell>
          <cell r="F284">
            <v>6</v>
          </cell>
          <cell r="H284">
            <v>40908</v>
          </cell>
          <cell r="J284">
            <v>18000</v>
          </cell>
          <cell r="K284">
            <v>0.36</v>
          </cell>
          <cell r="N284" t="str">
            <v>B3</v>
          </cell>
        </row>
        <row r="285">
          <cell r="A285">
            <v>284</v>
          </cell>
          <cell r="C285" t="str">
            <v>动力柜</v>
          </cell>
          <cell r="D285" t="str">
            <v>XL-21</v>
          </cell>
          <cell r="E285" t="str">
            <v>台</v>
          </cell>
          <cell r="F285">
            <v>1</v>
          </cell>
          <cell r="H285">
            <v>40908</v>
          </cell>
          <cell r="J285">
            <v>2600</v>
          </cell>
          <cell r="K285">
            <v>0.36</v>
          </cell>
          <cell r="N285" t="str">
            <v>B4</v>
          </cell>
        </row>
        <row r="286">
          <cell r="A286">
            <v>285</v>
          </cell>
          <cell r="C286" t="str">
            <v>草坪割草机</v>
          </cell>
          <cell r="E286" t="str">
            <v>台</v>
          </cell>
          <cell r="F286">
            <v>1</v>
          </cell>
          <cell r="G286" t="str">
            <v>不详</v>
          </cell>
          <cell r="H286">
            <v>41274</v>
          </cell>
          <cell r="J286">
            <v>2300</v>
          </cell>
          <cell r="K286">
            <v>0.05</v>
          </cell>
          <cell r="N286" t="str">
            <v>B3锅炉房</v>
          </cell>
        </row>
        <row r="287">
          <cell r="A287">
            <v>286</v>
          </cell>
          <cell r="C287" t="str">
            <v>数显粘度计</v>
          </cell>
          <cell r="D287" t="str">
            <v>NDJ-8S</v>
          </cell>
          <cell r="E287" t="str">
            <v>台</v>
          </cell>
          <cell r="F287">
            <v>1</v>
          </cell>
          <cell r="G287" t="str">
            <v>上海捷沪仪器公司</v>
          </cell>
          <cell r="H287">
            <v>41455</v>
          </cell>
          <cell r="J287">
            <v>2600</v>
          </cell>
          <cell r="K287">
            <v>0.3</v>
          </cell>
          <cell r="N287" t="str">
            <v>研发楼</v>
          </cell>
        </row>
        <row r="288">
          <cell r="A288">
            <v>287</v>
          </cell>
          <cell r="C288" t="str">
            <v>低温恒湿槽</v>
          </cell>
          <cell r="D288" t="str">
            <v>DC-506N</v>
          </cell>
          <cell r="E288" t="str">
            <v>台</v>
          </cell>
          <cell r="F288">
            <v>1</v>
          </cell>
          <cell r="G288" t="str">
            <v>上海方瑞仪器公司</v>
          </cell>
          <cell r="H288">
            <v>41455</v>
          </cell>
          <cell r="J288">
            <v>23000</v>
          </cell>
          <cell r="K288">
            <v>0.38</v>
          </cell>
          <cell r="N288" t="str">
            <v>研发楼</v>
          </cell>
        </row>
        <row r="289">
          <cell r="A289">
            <v>288</v>
          </cell>
          <cell r="C289" t="str">
            <v>气泵(空压机）</v>
          </cell>
          <cell r="D289" t="str">
            <v>V-0.25/7</v>
          </cell>
          <cell r="E289" t="str">
            <v>台</v>
          </cell>
          <cell r="F289">
            <v>1</v>
          </cell>
          <cell r="H289">
            <v>41061</v>
          </cell>
          <cell r="J289">
            <v>2000</v>
          </cell>
          <cell r="K289">
            <v>0.37</v>
          </cell>
          <cell r="N289" t="str">
            <v>A5</v>
          </cell>
        </row>
        <row r="290">
          <cell r="A290">
            <v>289</v>
          </cell>
          <cell r="C290" t="str">
            <v>储气罐</v>
          </cell>
          <cell r="D290" t="str">
            <v>C13-2960（3立）</v>
          </cell>
          <cell r="E290" t="str">
            <v>台</v>
          </cell>
          <cell r="F290">
            <v>1</v>
          </cell>
          <cell r="G290" t="str">
            <v>青岛海空压力容器有限公司</v>
          </cell>
          <cell r="H290">
            <v>41061</v>
          </cell>
          <cell r="J290">
            <v>8700</v>
          </cell>
          <cell r="K290">
            <v>0.57999999999999996</v>
          </cell>
          <cell r="N290" t="str">
            <v>A5</v>
          </cell>
        </row>
        <row r="291">
          <cell r="A291">
            <v>290</v>
          </cell>
          <cell r="C291" t="str">
            <v>立式苯板切割机</v>
          </cell>
          <cell r="E291" t="str">
            <v>台</v>
          </cell>
          <cell r="F291">
            <v>1</v>
          </cell>
          <cell r="G291" t="str">
            <v>自制组合设备</v>
          </cell>
          <cell r="H291">
            <v>41061</v>
          </cell>
          <cell r="J291">
            <v>700</v>
          </cell>
          <cell r="K291">
            <v>0.05</v>
          </cell>
          <cell r="N291" t="str">
            <v>A5</v>
          </cell>
        </row>
        <row r="292">
          <cell r="A292">
            <v>291</v>
          </cell>
          <cell r="C292" t="str">
            <v>卧式苯板切割机</v>
          </cell>
          <cell r="E292" t="str">
            <v>台</v>
          </cell>
          <cell r="F292">
            <v>1</v>
          </cell>
          <cell r="G292" t="str">
            <v>自制组合设备</v>
          </cell>
          <cell r="H292">
            <v>41061</v>
          </cell>
          <cell r="J292">
            <v>700</v>
          </cell>
          <cell r="K292">
            <v>0.05</v>
          </cell>
          <cell r="N292" t="str">
            <v>A5</v>
          </cell>
        </row>
        <row r="293">
          <cell r="A293">
            <v>292</v>
          </cell>
          <cell r="C293" t="str">
            <v>砂轮机</v>
          </cell>
          <cell r="D293" t="str">
            <v>200*25*32</v>
          </cell>
          <cell r="E293" t="str">
            <v>台</v>
          </cell>
          <cell r="F293">
            <v>1</v>
          </cell>
          <cell r="H293">
            <v>41061</v>
          </cell>
          <cell r="J293">
            <v>900</v>
          </cell>
          <cell r="K293">
            <v>0.39</v>
          </cell>
          <cell r="N293" t="str">
            <v>A5</v>
          </cell>
        </row>
        <row r="294">
          <cell r="A294">
            <v>293</v>
          </cell>
          <cell r="C294" t="str">
            <v>万能铣床调整平台①②</v>
          </cell>
          <cell r="E294" t="str">
            <v>台</v>
          </cell>
          <cell r="F294">
            <v>2</v>
          </cell>
          <cell r="H294">
            <v>41061</v>
          </cell>
          <cell r="J294">
            <v>9000</v>
          </cell>
          <cell r="K294">
            <v>0.47</v>
          </cell>
          <cell r="N294" t="str">
            <v>B1</v>
          </cell>
        </row>
        <row r="295">
          <cell r="A295">
            <v>294</v>
          </cell>
          <cell r="C295" t="str">
            <v>万能铣床调整平台③</v>
          </cell>
          <cell r="E295" t="str">
            <v>台</v>
          </cell>
          <cell r="F295">
            <v>1</v>
          </cell>
          <cell r="H295">
            <v>41061</v>
          </cell>
          <cell r="J295">
            <v>4500</v>
          </cell>
          <cell r="K295">
            <v>0.47</v>
          </cell>
          <cell r="N295" t="str">
            <v>B1</v>
          </cell>
        </row>
        <row r="296">
          <cell r="A296">
            <v>295</v>
          </cell>
          <cell r="C296" t="str">
            <v>卧式镗铣床</v>
          </cell>
          <cell r="D296" t="str">
            <v>TKP6111B</v>
          </cell>
          <cell r="E296" t="str">
            <v>台</v>
          </cell>
          <cell r="F296">
            <v>2</v>
          </cell>
          <cell r="G296" t="str">
            <v>汉川机床</v>
          </cell>
          <cell r="H296">
            <v>2012.3</v>
          </cell>
          <cell r="J296">
            <v>580000</v>
          </cell>
          <cell r="K296">
            <v>0.35</v>
          </cell>
          <cell r="N296" t="str">
            <v>A5</v>
          </cell>
        </row>
        <row r="297">
          <cell r="A297">
            <v>296</v>
          </cell>
          <cell r="C297" t="str">
            <v>单柱立式车床</v>
          </cell>
          <cell r="D297" t="str">
            <v>CA5116E*10/5</v>
          </cell>
          <cell r="E297" t="str">
            <v>台</v>
          </cell>
          <cell r="F297">
            <v>1</v>
          </cell>
          <cell r="G297" t="str">
            <v>齐重数控装备股份公司</v>
          </cell>
          <cell r="H297">
            <v>2013.6</v>
          </cell>
          <cell r="J297">
            <v>410000</v>
          </cell>
          <cell r="K297">
            <v>0.52</v>
          </cell>
          <cell r="N297" t="str">
            <v>A5</v>
          </cell>
        </row>
        <row r="298">
          <cell r="A298">
            <v>297</v>
          </cell>
          <cell r="C298" t="str">
            <v>普通单梁起重机</v>
          </cell>
          <cell r="D298" t="str">
            <v>5吨*16.5m</v>
          </cell>
          <cell r="E298" t="str">
            <v>台</v>
          </cell>
          <cell r="F298">
            <v>5</v>
          </cell>
          <cell r="G298" t="str">
            <v>河南矿山</v>
          </cell>
          <cell r="H298">
            <v>2013.11</v>
          </cell>
          <cell r="J298">
            <v>265000</v>
          </cell>
          <cell r="K298">
            <v>0.54</v>
          </cell>
          <cell r="N298" t="str">
            <v>A5</v>
          </cell>
        </row>
        <row r="299">
          <cell r="A299">
            <v>298</v>
          </cell>
          <cell r="C299" t="str">
            <v>抛丸清理机</v>
          </cell>
          <cell r="D299" t="str">
            <v>Q3720E</v>
          </cell>
          <cell r="E299" t="str">
            <v>台</v>
          </cell>
          <cell r="F299">
            <v>1</v>
          </cell>
          <cell r="G299" t="str">
            <v>潍坊宏盛铸造机械有限公司</v>
          </cell>
          <cell r="H299">
            <v>2013.5</v>
          </cell>
          <cell r="J299">
            <v>75000</v>
          </cell>
          <cell r="K299">
            <v>0.5</v>
          </cell>
          <cell r="N299" t="str">
            <v>A5</v>
          </cell>
        </row>
        <row r="300">
          <cell r="A300">
            <v>299</v>
          </cell>
          <cell r="C300" t="str">
            <v>铣床--2400*650</v>
          </cell>
          <cell r="D300" t="str">
            <v>X706</v>
          </cell>
          <cell r="E300" t="str">
            <v>台</v>
          </cell>
          <cell r="F300">
            <v>1</v>
          </cell>
          <cell r="G300" t="str">
            <v>山东威达重工股份</v>
          </cell>
          <cell r="H300">
            <v>2011.4</v>
          </cell>
          <cell r="J300">
            <v>310000</v>
          </cell>
          <cell r="K300">
            <v>0.38</v>
          </cell>
          <cell r="N300" t="str">
            <v>A5</v>
          </cell>
        </row>
        <row r="301">
          <cell r="A301">
            <v>300</v>
          </cell>
          <cell r="C301" t="str">
            <v>万能试验机</v>
          </cell>
          <cell r="D301" t="str">
            <v>GMT5105</v>
          </cell>
          <cell r="E301" t="str">
            <v>台</v>
          </cell>
          <cell r="F301">
            <v>1</v>
          </cell>
          <cell r="G301" t="str">
            <v>美斯特工业系统中国有限公司</v>
          </cell>
          <cell r="H301" t="str">
            <v>2010.10</v>
          </cell>
          <cell r="J301">
            <v>125000</v>
          </cell>
          <cell r="K301">
            <v>0.2</v>
          </cell>
          <cell r="N301" t="str">
            <v>A5</v>
          </cell>
        </row>
        <row r="302">
          <cell r="A302">
            <v>301</v>
          </cell>
          <cell r="C302" t="str">
            <v>（铝剂型机）挤压机</v>
          </cell>
          <cell r="D302" t="str">
            <v>880UST</v>
          </cell>
          <cell r="E302" t="str">
            <v>台</v>
          </cell>
          <cell r="F302">
            <v>1</v>
          </cell>
          <cell r="G302" t="str">
            <v>台湾源上机械股份有限公司</v>
          </cell>
          <cell r="H302">
            <v>2005</v>
          </cell>
          <cell r="J302">
            <v>650000</v>
          </cell>
          <cell r="K302">
            <v>0.1</v>
          </cell>
          <cell r="N302" t="str">
            <v>A5</v>
          </cell>
        </row>
        <row r="303">
          <cell r="A303">
            <v>302</v>
          </cell>
          <cell r="C303" t="str">
            <v>光谱仪</v>
          </cell>
          <cell r="D303" t="str">
            <v>含稳压器、气泵、主机</v>
          </cell>
          <cell r="E303" t="str">
            <v>套</v>
          </cell>
          <cell r="F303">
            <v>1</v>
          </cell>
          <cell r="G303" t="str">
            <v>沈阳华仪时代科技有限公司</v>
          </cell>
          <cell r="H303">
            <v>40908</v>
          </cell>
          <cell r="J303">
            <v>250000</v>
          </cell>
          <cell r="K303">
            <v>0.33</v>
          </cell>
          <cell r="N303" t="str">
            <v>A5</v>
          </cell>
        </row>
        <row r="304">
          <cell r="A304">
            <v>303</v>
          </cell>
          <cell r="C304" t="str">
            <v>巴氏硬度计</v>
          </cell>
          <cell r="D304" t="str">
            <v>HBA-1</v>
          </cell>
          <cell r="E304" t="str">
            <v>台</v>
          </cell>
          <cell r="F304">
            <v>1</v>
          </cell>
          <cell r="G304" t="str">
            <v>无锡市计量研究所</v>
          </cell>
          <cell r="H304">
            <v>2014</v>
          </cell>
          <cell r="J304">
            <v>0</v>
          </cell>
          <cell r="K304">
            <v>0</v>
          </cell>
        </row>
        <row r="305">
          <cell r="A305">
            <v>304</v>
          </cell>
          <cell r="C305" t="str">
            <v>压力表</v>
          </cell>
          <cell r="E305" t="str">
            <v>台</v>
          </cell>
          <cell r="F305">
            <v>1</v>
          </cell>
          <cell r="H305">
            <v>2014</v>
          </cell>
          <cell r="J305">
            <v>0</v>
          </cell>
          <cell r="K305">
            <v>0</v>
          </cell>
        </row>
        <row r="306">
          <cell r="A306">
            <v>305</v>
          </cell>
          <cell r="C306" t="str">
            <v>（数控）桥式三坐标测量机</v>
          </cell>
          <cell r="D306" t="str">
            <v>GLOBALADVANTAGE.15.30.10</v>
          </cell>
          <cell r="E306" t="str">
            <v>台</v>
          </cell>
          <cell r="F306">
            <v>1</v>
          </cell>
          <cell r="G306" t="str">
            <v>青岛海克斯康测量技术有限公司</v>
          </cell>
          <cell r="H306">
            <v>41026</v>
          </cell>
          <cell r="J306">
            <v>1100000</v>
          </cell>
          <cell r="K306">
            <v>0.39</v>
          </cell>
          <cell r="N306" t="str">
            <v>A5</v>
          </cell>
        </row>
        <row r="307">
          <cell r="A307">
            <v>306</v>
          </cell>
          <cell r="C307" t="str">
            <v>水平垂直燃烧测定仪</v>
          </cell>
          <cell r="D307" t="str">
            <v>CZF-6</v>
          </cell>
          <cell r="E307" t="str">
            <v>台</v>
          </cell>
          <cell r="F307">
            <v>1</v>
          </cell>
          <cell r="G307" t="str">
            <v>南京江宁分析仪器厂</v>
          </cell>
          <cell r="H307">
            <v>41305</v>
          </cell>
          <cell r="J307">
            <v>13000</v>
          </cell>
          <cell r="K307">
            <v>0.34</v>
          </cell>
          <cell r="N307" t="str">
            <v>研发楼</v>
          </cell>
        </row>
        <row r="308">
          <cell r="A308">
            <v>307</v>
          </cell>
          <cell r="C308" t="str">
            <v>台式电导率分析仪</v>
          </cell>
          <cell r="D308" t="str">
            <v>TP320</v>
          </cell>
          <cell r="E308" t="str">
            <v>台</v>
          </cell>
          <cell r="F308">
            <v>1</v>
          </cell>
          <cell r="G308" t="str">
            <v>北京时代仪器公司</v>
          </cell>
          <cell r="H308">
            <v>41305</v>
          </cell>
          <cell r="J308">
            <v>2700</v>
          </cell>
          <cell r="K308">
            <v>0.26</v>
          </cell>
          <cell r="N308" t="str">
            <v>研发楼</v>
          </cell>
        </row>
        <row r="309">
          <cell r="A309">
            <v>308</v>
          </cell>
          <cell r="C309" t="str">
            <v>交直流耐压仪</v>
          </cell>
          <cell r="D309" t="str">
            <v>ZHZ1C</v>
          </cell>
          <cell r="E309" t="str">
            <v>台</v>
          </cell>
          <cell r="F309">
            <v>1</v>
          </cell>
          <cell r="G309" t="str">
            <v>上海培成电子</v>
          </cell>
          <cell r="H309">
            <v>41274</v>
          </cell>
          <cell r="J309">
            <v>21000</v>
          </cell>
          <cell r="K309">
            <v>0.34</v>
          </cell>
          <cell r="N309" t="str">
            <v>研发楼</v>
          </cell>
        </row>
        <row r="310">
          <cell r="A310">
            <v>309</v>
          </cell>
          <cell r="C310" t="str">
            <v>交直流漏电起痕装置</v>
          </cell>
          <cell r="E310" t="str">
            <v>台</v>
          </cell>
          <cell r="F310">
            <v>1</v>
          </cell>
          <cell r="G310" t="str">
            <v>西安交大电力热研所</v>
          </cell>
          <cell r="H310">
            <v>41305</v>
          </cell>
          <cell r="J310">
            <v>200000</v>
          </cell>
          <cell r="K310">
            <v>0.34</v>
          </cell>
          <cell r="N310" t="str">
            <v>研发楼</v>
          </cell>
        </row>
        <row r="311">
          <cell r="A311">
            <v>310</v>
          </cell>
          <cell r="C311" t="str">
            <v>高阻计（绝缘测试用电极箱）</v>
          </cell>
          <cell r="D311" t="str">
            <v>ZC36</v>
          </cell>
          <cell r="E311" t="str">
            <v>台</v>
          </cell>
          <cell r="F311">
            <v>1</v>
          </cell>
          <cell r="G311" t="str">
            <v>上海精密科学仪器公司</v>
          </cell>
          <cell r="H311">
            <v>41305</v>
          </cell>
          <cell r="J311">
            <v>2800</v>
          </cell>
          <cell r="K311">
            <v>0.34</v>
          </cell>
          <cell r="N311" t="str">
            <v>研发楼</v>
          </cell>
        </row>
        <row r="312">
          <cell r="A312">
            <v>311</v>
          </cell>
          <cell r="C312" t="str">
            <v>2000*4000检验平台</v>
          </cell>
          <cell r="D312" t="str">
            <v>2000*4000</v>
          </cell>
          <cell r="E312" t="str">
            <v>台</v>
          </cell>
          <cell r="F312">
            <v>1</v>
          </cell>
          <cell r="G312" t="str">
            <v>泊头洪城量具机械设备有限公司</v>
          </cell>
          <cell r="H312">
            <v>41639</v>
          </cell>
          <cell r="J312">
            <v>29200</v>
          </cell>
          <cell r="K312">
            <v>0.7</v>
          </cell>
          <cell r="N312" t="str">
            <v>B2</v>
          </cell>
        </row>
        <row r="313">
          <cell r="A313">
            <v>312</v>
          </cell>
          <cell r="C313" t="str">
            <v>真空箱氦气检漏回收系统</v>
          </cell>
          <cell r="D313" t="str">
            <v>SFZ-344</v>
          </cell>
          <cell r="E313" t="str">
            <v>台</v>
          </cell>
          <cell r="F313">
            <v>1</v>
          </cell>
          <cell r="G313" t="str">
            <v>安徽皖仪科技股份有限公司</v>
          </cell>
          <cell r="H313">
            <v>41639</v>
          </cell>
          <cell r="J313">
            <v>1150000</v>
          </cell>
          <cell r="K313">
            <v>0.48</v>
          </cell>
          <cell r="N313" t="str">
            <v>B1</v>
          </cell>
        </row>
        <row r="314">
          <cell r="A314">
            <v>313</v>
          </cell>
          <cell r="C314" t="str">
            <v>微机控制电子万能试验机</v>
          </cell>
          <cell r="D314" t="str">
            <v>CMT5105</v>
          </cell>
          <cell r="E314" t="str">
            <v>台</v>
          </cell>
          <cell r="F314">
            <v>1</v>
          </cell>
          <cell r="G314" t="str">
            <v>上海中辰数字技术有限公司</v>
          </cell>
          <cell r="H314">
            <v>41305</v>
          </cell>
          <cell r="J314">
            <v>110000</v>
          </cell>
          <cell r="K314">
            <v>0.35</v>
          </cell>
          <cell r="N314" t="str">
            <v>B2</v>
          </cell>
        </row>
        <row r="315">
          <cell r="A315">
            <v>314</v>
          </cell>
          <cell r="C315" t="str">
            <v>弯扭试验机</v>
          </cell>
          <cell r="D315" t="str">
            <v>KWJ-150</v>
          </cell>
          <cell r="E315" t="str">
            <v>台</v>
          </cell>
          <cell r="F315">
            <v>1</v>
          </cell>
          <cell r="G315" t="str">
            <v>武汉亿达智能仪表</v>
          </cell>
          <cell r="H315">
            <v>41090</v>
          </cell>
          <cell r="J315">
            <v>275000</v>
          </cell>
          <cell r="K315">
            <v>0.2</v>
          </cell>
          <cell r="N315" t="str">
            <v>A2</v>
          </cell>
        </row>
        <row r="316">
          <cell r="A316">
            <v>315</v>
          </cell>
          <cell r="C316" t="str">
            <v>伺服控制拉力试验机</v>
          </cell>
          <cell r="D316" t="str">
            <v>TCS-2000</v>
          </cell>
          <cell r="E316" t="str">
            <v>台</v>
          </cell>
          <cell r="F316">
            <v>1</v>
          </cell>
          <cell r="G316" t="str">
            <v>台湾高铁检测仪器公司</v>
          </cell>
          <cell r="H316">
            <v>41090</v>
          </cell>
          <cell r="J316">
            <v>27000</v>
          </cell>
          <cell r="K316">
            <v>0.3</v>
          </cell>
          <cell r="N316" t="str">
            <v>研发楼</v>
          </cell>
        </row>
        <row r="317">
          <cell r="A317">
            <v>316</v>
          </cell>
          <cell r="C317" t="str">
            <v>切试片机</v>
          </cell>
          <cell r="D317" t="str">
            <v>GT-7016-A</v>
          </cell>
          <cell r="E317" t="str">
            <v>台</v>
          </cell>
          <cell r="F317">
            <v>1</v>
          </cell>
          <cell r="G317" t="str">
            <v>台湾高铁检测仪器公司</v>
          </cell>
          <cell r="H317">
            <v>41090</v>
          </cell>
          <cell r="J317">
            <v>8000</v>
          </cell>
          <cell r="K317">
            <v>0.3</v>
          </cell>
          <cell r="N317" t="str">
            <v>研发楼</v>
          </cell>
        </row>
        <row r="318">
          <cell r="A318">
            <v>317</v>
          </cell>
          <cell r="C318" t="str">
            <v>新型无转子硫化仪</v>
          </cell>
          <cell r="D318" t="str">
            <v>M2000-AN</v>
          </cell>
          <cell r="E318" t="str">
            <v>台</v>
          </cell>
          <cell r="F318">
            <v>1</v>
          </cell>
          <cell r="G318" t="str">
            <v>台湾高铁检测仪器公司</v>
          </cell>
          <cell r="H318">
            <v>41090</v>
          </cell>
          <cell r="J318">
            <v>28000</v>
          </cell>
          <cell r="K318">
            <v>0.3</v>
          </cell>
          <cell r="N318" t="str">
            <v>研发楼</v>
          </cell>
        </row>
        <row r="319">
          <cell r="A319">
            <v>318</v>
          </cell>
          <cell r="C319" t="str">
            <v>电子比重计</v>
          </cell>
          <cell r="D319" t="str">
            <v>GT-MH300A</v>
          </cell>
          <cell r="E319" t="str">
            <v>台</v>
          </cell>
          <cell r="F319">
            <v>1</v>
          </cell>
          <cell r="G319" t="str">
            <v>台湾高铁检测仪器公司</v>
          </cell>
          <cell r="H319">
            <v>41090</v>
          </cell>
          <cell r="J319">
            <v>3200</v>
          </cell>
          <cell r="K319">
            <v>0.05</v>
          </cell>
          <cell r="N319" t="str">
            <v>研发楼</v>
          </cell>
        </row>
        <row r="320">
          <cell r="A320">
            <v>319</v>
          </cell>
          <cell r="C320" t="str">
            <v>手动式硬度计(含基座)</v>
          </cell>
          <cell r="D320" t="str">
            <v>GT-GS-MB</v>
          </cell>
          <cell r="E320" t="str">
            <v>台</v>
          </cell>
          <cell r="F320">
            <v>1</v>
          </cell>
          <cell r="G320" t="str">
            <v>台湾高铁检测仪器公司</v>
          </cell>
          <cell r="H320">
            <v>41090</v>
          </cell>
          <cell r="J320">
            <v>13000</v>
          </cell>
          <cell r="K320">
            <v>0.3</v>
          </cell>
          <cell r="N320" t="str">
            <v>研发楼</v>
          </cell>
        </row>
        <row r="321">
          <cell r="A321">
            <v>320</v>
          </cell>
          <cell r="C321" t="str">
            <v>高压电容桥</v>
          </cell>
          <cell r="D321" t="str">
            <v>QS37A</v>
          </cell>
          <cell r="E321" t="str">
            <v>台</v>
          </cell>
          <cell r="F321">
            <v>1</v>
          </cell>
          <cell r="G321" t="str">
            <v>上海培成电子</v>
          </cell>
          <cell r="H321">
            <v>41090</v>
          </cell>
          <cell r="J321">
            <v>35000</v>
          </cell>
          <cell r="K321">
            <v>0.2</v>
          </cell>
          <cell r="N321" t="str">
            <v>研发楼</v>
          </cell>
        </row>
        <row r="322">
          <cell r="A322">
            <v>321</v>
          </cell>
          <cell r="C322" t="str">
            <v>接触角测量仪</v>
          </cell>
          <cell r="D322" t="str">
            <v>JC2000D1</v>
          </cell>
          <cell r="E322" t="str">
            <v>台</v>
          </cell>
          <cell r="F322">
            <v>1</v>
          </cell>
          <cell r="G322" t="str">
            <v>上海中辰数字技术有限公司</v>
          </cell>
          <cell r="H322">
            <v>41090</v>
          </cell>
          <cell r="J322">
            <v>21000</v>
          </cell>
          <cell r="K322">
            <v>0.3</v>
          </cell>
          <cell r="N322" t="str">
            <v>研发楼</v>
          </cell>
        </row>
        <row r="323">
          <cell r="A323">
            <v>322</v>
          </cell>
          <cell r="C323" t="str">
            <v>电子天平一台</v>
          </cell>
          <cell r="D323" t="str">
            <v>FA</v>
          </cell>
          <cell r="E323" t="str">
            <v>台</v>
          </cell>
          <cell r="F323">
            <v>1</v>
          </cell>
          <cell r="G323" t="str">
            <v>上海上平仪器有限公司</v>
          </cell>
          <cell r="H323">
            <v>41090</v>
          </cell>
          <cell r="J323">
            <v>600</v>
          </cell>
          <cell r="K323">
            <v>0.05</v>
          </cell>
          <cell r="N323" t="str">
            <v>B2</v>
          </cell>
        </row>
        <row r="324">
          <cell r="A324">
            <v>323</v>
          </cell>
          <cell r="C324" t="str">
            <v>黏性测试仪</v>
          </cell>
          <cell r="D324" t="str">
            <v>GT-7080S2</v>
          </cell>
          <cell r="E324" t="str">
            <v>台</v>
          </cell>
          <cell r="F324">
            <v>1</v>
          </cell>
          <cell r="G324" t="str">
            <v>广东东莞</v>
          </cell>
          <cell r="H324">
            <v>41090</v>
          </cell>
          <cell r="J324">
            <v>120000</v>
          </cell>
          <cell r="K324">
            <v>0.2</v>
          </cell>
          <cell r="N324" t="str">
            <v>研发楼</v>
          </cell>
        </row>
        <row r="325">
          <cell r="A325">
            <v>324</v>
          </cell>
          <cell r="C325" t="str">
            <v>树脂砂制样机一套</v>
          </cell>
          <cell r="D325" t="str">
            <v>SAH</v>
          </cell>
          <cell r="E325" t="str">
            <v>套</v>
          </cell>
          <cell r="F325">
            <v>1</v>
          </cell>
          <cell r="G325" t="str">
            <v>无锡斯派特分析仪器有限公司</v>
          </cell>
          <cell r="H325">
            <v>42004</v>
          </cell>
          <cell r="J325">
            <v>0</v>
          </cell>
          <cell r="K325">
            <v>0</v>
          </cell>
        </row>
        <row r="326">
          <cell r="A326">
            <v>325</v>
          </cell>
          <cell r="C326" t="str">
            <v>智能型砂强度机一套</v>
          </cell>
          <cell r="D326" t="str">
            <v>XQY-II</v>
          </cell>
          <cell r="E326" t="str">
            <v>套</v>
          </cell>
          <cell r="F326">
            <v>1</v>
          </cell>
          <cell r="G326" t="str">
            <v>无锡斯派特分析仪器有限公司</v>
          </cell>
          <cell r="H326">
            <v>42004</v>
          </cell>
          <cell r="J326">
            <v>18000</v>
          </cell>
          <cell r="K326">
            <v>0.45</v>
          </cell>
          <cell r="N326" t="str">
            <v>B2</v>
          </cell>
        </row>
        <row r="327">
          <cell r="A327">
            <v>326</v>
          </cell>
          <cell r="C327" t="str">
            <v>智能透气性测定仪一套</v>
          </cell>
          <cell r="D327" t="str">
            <v>ZTY</v>
          </cell>
          <cell r="E327" t="str">
            <v>套</v>
          </cell>
          <cell r="F327">
            <v>1</v>
          </cell>
          <cell r="G327" t="str">
            <v>无锡斯派特分析仪器有限公司</v>
          </cell>
          <cell r="H327">
            <v>42004</v>
          </cell>
          <cell r="J327">
            <v>4600</v>
          </cell>
          <cell r="K327">
            <v>0.45</v>
          </cell>
          <cell r="N327" t="str">
            <v>B2</v>
          </cell>
        </row>
        <row r="328">
          <cell r="A328">
            <v>327</v>
          </cell>
          <cell r="C328" t="str">
            <v>微控双盘红外线烘干器</v>
          </cell>
          <cell r="D328" t="str">
            <v>SGH</v>
          </cell>
          <cell r="E328" t="str">
            <v>台</v>
          </cell>
          <cell r="F328">
            <v>1</v>
          </cell>
          <cell r="G328" t="str">
            <v>无锡斯派特分析仪器有限公司</v>
          </cell>
          <cell r="H328">
            <v>42004</v>
          </cell>
          <cell r="J328">
            <v>1200</v>
          </cell>
          <cell r="K328">
            <v>0.5</v>
          </cell>
          <cell r="N328" t="str">
            <v>B2</v>
          </cell>
        </row>
        <row r="329">
          <cell r="A329">
            <v>328</v>
          </cell>
          <cell r="C329" t="str">
            <v>微控涡式洗砂机</v>
          </cell>
          <cell r="D329" t="str">
            <v>SXW</v>
          </cell>
          <cell r="E329" t="str">
            <v>台</v>
          </cell>
          <cell r="F329">
            <v>1</v>
          </cell>
          <cell r="G329" t="str">
            <v>无锡斯派特分析仪器有限公司</v>
          </cell>
          <cell r="H329">
            <v>42004</v>
          </cell>
          <cell r="J329">
            <v>1300</v>
          </cell>
          <cell r="K329">
            <v>0.5</v>
          </cell>
          <cell r="N329" t="str">
            <v>B2</v>
          </cell>
        </row>
        <row r="330">
          <cell r="A330">
            <v>329</v>
          </cell>
          <cell r="C330" t="str">
            <v>微机控制电磁微震筛砂机</v>
          </cell>
          <cell r="D330" t="str">
            <v>SDZ</v>
          </cell>
          <cell r="E330" t="str">
            <v>台</v>
          </cell>
          <cell r="F330">
            <v>1</v>
          </cell>
          <cell r="G330" t="str">
            <v>无锡斯派特分析仪器有限公司</v>
          </cell>
          <cell r="H330">
            <v>42004</v>
          </cell>
          <cell r="J330">
            <v>12000</v>
          </cell>
          <cell r="K330">
            <v>0.5</v>
          </cell>
          <cell r="N330" t="str">
            <v>B2</v>
          </cell>
        </row>
        <row r="331">
          <cell r="A331">
            <v>330</v>
          </cell>
          <cell r="C331" t="str">
            <v>无油静音空压机</v>
          </cell>
          <cell r="D331" t="str">
            <v>2Z-550-50L</v>
          </cell>
          <cell r="E331" t="str">
            <v>台</v>
          </cell>
          <cell r="F331">
            <v>1</v>
          </cell>
          <cell r="G331" t="str">
            <v>温岭市云豹空压机厂</v>
          </cell>
          <cell r="H331">
            <v>41305</v>
          </cell>
          <cell r="J331">
            <v>1100</v>
          </cell>
          <cell r="K331">
            <v>0.44</v>
          </cell>
          <cell r="N331" t="str">
            <v>研发楼</v>
          </cell>
        </row>
        <row r="332">
          <cell r="A332">
            <v>331</v>
          </cell>
          <cell r="C332" t="str">
            <v>铝液测氢仪</v>
          </cell>
          <cell r="D332" t="str">
            <v>CQY-01</v>
          </cell>
          <cell r="E332" t="str">
            <v>台</v>
          </cell>
          <cell r="F332">
            <v>1</v>
          </cell>
          <cell r="G332" t="str">
            <v>济南海德热工有限公司</v>
          </cell>
          <cell r="H332">
            <v>41305</v>
          </cell>
          <cell r="J332">
            <v>12000</v>
          </cell>
          <cell r="K332">
            <v>0.32</v>
          </cell>
          <cell r="N332" t="str">
            <v>B2</v>
          </cell>
        </row>
        <row r="333">
          <cell r="A333">
            <v>332</v>
          </cell>
          <cell r="C333" t="str">
            <v>铸铁划线平台</v>
          </cell>
          <cell r="D333" t="str">
            <v>2*1.8*0.15</v>
          </cell>
          <cell r="E333" t="str">
            <v>台</v>
          </cell>
          <cell r="F333">
            <v>1</v>
          </cell>
          <cell r="G333" t="str">
            <v>泊头洪城量具机械设备有限公司</v>
          </cell>
          <cell r="H333">
            <v>41639</v>
          </cell>
          <cell r="J333">
            <v>0</v>
          </cell>
          <cell r="K333">
            <v>0</v>
          </cell>
        </row>
        <row r="334">
          <cell r="A334">
            <v>333</v>
          </cell>
          <cell r="C334" t="str">
            <v>机加车间用平台</v>
          </cell>
          <cell r="D334" t="str">
            <v>2*1.8*0.15</v>
          </cell>
          <cell r="E334" t="str">
            <v>台</v>
          </cell>
          <cell r="F334">
            <v>1</v>
          </cell>
          <cell r="G334" t="str">
            <v>泊头洪城量具机械设备有限公司</v>
          </cell>
          <cell r="H334">
            <v>41547</v>
          </cell>
          <cell r="J334">
            <v>19700</v>
          </cell>
          <cell r="K334">
            <v>0.7</v>
          </cell>
          <cell r="N334" t="str">
            <v>B1</v>
          </cell>
        </row>
        <row r="335">
          <cell r="A335">
            <v>334</v>
          </cell>
          <cell r="C335" t="str">
            <v>x射线实时成像检测系统</v>
          </cell>
          <cell r="D335" t="str">
            <v>XYD-22503</v>
          </cell>
          <cell r="E335" t="str">
            <v>台</v>
          </cell>
          <cell r="F335">
            <v>1</v>
          </cell>
          <cell r="G335" t="str">
            <v>丹东奥龙射线仪器有限公司</v>
          </cell>
          <cell r="H335">
            <v>41274</v>
          </cell>
          <cell r="J335">
            <v>570000</v>
          </cell>
          <cell r="K335">
            <v>0.25</v>
          </cell>
          <cell r="N335" t="str">
            <v>B2</v>
          </cell>
        </row>
        <row r="336">
          <cell r="A336">
            <v>335</v>
          </cell>
          <cell r="C336" t="str">
            <v>检验平台2*3米</v>
          </cell>
          <cell r="D336" t="str">
            <v>2*3米</v>
          </cell>
          <cell r="E336" t="str">
            <v>台</v>
          </cell>
          <cell r="F336">
            <v>1</v>
          </cell>
          <cell r="G336" t="str">
            <v>泊头洪城量具机械设备有限公司</v>
          </cell>
          <cell r="H336">
            <v>41275</v>
          </cell>
          <cell r="J336">
            <v>21900</v>
          </cell>
          <cell r="K336">
            <v>0.66</v>
          </cell>
          <cell r="N336" t="str">
            <v>A5</v>
          </cell>
        </row>
        <row r="337">
          <cell r="A337">
            <v>336</v>
          </cell>
          <cell r="C337" t="str">
            <v>检验平台1*1.5米</v>
          </cell>
          <cell r="D337" t="str">
            <v>1*1.5米</v>
          </cell>
          <cell r="E337" t="str">
            <v>台</v>
          </cell>
          <cell r="F337">
            <v>1</v>
          </cell>
          <cell r="G337" t="str">
            <v>泊头洪城量具机械设备有限公司</v>
          </cell>
          <cell r="H337">
            <v>41275</v>
          </cell>
          <cell r="J337">
            <v>5500</v>
          </cell>
          <cell r="K337">
            <v>0.66</v>
          </cell>
          <cell r="N337" t="str">
            <v>A5</v>
          </cell>
        </row>
        <row r="338">
          <cell r="A338">
            <v>337</v>
          </cell>
          <cell r="C338" t="str">
            <v>检验平台2*1.5米</v>
          </cell>
          <cell r="D338" t="str">
            <v>2*1.5米</v>
          </cell>
          <cell r="E338" t="str">
            <v>台</v>
          </cell>
          <cell r="F338">
            <v>1</v>
          </cell>
          <cell r="G338" t="str">
            <v>泊头洪城量具机械设备有限公司</v>
          </cell>
          <cell r="H338">
            <v>41275</v>
          </cell>
          <cell r="J338">
            <v>10900</v>
          </cell>
          <cell r="K338">
            <v>0.66</v>
          </cell>
          <cell r="N338" t="str">
            <v>A5</v>
          </cell>
        </row>
        <row r="339">
          <cell r="A339">
            <v>338</v>
          </cell>
          <cell r="C339" t="str">
            <v>数量硬度计</v>
          </cell>
          <cell r="D339" t="str">
            <v>KB-3000E</v>
          </cell>
          <cell r="E339" t="str">
            <v>台</v>
          </cell>
          <cell r="F339">
            <v>1</v>
          </cell>
          <cell r="G339" t="str">
            <v>北京时代哈德技术发展有限公司</v>
          </cell>
          <cell r="H339">
            <v>41090</v>
          </cell>
          <cell r="J339">
            <v>4500</v>
          </cell>
          <cell r="K339">
            <v>0.3</v>
          </cell>
          <cell r="N339" t="str">
            <v>B2</v>
          </cell>
        </row>
        <row r="340">
          <cell r="A340">
            <v>339</v>
          </cell>
          <cell r="C340" t="str">
            <v>数量洛代硬度计</v>
          </cell>
          <cell r="D340" t="str">
            <v>HRS-150</v>
          </cell>
          <cell r="E340" t="str">
            <v>台</v>
          </cell>
          <cell r="F340">
            <v>1</v>
          </cell>
          <cell r="G340" t="str">
            <v>上海联尔实验设备有限公司</v>
          </cell>
          <cell r="H340">
            <v>41090</v>
          </cell>
          <cell r="J340">
            <v>4200</v>
          </cell>
          <cell r="K340">
            <v>0.3</v>
          </cell>
          <cell r="N340" t="str">
            <v>B2</v>
          </cell>
        </row>
        <row r="341">
          <cell r="A341">
            <v>340</v>
          </cell>
          <cell r="C341" t="str">
            <v>手持硬度计</v>
          </cell>
          <cell r="D341" t="str">
            <v>MH520</v>
          </cell>
          <cell r="E341" t="str">
            <v>台</v>
          </cell>
          <cell r="F341">
            <v>1</v>
          </cell>
          <cell r="G341" t="str">
            <v>上海中辰数字技术有限公司</v>
          </cell>
          <cell r="H341">
            <v>41090</v>
          </cell>
          <cell r="J341">
            <v>2100</v>
          </cell>
          <cell r="K341">
            <v>0.3</v>
          </cell>
          <cell r="N341" t="str">
            <v>B2</v>
          </cell>
        </row>
        <row r="342">
          <cell r="A342">
            <v>341</v>
          </cell>
          <cell r="C342" t="str">
            <v>检测平台2*3米</v>
          </cell>
          <cell r="D342" t="str">
            <v>2*3米</v>
          </cell>
          <cell r="E342" t="str">
            <v>台</v>
          </cell>
          <cell r="F342">
            <v>1</v>
          </cell>
          <cell r="G342" t="str">
            <v>泊头洪城量具机械设备有限公司</v>
          </cell>
          <cell r="H342">
            <v>41090</v>
          </cell>
          <cell r="J342">
            <v>21900</v>
          </cell>
          <cell r="K342">
            <v>0.64</v>
          </cell>
          <cell r="N342" t="str">
            <v>B2</v>
          </cell>
        </row>
        <row r="343">
          <cell r="A343">
            <v>342</v>
          </cell>
          <cell r="C343" t="str">
            <v>电瓷水压检测系统</v>
          </cell>
          <cell r="D343" t="str">
            <v>SYJ-20</v>
          </cell>
          <cell r="E343" t="str">
            <v>台</v>
          </cell>
          <cell r="F343">
            <v>1</v>
          </cell>
          <cell r="G343" t="str">
            <v>武汉亿达智能仪表工程公司</v>
          </cell>
          <cell r="H343">
            <v>41090</v>
          </cell>
          <cell r="J343">
            <v>42000</v>
          </cell>
          <cell r="K343">
            <v>0.34</v>
          </cell>
          <cell r="N343" t="str">
            <v>A2</v>
          </cell>
        </row>
        <row r="344">
          <cell r="A344">
            <v>343</v>
          </cell>
          <cell r="C344" t="str">
            <v>检测平台5*1米</v>
          </cell>
          <cell r="D344" t="str">
            <v>5*1米</v>
          </cell>
          <cell r="E344" t="str">
            <v>台</v>
          </cell>
          <cell r="F344">
            <v>1</v>
          </cell>
          <cell r="G344" t="str">
            <v>泊头洪城量具机械设备有限公司</v>
          </cell>
          <cell r="H344">
            <v>41275</v>
          </cell>
          <cell r="J344">
            <v>21900</v>
          </cell>
          <cell r="K344">
            <v>0.66</v>
          </cell>
          <cell r="N344" t="str">
            <v>A2</v>
          </cell>
        </row>
        <row r="345">
          <cell r="A345">
            <v>344</v>
          </cell>
          <cell r="C345" t="str">
            <v>检测平台2*1.5米</v>
          </cell>
          <cell r="D345" t="str">
            <v>2*1.5米</v>
          </cell>
          <cell r="E345" t="str">
            <v>台</v>
          </cell>
          <cell r="F345">
            <v>1</v>
          </cell>
          <cell r="G345" t="str">
            <v>泊头洪城量具机械设备有限公司</v>
          </cell>
          <cell r="H345">
            <v>41275</v>
          </cell>
          <cell r="J345">
            <v>10900</v>
          </cell>
          <cell r="K345">
            <v>0.66</v>
          </cell>
          <cell r="N345" t="str">
            <v>A1</v>
          </cell>
        </row>
        <row r="346">
          <cell r="A346">
            <v>345</v>
          </cell>
          <cell r="C346" t="str">
            <v>三坐标测量机</v>
          </cell>
          <cell r="D346" t="str">
            <v>NHL-17/20　</v>
          </cell>
          <cell r="E346" t="str">
            <v>台</v>
          </cell>
          <cell r="F346">
            <v>1</v>
          </cell>
          <cell r="G346" t="str">
            <v>北京南航立科</v>
          </cell>
          <cell r="H346" t="str">
            <v>2015.-2-8</v>
          </cell>
          <cell r="J346">
            <v>100000</v>
          </cell>
          <cell r="K346">
            <v>0.6</v>
          </cell>
          <cell r="N346" t="str">
            <v>B1</v>
          </cell>
        </row>
        <row r="347">
          <cell r="A347">
            <v>346</v>
          </cell>
          <cell r="C347" t="str">
            <v>单臂三维测量划线机</v>
          </cell>
          <cell r="D347" t="str">
            <v>CHXY-34.17.20CT2W</v>
          </cell>
          <cell r="E347" t="str">
            <v>台</v>
          </cell>
          <cell r="F347">
            <v>1</v>
          </cell>
          <cell r="G347" t="str">
            <v>爱佩仪中测(成都)精密仪器有限公司</v>
          </cell>
          <cell r="H347">
            <v>41275</v>
          </cell>
          <cell r="J347">
            <v>200000</v>
          </cell>
          <cell r="K347">
            <v>0.38</v>
          </cell>
          <cell r="N347" t="str">
            <v>B1</v>
          </cell>
        </row>
        <row r="348">
          <cell r="A348">
            <v>347</v>
          </cell>
          <cell r="C348" t="str">
            <v>六氟化硫充气装置SF6</v>
          </cell>
          <cell r="D348" t="str">
            <v>SGD/W20Y-15/600</v>
          </cell>
          <cell r="E348" t="str">
            <v>台</v>
          </cell>
          <cell r="F348">
            <v>1</v>
          </cell>
          <cell r="G348" t="str">
            <v>上海通用检测技术</v>
          </cell>
          <cell r="H348">
            <v>41090</v>
          </cell>
          <cell r="J348">
            <v>42000</v>
          </cell>
          <cell r="K348">
            <v>0.44</v>
          </cell>
          <cell r="N348" t="str">
            <v>B1</v>
          </cell>
        </row>
        <row r="349">
          <cell r="A349">
            <v>348</v>
          </cell>
          <cell r="C349" t="str">
            <v>检测平台1.5*3米</v>
          </cell>
          <cell r="D349" t="str">
            <v>1.5*3米</v>
          </cell>
          <cell r="E349" t="str">
            <v>台</v>
          </cell>
          <cell r="F349">
            <v>1</v>
          </cell>
          <cell r="G349" t="str">
            <v>泊头洪城量具机械设备有限公司</v>
          </cell>
          <cell r="H349">
            <v>41275</v>
          </cell>
          <cell r="J349">
            <v>16400</v>
          </cell>
          <cell r="K349">
            <v>0.66</v>
          </cell>
          <cell r="N349" t="str">
            <v>B1</v>
          </cell>
        </row>
        <row r="350">
          <cell r="A350">
            <v>349</v>
          </cell>
          <cell r="C350" t="str">
            <v>程控箱式炉</v>
          </cell>
          <cell r="D350" t="str">
            <v>SXL-1216</v>
          </cell>
          <cell r="E350" t="str">
            <v>台</v>
          </cell>
          <cell r="F350">
            <v>1</v>
          </cell>
          <cell r="G350" t="str">
            <v>无锡三鑫精工电气设备公司</v>
          </cell>
          <cell r="H350">
            <v>41275</v>
          </cell>
          <cell r="J350">
            <v>8000</v>
          </cell>
          <cell r="K350">
            <v>0.34</v>
          </cell>
          <cell r="N350" t="str">
            <v>研发楼</v>
          </cell>
        </row>
        <row r="351">
          <cell r="A351">
            <v>350</v>
          </cell>
          <cell r="C351" t="str">
            <v>平板硫化机</v>
          </cell>
          <cell r="D351" t="str">
            <v>XLB-D300*300</v>
          </cell>
          <cell r="E351" t="str">
            <v>台</v>
          </cell>
          <cell r="F351">
            <v>1</v>
          </cell>
          <cell r="G351" t="str">
            <v>青岛信本科技有限公司</v>
          </cell>
          <cell r="H351">
            <v>41090</v>
          </cell>
          <cell r="J351">
            <v>25000</v>
          </cell>
          <cell r="K351">
            <v>0.3</v>
          </cell>
          <cell r="N351" t="str">
            <v>研发楼</v>
          </cell>
        </row>
        <row r="352">
          <cell r="A352">
            <v>351</v>
          </cell>
          <cell r="C352" t="str">
            <v>水压机</v>
          </cell>
          <cell r="E352" t="str">
            <v>台</v>
          </cell>
          <cell r="F352">
            <v>1</v>
          </cell>
          <cell r="G352" t="str">
            <v>不详</v>
          </cell>
          <cell r="H352">
            <v>41275</v>
          </cell>
          <cell r="J352">
            <v>1500</v>
          </cell>
          <cell r="K352">
            <v>0.05</v>
          </cell>
          <cell r="N352" t="str">
            <v>B1</v>
          </cell>
        </row>
        <row r="353">
          <cell r="A353">
            <v>352</v>
          </cell>
          <cell r="C353" t="str">
            <v>铸铁平台.2*3</v>
          </cell>
          <cell r="D353" t="str">
            <v>.2*3</v>
          </cell>
          <cell r="E353" t="str">
            <v>台</v>
          </cell>
          <cell r="F353">
            <v>1</v>
          </cell>
          <cell r="G353" t="str">
            <v>泊头洪城量具机械设备有限公司</v>
          </cell>
          <cell r="H353">
            <v>41274</v>
          </cell>
          <cell r="J353">
            <v>0</v>
          </cell>
          <cell r="K353">
            <v>0</v>
          </cell>
        </row>
        <row r="354">
          <cell r="A354">
            <v>353</v>
          </cell>
          <cell r="C354" t="str">
            <v>空调</v>
          </cell>
          <cell r="E354" t="str">
            <v>台</v>
          </cell>
          <cell r="F354">
            <v>1</v>
          </cell>
          <cell r="H354">
            <v>41274</v>
          </cell>
          <cell r="J354">
            <v>11500</v>
          </cell>
          <cell r="K354">
            <v>0.25</v>
          </cell>
          <cell r="N354" t="str">
            <v>研发楼</v>
          </cell>
        </row>
        <row r="355">
          <cell r="A355">
            <v>354</v>
          </cell>
          <cell r="C355" t="str">
            <v>动力配电箱</v>
          </cell>
          <cell r="D355" t="str">
            <v>XL-21</v>
          </cell>
          <cell r="E355" t="str">
            <v>台</v>
          </cell>
          <cell r="F355">
            <v>1</v>
          </cell>
          <cell r="G355" t="str">
            <v>抚顺凯特利机电化工有限公司</v>
          </cell>
          <cell r="H355">
            <v>41640</v>
          </cell>
          <cell r="J355">
            <v>4000</v>
          </cell>
          <cell r="K355">
            <v>0.43</v>
          </cell>
          <cell r="N355" t="str">
            <v>A1</v>
          </cell>
        </row>
        <row r="356">
          <cell r="A356">
            <v>355</v>
          </cell>
          <cell r="C356" t="str">
            <v>动力配电箱</v>
          </cell>
          <cell r="D356" t="str">
            <v>XL-21</v>
          </cell>
          <cell r="E356" t="str">
            <v>台</v>
          </cell>
          <cell r="F356">
            <v>1</v>
          </cell>
          <cell r="G356" t="str">
            <v>沈阳春兴成套电器有限公司</v>
          </cell>
          <cell r="H356">
            <v>41640</v>
          </cell>
          <cell r="J356">
            <v>3000</v>
          </cell>
          <cell r="K356">
            <v>0.43</v>
          </cell>
          <cell r="N356" t="str">
            <v>A1</v>
          </cell>
        </row>
        <row r="357">
          <cell r="A357">
            <v>356</v>
          </cell>
          <cell r="C357" t="str">
            <v>动力配电箱</v>
          </cell>
          <cell r="D357" t="str">
            <v>XL-21</v>
          </cell>
          <cell r="E357" t="str">
            <v>台</v>
          </cell>
          <cell r="F357">
            <v>1</v>
          </cell>
          <cell r="G357" t="str">
            <v>沈阳春兴成套电器有限公司</v>
          </cell>
          <cell r="H357">
            <v>41640</v>
          </cell>
          <cell r="J357">
            <v>3000</v>
          </cell>
          <cell r="K357">
            <v>0.43</v>
          </cell>
          <cell r="N357" t="str">
            <v>A1</v>
          </cell>
        </row>
        <row r="358">
          <cell r="A358">
            <v>357</v>
          </cell>
          <cell r="C358" t="str">
            <v>动力配电箱</v>
          </cell>
          <cell r="D358" t="str">
            <v>XL-21</v>
          </cell>
          <cell r="E358" t="str">
            <v>台</v>
          </cell>
          <cell r="F358">
            <v>1</v>
          </cell>
          <cell r="G358" t="str">
            <v>沈阳春兴成套电器有限公司</v>
          </cell>
          <cell r="H358">
            <v>41640</v>
          </cell>
          <cell r="J358">
            <v>3000</v>
          </cell>
          <cell r="K358">
            <v>0.43</v>
          </cell>
          <cell r="N358" t="str">
            <v>A1</v>
          </cell>
        </row>
        <row r="359">
          <cell r="A359">
            <v>358</v>
          </cell>
          <cell r="C359" t="str">
            <v>干式变压器</v>
          </cell>
          <cell r="D359" t="str">
            <v>SCB10-1250kva</v>
          </cell>
          <cell r="E359" t="str">
            <v>台</v>
          </cell>
          <cell r="F359">
            <v>1</v>
          </cell>
          <cell r="G359" t="str">
            <v>沈阳春兴成套电器有限公司</v>
          </cell>
          <cell r="H359">
            <v>41640</v>
          </cell>
          <cell r="J359">
            <v>103000</v>
          </cell>
          <cell r="K359">
            <v>0.56000000000000005</v>
          </cell>
          <cell r="N359" t="str">
            <v>A2</v>
          </cell>
        </row>
        <row r="360">
          <cell r="A360">
            <v>359</v>
          </cell>
          <cell r="C360" t="str">
            <v>低压柜</v>
          </cell>
          <cell r="D360" t="str">
            <v>GGD1</v>
          </cell>
          <cell r="E360" t="str">
            <v>台</v>
          </cell>
          <cell r="F360">
            <v>9</v>
          </cell>
          <cell r="G360" t="str">
            <v>沈阳春兴成套电器有限公司</v>
          </cell>
          <cell r="H360">
            <v>40908</v>
          </cell>
          <cell r="J360">
            <v>279000</v>
          </cell>
          <cell r="K360">
            <v>0.43</v>
          </cell>
          <cell r="N360" t="str">
            <v>A2</v>
          </cell>
        </row>
        <row r="361">
          <cell r="A361">
            <v>360</v>
          </cell>
          <cell r="C361" t="str">
            <v>高压柜</v>
          </cell>
          <cell r="D361" t="str">
            <v>KYN28-12</v>
          </cell>
          <cell r="E361" t="str">
            <v>台</v>
          </cell>
          <cell r="F361">
            <v>2</v>
          </cell>
          <cell r="G361" t="str">
            <v>上海通用电气（GE）</v>
          </cell>
          <cell r="H361">
            <v>40908</v>
          </cell>
          <cell r="J361">
            <v>84000</v>
          </cell>
          <cell r="K361">
            <v>0.43</v>
          </cell>
          <cell r="N361" t="str">
            <v>A2</v>
          </cell>
        </row>
        <row r="362">
          <cell r="A362">
            <v>361</v>
          </cell>
          <cell r="C362" t="str">
            <v>动力箱</v>
          </cell>
          <cell r="D362" t="str">
            <v>XL-21</v>
          </cell>
          <cell r="E362" t="str">
            <v>台</v>
          </cell>
          <cell r="F362">
            <v>12</v>
          </cell>
          <cell r="G362" t="str">
            <v>上海通用电气（GE）</v>
          </cell>
          <cell r="H362">
            <v>40908</v>
          </cell>
          <cell r="J362">
            <v>36000</v>
          </cell>
          <cell r="K362">
            <v>0.36</v>
          </cell>
          <cell r="N362" t="str">
            <v>A2</v>
          </cell>
        </row>
        <row r="363">
          <cell r="A363">
            <v>362</v>
          </cell>
          <cell r="C363" t="str">
            <v>动力配电箱</v>
          </cell>
          <cell r="D363" t="str">
            <v>XL-21</v>
          </cell>
          <cell r="E363" t="str">
            <v>台</v>
          </cell>
          <cell r="F363">
            <v>1</v>
          </cell>
          <cell r="G363" t="str">
            <v>上海通用电气（GE）</v>
          </cell>
          <cell r="H363">
            <v>41639</v>
          </cell>
          <cell r="J363">
            <v>3000</v>
          </cell>
          <cell r="K363">
            <v>0.43</v>
          </cell>
          <cell r="N363" t="str">
            <v>A3</v>
          </cell>
        </row>
        <row r="364">
          <cell r="A364">
            <v>363</v>
          </cell>
          <cell r="C364" t="str">
            <v>动力配电箱</v>
          </cell>
          <cell r="D364" t="str">
            <v>JK-</v>
          </cell>
          <cell r="E364" t="str">
            <v>台</v>
          </cell>
          <cell r="F364">
            <v>2</v>
          </cell>
          <cell r="G364" t="str">
            <v>沈阳春兴成套电器有限公司</v>
          </cell>
          <cell r="H364">
            <v>41815</v>
          </cell>
          <cell r="J364">
            <v>8000</v>
          </cell>
          <cell r="K364">
            <v>0.53</v>
          </cell>
          <cell r="N364" t="str">
            <v>A3</v>
          </cell>
        </row>
        <row r="365">
          <cell r="A365">
            <v>364</v>
          </cell>
          <cell r="C365" t="str">
            <v>动力配电箱</v>
          </cell>
          <cell r="D365" t="str">
            <v>XL-21</v>
          </cell>
          <cell r="E365" t="str">
            <v>台</v>
          </cell>
          <cell r="F365">
            <v>4</v>
          </cell>
          <cell r="G365" t="str">
            <v>沈阳春兴成套电器有限公司</v>
          </cell>
          <cell r="H365">
            <v>41274</v>
          </cell>
          <cell r="J365">
            <v>12000</v>
          </cell>
          <cell r="K365">
            <v>0.43</v>
          </cell>
          <cell r="N365" t="str">
            <v>A4</v>
          </cell>
        </row>
        <row r="366">
          <cell r="A366">
            <v>365</v>
          </cell>
          <cell r="C366" t="str">
            <v>中型配电箱</v>
          </cell>
          <cell r="E366" t="str">
            <v>台</v>
          </cell>
          <cell r="F366">
            <v>3</v>
          </cell>
          <cell r="G366" t="str">
            <v>沈阳春兴成套电器有限公司</v>
          </cell>
          <cell r="H366">
            <v>40908</v>
          </cell>
          <cell r="J366">
            <v>12000</v>
          </cell>
          <cell r="K366">
            <v>0.36</v>
          </cell>
          <cell r="N366" t="str">
            <v>A4</v>
          </cell>
        </row>
        <row r="367">
          <cell r="A367">
            <v>366</v>
          </cell>
          <cell r="C367" t="str">
            <v>干式变压器</v>
          </cell>
          <cell r="D367" t="str">
            <v>SCB11-1250kva</v>
          </cell>
          <cell r="E367" t="str">
            <v>条</v>
          </cell>
          <cell r="F367">
            <v>1</v>
          </cell>
          <cell r="G367" t="str">
            <v>沈阳春兴成套电器有限公司</v>
          </cell>
          <cell r="H367">
            <v>41640</v>
          </cell>
          <cell r="J367">
            <v>103000</v>
          </cell>
          <cell r="K367">
            <v>0.56000000000000005</v>
          </cell>
          <cell r="N367" t="str">
            <v>A5</v>
          </cell>
        </row>
        <row r="368">
          <cell r="A368">
            <v>367</v>
          </cell>
          <cell r="C368" t="str">
            <v>低压柜</v>
          </cell>
          <cell r="D368" t="str">
            <v>GGD3</v>
          </cell>
          <cell r="E368" t="str">
            <v>条</v>
          </cell>
          <cell r="F368">
            <v>10</v>
          </cell>
          <cell r="G368" t="str">
            <v>沈阳春兴成套电器有限公司</v>
          </cell>
          <cell r="H368">
            <v>40909</v>
          </cell>
          <cell r="J368">
            <v>310000</v>
          </cell>
          <cell r="K368">
            <v>0.43</v>
          </cell>
          <cell r="N368" t="str">
            <v>A5</v>
          </cell>
        </row>
        <row r="369">
          <cell r="A369">
            <v>368</v>
          </cell>
          <cell r="C369" t="str">
            <v>高压柜</v>
          </cell>
          <cell r="D369" t="str">
            <v>KYN28-12</v>
          </cell>
          <cell r="E369" t="str">
            <v>台</v>
          </cell>
          <cell r="F369">
            <v>2</v>
          </cell>
          <cell r="G369" t="str">
            <v>沈阳春兴成套电器有限公司</v>
          </cell>
          <cell r="H369">
            <v>40909</v>
          </cell>
          <cell r="J369">
            <v>84000</v>
          </cell>
          <cell r="K369">
            <v>0.43</v>
          </cell>
          <cell r="N369" t="str">
            <v>A5</v>
          </cell>
        </row>
        <row r="370">
          <cell r="A370">
            <v>369</v>
          </cell>
          <cell r="C370" t="str">
            <v>动力配电箱</v>
          </cell>
          <cell r="D370" t="str">
            <v>XL-21</v>
          </cell>
          <cell r="E370" t="str">
            <v>台</v>
          </cell>
          <cell r="F370">
            <v>8</v>
          </cell>
          <cell r="G370" t="str">
            <v>沈阳春兴成套电器有限公司</v>
          </cell>
          <cell r="H370">
            <v>40909</v>
          </cell>
          <cell r="J370">
            <v>24000</v>
          </cell>
          <cell r="K370">
            <v>0.35</v>
          </cell>
          <cell r="N370" t="str">
            <v>A5</v>
          </cell>
        </row>
        <row r="371">
          <cell r="A371">
            <v>370</v>
          </cell>
          <cell r="C371" t="str">
            <v>干式变压器</v>
          </cell>
          <cell r="D371" t="str">
            <v>SCB10-1000kva</v>
          </cell>
          <cell r="E371" t="str">
            <v>台</v>
          </cell>
          <cell r="F371">
            <v>1</v>
          </cell>
          <cell r="G371" t="str">
            <v>沈阳春兴成套电器有限公司</v>
          </cell>
          <cell r="H371">
            <v>41640</v>
          </cell>
          <cell r="J371">
            <v>99500</v>
          </cell>
          <cell r="K371">
            <v>0.56000000000000005</v>
          </cell>
          <cell r="N371" t="str">
            <v>B1</v>
          </cell>
        </row>
        <row r="372">
          <cell r="A372">
            <v>371</v>
          </cell>
          <cell r="C372" t="str">
            <v>低压柜</v>
          </cell>
          <cell r="D372" t="str">
            <v>GGD1</v>
          </cell>
          <cell r="E372" t="str">
            <v>台</v>
          </cell>
          <cell r="F372">
            <v>9</v>
          </cell>
          <cell r="G372" t="str">
            <v>沈阳春兴成套电器有限公司</v>
          </cell>
          <cell r="H372">
            <v>40908</v>
          </cell>
          <cell r="J372">
            <v>279000</v>
          </cell>
          <cell r="K372">
            <v>0.43</v>
          </cell>
          <cell r="N372" t="str">
            <v>B1</v>
          </cell>
        </row>
        <row r="373">
          <cell r="A373">
            <v>372</v>
          </cell>
          <cell r="C373" t="str">
            <v>高压柜</v>
          </cell>
          <cell r="D373" t="str">
            <v>KYN28-12</v>
          </cell>
          <cell r="E373" t="str">
            <v>米</v>
          </cell>
          <cell r="F373">
            <v>2</v>
          </cell>
          <cell r="G373" t="str">
            <v>沈阳春兴成套电器有限公司</v>
          </cell>
          <cell r="H373">
            <v>40908</v>
          </cell>
          <cell r="J373">
            <v>84000</v>
          </cell>
          <cell r="K373">
            <v>0.43</v>
          </cell>
          <cell r="N373" t="str">
            <v>B1</v>
          </cell>
        </row>
        <row r="374">
          <cell r="A374">
            <v>373</v>
          </cell>
          <cell r="C374" t="str">
            <v>动力箱</v>
          </cell>
          <cell r="D374" t="str">
            <v>XL-21-02小型</v>
          </cell>
          <cell r="E374" t="str">
            <v>台</v>
          </cell>
          <cell r="F374">
            <v>19</v>
          </cell>
          <cell r="G374" t="str">
            <v>沈阳春兴成套电器有限公司</v>
          </cell>
          <cell r="H374">
            <v>40908</v>
          </cell>
          <cell r="J374">
            <v>38000</v>
          </cell>
          <cell r="K374">
            <v>0.35</v>
          </cell>
          <cell r="N374" t="str">
            <v>B1</v>
          </cell>
        </row>
        <row r="375">
          <cell r="A375">
            <v>374</v>
          </cell>
          <cell r="C375" t="str">
            <v>开关柜</v>
          </cell>
          <cell r="D375" t="str">
            <v>GGD1</v>
          </cell>
          <cell r="E375" t="str">
            <v>台</v>
          </cell>
          <cell r="F375">
            <v>1</v>
          </cell>
          <cell r="G375" t="str">
            <v>沈阳春兴成套电器有限公司</v>
          </cell>
          <cell r="H375">
            <v>40908</v>
          </cell>
          <cell r="J375">
            <v>31000</v>
          </cell>
          <cell r="K375">
            <v>0.43</v>
          </cell>
          <cell r="N375" t="str">
            <v>B1</v>
          </cell>
        </row>
        <row r="376">
          <cell r="A376">
            <v>375</v>
          </cell>
          <cell r="C376" t="str">
            <v>动力柜</v>
          </cell>
          <cell r="D376" t="str">
            <v>XL-21</v>
          </cell>
          <cell r="E376" t="str">
            <v>台</v>
          </cell>
          <cell r="F376">
            <v>17</v>
          </cell>
          <cell r="G376" t="str">
            <v>沈阳春兴成套电器有限公司</v>
          </cell>
          <cell r="H376">
            <v>40909</v>
          </cell>
          <cell r="J376">
            <v>51000</v>
          </cell>
          <cell r="K376">
            <v>0.35</v>
          </cell>
          <cell r="N376" t="str">
            <v>B1</v>
          </cell>
        </row>
        <row r="377">
          <cell r="A377">
            <v>376</v>
          </cell>
          <cell r="C377" t="str">
            <v>干式变压器</v>
          </cell>
          <cell r="D377" t="str">
            <v>SCB10-1600kva</v>
          </cell>
          <cell r="E377" t="str">
            <v>台</v>
          </cell>
          <cell r="F377">
            <v>2</v>
          </cell>
          <cell r="G377" t="str">
            <v>沈阳春兴成套电器有限公司</v>
          </cell>
          <cell r="H377">
            <v>41640</v>
          </cell>
          <cell r="J377">
            <v>275000</v>
          </cell>
          <cell r="K377">
            <v>0.56000000000000005</v>
          </cell>
          <cell r="N377" t="str">
            <v>B2</v>
          </cell>
        </row>
        <row r="378">
          <cell r="A378">
            <v>377</v>
          </cell>
          <cell r="C378" t="str">
            <v>低压柜</v>
          </cell>
          <cell r="D378" t="str">
            <v>GGD1</v>
          </cell>
          <cell r="E378" t="str">
            <v>台</v>
          </cell>
          <cell r="F378">
            <v>20</v>
          </cell>
          <cell r="G378" t="str">
            <v>沈阳春兴成套电器有限公司</v>
          </cell>
          <cell r="H378">
            <v>40817</v>
          </cell>
          <cell r="J378">
            <v>620000</v>
          </cell>
          <cell r="K378">
            <v>0.42</v>
          </cell>
          <cell r="N378" t="str">
            <v>B2</v>
          </cell>
        </row>
        <row r="379">
          <cell r="A379">
            <v>378</v>
          </cell>
          <cell r="C379" t="str">
            <v>高压柜</v>
          </cell>
          <cell r="D379" t="str">
            <v>KYN28-12</v>
          </cell>
          <cell r="E379" t="str">
            <v>台</v>
          </cell>
          <cell r="F379">
            <v>4</v>
          </cell>
          <cell r="G379" t="str">
            <v>沈阳春兴成套电器有限公司</v>
          </cell>
          <cell r="H379">
            <v>40817</v>
          </cell>
          <cell r="J379">
            <v>168000</v>
          </cell>
          <cell r="K379">
            <v>0.42</v>
          </cell>
          <cell r="N379" t="str">
            <v>B2</v>
          </cell>
        </row>
        <row r="380">
          <cell r="A380">
            <v>379</v>
          </cell>
          <cell r="C380" t="str">
            <v>动力箱</v>
          </cell>
          <cell r="D380" t="str">
            <v>XL-21（中型）</v>
          </cell>
          <cell r="E380" t="str">
            <v>台</v>
          </cell>
          <cell r="F380">
            <v>16</v>
          </cell>
          <cell r="G380" t="str">
            <v>沈阳春兴成套电器有限公司</v>
          </cell>
          <cell r="H380">
            <v>40818</v>
          </cell>
          <cell r="J380">
            <v>48000</v>
          </cell>
          <cell r="K380">
            <v>0.35</v>
          </cell>
          <cell r="N380" t="str">
            <v>B2</v>
          </cell>
        </row>
        <row r="381">
          <cell r="A381">
            <v>380</v>
          </cell>
          <cell r="C381" t="str">
            <v>电流互感器</v>
          </cell>
          <cell r="D381" t="str">
            <v>LZZJ2-10</v>
          </cell>
          <cell r="E381" t="str">
            <v>台</v>
          </cell>
          <cell r="F381">
            <v>4</v>
          </cell>
          <cell r="G381" t="str">
            <v>沈阳春兴成套电器有限公司</v>
          </cell>
          <cell r="H381">
            <v>41640</v>
          </cell>
          <cell r="J381">
            <v>2800</v>
          </cell>
          <cell r="K381">
            <v>0.33</v>
          </cell>
          <cell r="N381" t="str">
            <v>开闭所</v>
          </cell>
        </row>
        <row r="382">
          <cell r="A382">
            <v>381</v>
          </cell>
          <cell r="C382" t="str">
            <v>电压互感器</v>
          </cell>
          <cell r="D382" t="str">
            <v>JDZ18-10</v>
          </cell>
          <cell r="E382" t="str">
            <v>台</v>
          </cell>
          <cell r="F382">
            <v>4</v>
          </cell>
          <cell r="G382" t="str">
            <v>沈阳春兴成套电器有限公司</v>
          </cell>
          <cell r="H382">
            <v>41640</v>
          </cell>
          <cell r="J382">
            <v>3800</v>
          </cell>
          <cell r="K382">
            <v>0.33</v>
          </cell>
          <cell r="N382" t="str">
            <v>开闭所</v>
          </cell>
        </row>
        <row r="383">
          <cell r="A383">
            <v>382</v>
          </cell>
          <cell r="C383" t="str">
            <v>终端PM8325（设备）</v>
          </cell>
          <cell r="D383" t="str">
            <v>PM8325</v>
          </cell>
          <cell r="E383" t="str">
            <v>台</v>
          </cell>
          <cell r="F383">
            <v>1</v>
          </cell>
          <cell r="G383" t="str">
            <v>沈阳春兴成套电器有限公司</v>
          </cell>
          <cell r="H383">
            <v>41640</v>
          </cell>
          <cell r="J383">
            <v>15000</v>
          </cell>
          <cell r="K383">
            <v>0.33</v>
          </cell>
          <cell r="N383" t="str">
            <v>开闭所</v>
          </cell>
        </row>
        <row r="384">
          <cell r="A384">
            <v>383</v>
          </cell>
          <cell r="C384" t="str">
            <v>负荷计量箱400A开关</v>
          </cell>
          <cell r="D384" t="str">
            <v>400A</v>
          </cell>
          <cell r="E384" t="str">
            <v>台</v>
          </cell>
          <cell r="F384">
            <v>1</v>
          </cell>
          <cell r="G384" t="str">
            <v>沈阳春兴成套电器有限公司</v>
          </cell>
          <cell r="H384">
            <v>41640</v>
          </cell>
          <cell r="J384">
            <v>900</v>
          </cell>
          <cell r="K384">
            <v>0.33</v>
          </cell>
          <cell r="N384" t="str">
            <v>开闭所</v>
          </cell>
        </row>
        <row r="385">
          <cell r="A385">
            <v>384</v>
          </cell>
          <cell r="C385" t="str">
            <v>馈线SYV-50-7</v>
          </cell>
          <cell r="D385" t="str">
            <v>SYV-50-7</v>
          </cell>
          <cell r="E385" t="str">
            <v>条</v>
          </cell>
          <cell r="F385">
            <v>1</v>
          </cell>
          <cell r="G385" t="str">
            <v>沈阳春兴成套电器有限公司</v>
          </cell>
          <cell r="H385">
            <v>41640</v>
          </cell>
          <cell r="J385">
            <v>600</v>
          </cell>
          <cell r="K385">
            <v>0.5</v>
          </cell>
          <cell r="N385" t="str">
            <v>开闭所</v>
          </cell>
        </row>
        <row r="386">
          <cell r="A386">
            <v>385</v>
          </cell>
          <cell r="C386" t="str">
            <v>通讯天线（五单元定向）</v>
          </cell>
          <cell r="E386" t="str">
            <v>根</v>
          </cell>
          <cell r="F386">
            <v>1</v>
          </cell>
          <cell r="G386" t="str">
            <v>沈阳春兴成套电器有限公司</v>
          </cell>
          <cell r="H386">
            <v>41640</v>
          </cell>
          <cell r="J386">
            <v>500</v>
          </cell>
          <cell r="K386">
            <v>0.5</v>
          </cell>
          <cell r="N386" t="str">
            <v>开闭所</v>
          </cell>
        </row>
        <row r="387">
          <cell r="A387">
            <v>386</v>
          </cell>
          <cell r="C387" t="str">
            <v>屏蔽电缆PVVRP6</v>
          </cell>
          <cell r="D387" t="str">
            <v>PVVRP6</v>
          </cell>
          <cell r="E387" t="str">
            <v>条</v>
          </cell>
          <cell r="F387">
            <v>1</v>
          </cell>
          <cell r="G387" t="str">
            <v>沈阳春兴成套电器有限公司</v>
          </cell>
          <cell r="H387">
            <v>41640</v>
          </cell>
          <cell r="J387">
            <v>300</v>
          </cell>
          <cell r="K387">
            <v>0.5</v>
          </cell>
          <cell r="N387" t="str">
            <v>开闭所</v>
          </cell>
        </row>
        <row r="388">
          <cell r="A388">
            <v>387</v>
          </cell>
          <cell r="C388" t="str">
            <v>控制电缆KVV7*2.5</v>
          </cell>
          <cell r="D388" t="str">
            <v>KVV7*2.5</v>
          </cell>
          <cell r="E388" t="str">
            <v>条</v>
          </cell>
          <cell r="F388">
            <v>1</v>
          </cell>
          <cell r="G388" t="str">
            <v>沈阳春兴成套电器有限公司</v>
          </cell>
          <cell r="H388">
            <v>41640</v>
          </cell>
          <cell r="J388">
            <v>600</v>
          </cell>
          <cell r="K388">
            <v>0.5</v>
          </cell>
          <cell r="N388" t="str">
            <v>开闭所</v>
          </cell>
        </row>
        <row r="389">
          <cell r="A389">
            <v>388</v>
          </cell>
          <cell r="C389" t="str">
            <v>交流采样表100/200</v>
          </cell>
          <cell r="D389" t="str">
            <v>100/200</v>
          </cell>
          <cell r="E389" t="str">
            <v>台</v>
          </cell>
          <cell r="F389">
            <v>1</v>
          </cell>
          <cell r="G389" t="str">
            <v>沈阳春兴成套电器有限公司</v>
          </cell>
          <cell r="H389">
            <v>41640</v>
          </cell>
          <cell r="J389">
            <v>2600</v>
          </cell>
          <cell r="K389">
            <v>0.33</v>
          </cell>
          <cell r="N389" t="str">
            <v>开闭所</v>
          </cell>
        </row>
        <row r="390">
          <cell r="A390">
            <v>389</v>
          </cell>
          <cell r="C390" t="str">
            <v>避雷器（CA-35R）</v>
          </cell>
          <cell r="D390" t="str">
            <v>（CA-35R）</v>
          </cell>
          <cell r="E390" t="str">
            <v>台</v>
          </cell>
          <cell r="F390">
            <v>1</v>
          </cell>
          <cell r="G390" t="str">
            <v>沈阳春兴成套电器有限公司</v>
          </cell>
          <cell r="H390">
            <v>41640</v>
          </cell>
          <cell r="J390">
            <v>200</v>
          </cell>
          <cell r="K390">
            <v>0.33</v>
          </cell>
          <cell r="N390" t="str">
            <v>开闭所</v>
          </cell>
        </row>
        <row r="391">
          <cell r="A391">
            <v>390</v>
          </cell>
          <cell r="C391" t="str">
            <v>交流采样表100/200</v>
          </cell>
          <cell r="D391" t="str">
            <v>100/200</v>
          </cell>
          <cell r="E391" t="str">
            <v>台</v>
          </cell>
          <cell r="F391">
            <v>1</v>
          </cell>
          <cell r="G391" t="str">
            <v>沈阳春兴成套电器有限公司</v>
          </cell>
          <cell r="H391">
            <v>41640</v>
          </cell>
          <cell r="J391">
            <v>2600</v>
          </cell>
          <cell r="K391">
            <v>0.33</v>
          </cell>
          <cell r="N391" t="str">
            <v>开闭所</v>
          </cell>
        </row>
        <row r="392">
          <cell r="A392">
            <v>391</v>
          </cell>
          <cell r="C392" t="str">
            <v>三相三线多功能表</v>
          </cell>
          <cell r="D392" t="str">
            <v>DSSD220.5</v>
          </cell>
          <cell r="E392" t="str">
            <v>台</v>
          </cell>
          <cell r="F392">
            <v>2</v>
          </cell>
          <cell r="G392" t="str">
            <v>沈阳春兴成套电器有限公司</v>
          </cell>
          <cell r="H392">
            <v>41640</v>
          </cell>
          <cell r="J392">
            <v>5000</v>
          </cell>
          <cell r="K392">
            <v>0.33</v>
          </cell>
          <cell r="N392" t="str">
            <v>开闭所</v>
          </cell>
        </row>
        <row r="393">
          <cell r="A393">
            <v>392</v>
          </cell>
          <cell r="C393" t="str">
            <v>天线支架</v>
          </cell>
          <cell r="E393" t="str">
            <v>台</v>
          </cell>
          <cell r="F393">
            <v>1</v>
          </cell>
          <cell r="G393" t="str">
            <v>沈阳春兴成套电器有限公司</v>
          </cell>
          <cell r="H393">
            <v>41640</v>
          </cell>
          <cell r="J393">
            <v>300</v>
          </cell>
          <cell r="K393">
            <v>0.5</v>
          </cell>
          <cell r="N393" t="str">
            <v>开闭所</v>
          </cell>
        </row>
        <row r="394">
          <cell r="A394">
            <v>393</v>
          </cell>
          <cell r="C394" t="str">
            <v>线槽、钢钉等材料</v>
          </cell>
          <cell r="D394" t="str">
            <v>组合件</v>
          </cell>
          <cell r="E394" t="str">
            <v>台</v>
          </cell>
          <cell r="F394">
            <v>1</v>
          </cell>
          <cell r="G394" t="str">
            <v>沈阳春兴成套电器有限公司</v>
          </cell>
          <cell r="H394">
            <v>41640</v>
          </cell>
          <cell r="J394">
            <v>300</v>
          </cell>
          <cell r="K394">
            <v>0.5</v>
          </cell>
          <cell r="N394" t="str">
            <v>开闭所</v>
          </cell>
        </row>
        <row r="395">
          <cell r="A395">
            <v>394</v>
          </cell>
          <cell r="C395" t="str">
            <v>交联电力电缆YJLV</v>
          </cell>
          <cell r="D395" t="str">
            <v>3*35+2*16</v>
          </cell>
          <cell r="E395" t="str">
            <v>米</v>
          </cell>
          <cell r="F395">
            <v>1000</v>
          </cell>
          <cell r="G395" t="str">
            <v>沈阳春兴成套电器有限公司</v>
          </cell>
          <cell r="H395">
            <v>41640</v>
          </cell>
          <cell r="J395">
            <v>120000</v>
          </cell>
          <cell r="K395">
            <v>0.5</v>
          </cell>
          <cell r="N395" t="str">
            <v>开闭所</v>
          </cell>
        </row>
        <row r="396">
          <cell r="A396">
            <v>395</v>
          </cell>
          <cell r="C396" t="str">
            <v>远程YZ系列综合微机保护软件</v>
          </cell>
          <cell r="D396" t="str">
            <v>V1.0</v>
          </cell>
          <cell r="E396" t="str">
            <v>台</v>
          </cell>
          <cell r="F396">
            <v>8</v>
          </cell>
          <cell r="G396" t="str">
            <v>沈阳春兴成套电器有限公司</v>
          </cell>
          <cell r="H396">
            <v>41640</v>
          </cell>
          <cell r="J396">
            <v>24000</v>
          </cell>
          <cell r="K396">
            <v>0.13</v>
          </cell>
          <cell r="N396" t="str">
            <v>开闭所</v>
          </cell>
        </row>
        <row r="397">
          <cell r="A397">
            <v>396</v>
          </cell>
          <cell r="C397" t="str">
            <v>远程YZ系列综合微机保护软件</v>
          </cell>
          <cell r="D397" t="str">
            <v>V1.0</v>
          </cell>
          <cell r="E397" t="str">
            <v>台</v>
          </cell>
          <cell r="F397">
            <v>1</v>
          </cell>
          <cell r="G397" t="str">
            <v>沈阳春兴成套电器有限公司</v>
          </cell>
          <cell r="H397">
            <v>41640</v>
          </cell>
          <cell r="J397">
            <v>3000</v>
          </cell>
          <cell r="K397">
            <v>0.13</v>
          </cell>
          <cell r="N397" t="str">
            <v>开闭所</v>
          </cell>
        </row>
        <row r="398">
          <cell r="A398">
            <v>397</v>
          </cell>
          <cell r="C398" t="str">
            <v>IPA2000变电站综合自动化监控软件</v>
          </cell>
          <cell r="D398" t="str">
            <v>V1.0</v>
          </cell>
          <cell r="E398" t="str">
            <v>台</v>
          </cell>
          <cell r="F398">
            <v>1</v>
          </cell>
          <cell r="G398" t="str">
            <v>沈阳春兴成套电器有限公司</v>
          </cell>
          <cell r="H398">
            <v>41640</v>
          </cell>
          <cell r="J398">
            <v>5000</v>
          </cell>
          <cell r="K398">
            <v>0.13</v>
          </cell>
          <cell r="N398" t="str">
            <v>开闭所</v>
          </cell>
        </row>
        <row r="399">
          <cell r="A399">
            <v>398</v>
          </cell>
          <cell r="C399" t="str">
            <v>YZ系列综合微机保护装置</v>
          </cell>
          <cell r="D399" t="str">
            <v>YZ600-TX</v>
          </cell>
          <cell r="E399" t="str">
            <v>台</v>
          </cell>
          <cell r="F399">
            <v>1</v>
          </cell>
          <cell r="G399" t="str">
            <v>沈阳春兴成套电器有限公司</v>
          </cell>
          <cell r="H399">
            <v>41640</v>
          </cell>
          <cell r="J399">
            <v>4500</v>
          </cell>
          <cell r="K399">
            <v>0.33</v>
          </cell>
          <cell r="N399" t="str">
            <v>开闭所</v>
          </cell>
        </row>
        <row r="400">
          <cell r="A400">
            <v>399</v>
          </cell>
          <cell r="C400" t="str">
            <v>后台监控系统</v>
          </cell>
          <cell r="E400" t="str">
            <v>台</v>
          </cell>
          <cell r="F400">
            <v>1</v>
          </cell>
          <cell r="G400" t="str">
            <v>沈阳春兴成套电器有限公司</v>
          </cell>
          <cell r="H400">
            <v>41640</v>
          </cell>
          <cell r="J400">
            <v>15000</v>
          </cell>
          <cell r="K400">
            <v>0.33</v>
          </cell>
          <cell r="N400" t="str">
            <v>开闭所</v>
          </cell>
        </row>
        <row r="401">
          <cell r="A401">
            <v>400</v>
          </cell>
          <cell r="C401" t="str">
            <v>直流屏</v>
          </cell>
          <cell r="D401" t="str">
            <v>KYN28-12</v>
          </cell>
          <cell r="E401" t="str">
            <v>台</v>
          </cell>
          <cell r="F401">
            <v>2</v>
          </cell>
          <cell r="G401" t="str">
            <v>沈阳春兴成套电器有限公司</v>
          </cell>
          <cell r="H401">
            <v>41640</v>
          </cell>
          <cell r="J401">
            <v>60000</v>
          </cell>
          <cell r="K401">
            <v>0.55000000000000004</v>
          </cell>
          <cell r="N401" t="str">
            <v>开闭所</v>
          </cell>
        </row>
        <row r="402">
          <cell r="A402">
            <v>401</v>
          </cell>
          <cell r="C402" t="str">
            <v>模拟屏</v>
          </cell>
          <cell r="D402" t="str">
            <v>KYN28-12</v>
          </cell>
          <cell r="E402" t="str">
            <v>台</v>
          </cell>
          <cell r="F402">
            <v>1</v>
          </cell>
          <cell r="G402" t="str">
            <v>沈阳春兴成套电器有限公司</v>
          </cell>
          <cell r="H402">
            <v>41640</v>
          </cell>
          <cell r="J402">
            <v>28000</v>
          </cell>
          <cell r="K402">
            <v>0.55000000000000004</v>
          </cell>
          <cell r="N402" t="str">
            <v>开闭所</v>
          </cell>
        </row>
        <row r="403">
          <cell r="A403">
            <v>402</v>
          </cell>
          <cell r="C403" t="str">
            <v>YZ系列综合微机保护装置</v>
          </cell>
          <cell r="D403" t="str">
            <v>YZ202-PT</v>
          </cell>
          <cell r="E403" t="str">
            <v>台</v>
          </cell>
          <cell r="F403">
            <v>2</v>
          </cell>
          <cell r="G403" t="str">
            <v>沈阳春兴成套电器有限公司</v>
          </cell>
          <cell r="H403">
            <v>41640</v>
          </cell>
          <cell r="J403">
            <v>6000</v>
          </cell>
          <cell r="K403">
            <v>0.33</v>
          </cell>
          <cell r="N403" t="str">
            <v>开闭所</v>
          </cell>
        </row>
        <row r="404">
          <cell r="A404">
            <v>403</v>
          </cell>
          <cell r="C404" t="str">
            <v>YZ系列综合微机保护装置</v>
          </cell>
          <cell r="D404" t="str">
            <v>YZ202-JX</v>
          </cell>
          <cell r="E404" t="str">
            <v>台</v>
          </cell>
          <cell r="F404">
            <v>2</v>
          </cell>
          <cell r="G404" t="str">
            <v>沈阳春兴成套电器有限公司</v>
          </cell>
          <cell r="H404">
            <v>41640</v>
          </cell>
          <cell r="J404">
            <v>6000</v>
          </cell>
          <cell r="K404">
            <v>0.33</v>
          </cell>
          <cell r="N404" t="str">
            <v>开闭所</v>
          </cell>
        </row>
        <row r="405">
          <cell r="A405">
            <v>404</v>
          </cell>
          <cell r="C405" t="str">
            <v>YZ系列综合微机保护装置</v>
          </cell>
          <cell r="D405" t="str">
            <v>YZ202-CB</v>
          </cell>
          <cell r="E405" t="str">
            <v>台</v>
          </cell>
          <cell r="F405">
            <v>4</v>
          </cell>
          <cell r="G405" t="str">
            <v>沈阳春兴成套电器有限公司</v>
          </cell>
          <cell r="H405">
            <v>41640</v>
          </cell>
          <cell r="J405">
            <v>12000</v>
          </cell>
          <cell r="K405">
            <v>0.33</v>
          </cell>
          <cell r="N405" t="str">
            <v>开闭所</v>
          </cell>
        </row>
        <row r="406">
          <cell r="A406">
            <v>405</v>
          </cell>
          <cell r="C406" t="str">
            <v>YZ系列综合微机保护装置</v>
          </cell>
          <cell r="D406" t="str">
            <v>YZ600-MFZT</v>
          </cell>
          <cell r="E406" t="str">
            <v>台</v>
          </cell>
          <cell r="F406">
            <v>1</v>
          </cell>
          <cell r="G406" t="str">
            <v>沈阳春兴成套电器有限公司</v>
          </cell>
          <cell r="H406">
            <v>41640</v>
          </cell>
          <cell r="J406">
            <v>4500</v>
          </cell>
          <cell r="K406">
            <v>0.33</v>
          </cell>
          <cell r="N406" t="str">
            <v>开闭所</v>
          </cell>
        </row>
        <row r="407">
          <cell r="A407">
            <v>406</v>
          </cell>
          <cell r="C407" t="str">
            <v>隔离柜</v>
          </cell>
          <cell r="D407" t="str">
            <v>KYN28-12</v>
          </cell>
          <cell r="E407" t="str">
            <v>台</v>
          </cell>
          <cell r="F407">
            <v>1</v>
          </cell>
          <cell r="G407" t="str">
            <v>沈阳春兴成套电器有限公司</v>
          </cell>
          <cell r="H407">
            <v>41640</v>
          </cell>
          <cell r="J407">
            <v>38000</v>
          </cell>
          <cell r="K407">
            <v>0.55000000000000004</v>
          </cell>
          <cell r="N407" t="str">
            <v>开闭所</v>
          </cell>
        </row>
        <row r="408">
          <cell r="A408">
            <v>407</v>
          </cell>
          <cell r="C408" t="str">
            <v>PT柜</v>
          </cell>
          <cell r="D408" t="str">
            <v>KYN28-12</v>
          </cell>
          <cell r="E408" t="str">
            <v>台</v>
          </cell>
          <cell r="F408">
            <v>2</v>
          </cell>
          <cell r="G408" t="str">
            <v>沈阳春兴成套电器有限公司</v>
          </cell>
          <cell r="H408">
            <v>41640</v>
          </cell>
          <cell r="J408">
            <v>64000</v>
          </cell>
          <cell r="K408">
            <v>0.55000000000000004</v>
          </cell>
          <cell r="N408" t="str">
            <v>开闭所</v>
          </cell>
        </row>
        <row r="409">
          <cell r="A409">
            <v>408</v>
          </cell>
          <cell r="C409" t="str">
            <v>计量柜</v>
          </cell>
          <cell r="D409" t="str">
            <v>KYN28-12</v>
          </cell>
          <cell r="E409" t="str">
            <v>台</v>
          </cell>
          <cell r="F409">
            <v>2</v>
          </cell>
          <cell r="G409" t="str">
            <v>沈阳春兴成套电器有限公司</v>
          </cell>
          <cell r="H409">
            <v>41640</v>
          </cell>
          <cell r="J409">
            <v>68000</v>
          </cell>
          <cell r="K409">
            <v>0.55000000000000004</v>
          </cell>
          <cell r="N409" t="str">
            <v>开闭所</v>
          </cell>
        </row>
        <row r="410">
          <cell r="A410">
            <v>409</v>
          </cell>
          <cell r="C410" t="str">
            <v>受电柜</v>
          </cell>
          <cell r="D410" t="str">
            <v>KYN28-12</v>
          </cell>
          <cell r="E410" t="str">
            <v>台</v>
          </cell>
          <cell r="F410">
            <v>2</v>
          </cell>
          <cell r="G410" t="str">
            <v>沈阳春兴成套电器有限公司</v>
          </cell>
          <cell r="H410">
            <v>41640</v>
          </cell>
          <cell r="J410">
            <v>76000</v>
          </cell>
          <cell r="K410">
            <v>0.55000000000000004</v>
          </cell>
          <cell r="N410" t="str">
            <v>开闭所</v>
          </cell>
        </row>
        <row r="411">
          <cell r="A411">
            <v>410</v>
          </cell>
          <cell r="C411" t="str">
            <v>所用变柜</v>
          </cell>
          <cell r="D411" t="str">
            <v>KYN28-12</v>
          </cell>
          <cell r="E411" t="str">
            <v>台</v>
          </cell>
          <cell r="F411">
            <v>1</v>
          </cell>
          <cell r="G411" t="str">
            <v>沈阳春兴成套电器有限公司</v>
          </cell>
          <cell r="H411">
            <v>41640</v>
          </cell>
          <cell r="J411">
            <v>42000</v>
          </cell>
          <cell r="K411">
            <v>0.55000000000000004</v>
          </cell>
          <cell r="N411" t="str">
            <v>开闭所</v>
          </cell>
        </row>
        <row r="412">
          <cell r="A412">
            <v>411</v>
          </cell>
          <cell r="C412" t="str">
            <v>变压变柜</v>
          </cell>
          <cell r="D412" t="str">
            <v>KYN28-12</v>
          </cell>
          <cell r="E412" t="str">
            <v>台</v>
          </cell>
          <cell r="F412">
            <v>2</v>
          </cell>
          <cell r="G412" t="str">
            <v>沈阳春兴成套电器有限公司</v>
          </cell>
          <cell r="H412">
            <v>41640</v>
          </cell>
          <cell r="J412">
            <v>84000</v>
          </cell>
          <cell r="K412">
            <v>0.55000000000000004</v>
          </cell>
          <cell r="N412" t="str">
            <v>开闭所</v>
          </cell>
        </row>
        <row r="413">
          <cell r="A413">
            <v>412</v>
          </cell>
          <cell r="C413" t="str">
            <v>进线变柜</v>
          </cell>
          <cell r="D413" t="str">
            <v>KYN28-12</v>
          </cell>
          <cell r="E413" t="str">
            <v>台</v>
          </cell>
          <cell r="F413">
            <v>2</v>
          </cell>
          <cell r="G413" t="str">
            <v>沈阳春兴成套电器有限公司</v>
          </cell>
          <cell r="H413">
            <v>41640</v>
          </cell>
          <cell r="J413">
            <v>76000</v>
          </cell>
          <cell r="K413">
            <v>0.55000000000000004</v>
          </cell>
          <cell r="N413" t="str">
            <v>开闭所</v>
          </cell>
        </row>
        <row r="414">
          <cell r="A414">
            <v>413</v>
          </cell>
          <cell r="C414" t="str">
            <v>分段柜</v>
          </cell>
          <cell r="D414" t="str">
            <v>KYN28-12</v>
          </cell>
          <cell r="E414" t="str">
            <v>台</v>
          </cell>
          <cell r="F414">
            <v>1</v>
          </cell>
          <cell r="G414" t="str">
            <v>沈阳春兴成套电器有限公司</v>
          </cell>
          <cell r="H414">
            <v>41640</v>
          </cell>
          <cell r="J414">
            <v>34000</v>
          </cell>
          <cell r="K414">
            <v>0.55000000000000004</v>
          </cell>
          <cell r="N414" t="str">
            <v>开闭所</v>
          </cell>
        </row>
        <row r="415">
          <cell r="A415">
            <v>414</v>
          </cell>
          <cell r="C415" t="str">
            <v>变压器柜</v>
          </cell>
          <cell r="D415" t="str">
            <v>KYN28-12</v>
          </cell>
          <cell r="E415" t="str">
            <v>台</v>
          </cell>
          <cell r="F415">
            <v>1</v>
          </cell>
          <cell r="G415" t="str">
            <v>沈阳春兴成套电器有限公司</v>
          </cell>
          <cell r="H415">
            <v>41640</v>
          </cell>
          <cell r="J415">
            <v>42000</v>
          </cell>
          <cell r="K415">
            <v>0.55000000000000004</v>
          </cell>
          <cell r="N415" t="str">
            <v>开闭所</v>
          </cell>
        </row>
        <row r="416">
          <cell r="A416">
            <v>415</v>
          </cell>
          <cell r="C416" t="str">
            <v>远程多回路数显计费系统（设备）</v>
          </cell>
          <cell r="E416" t="str">
            <v>套</v>
          </cell>
          <cell r="F416">
            <v>2</v>
          </cell>
          <cell r="G416" t="str">
            <v>清原供电公司</v>
          </cell>
          <cell r="H416">
            <v>41274</v>
          </cell>
          <cell r="J416">
            <v>725000</v>
          </cell>
          <cell r="K416">
            <v>0.33</v>
          </cell>
          <cell r="N416" t="str">
            <v>开闭所</v>
          </cell>
        </row>
        <row r="417">
          <cell r="A417">
            <v>416</v>
          </cell>
          <cell r="C417" t="str">
            <v>卧式车床</v>
          </cell>
          <cell r="D417" t="str">
            <v>CW61125M</v>
          </cell>
          <cell r="E417" t="str">
            <v>台</v>
          </cell>
          <cell r="F417">
            <v>1</v>
          </cell>
          <cell r="G417" t="str">
            <v>大连机床厂</v>
          </cell>
          <cell r="H417">
            <v>41305</v>
          </cell>
          <cell r="J417">
            <v>275000</v>
          </cell>
          <cell r="K417">
            <v>0.5</v>
          </cell>
          <cell r="N417" t="str">
            <v>B1</v>
          </cell>
        </row>
      </sheetData>
      <sheetData sheetId="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现场设备勘查盘点表"/>
      <sheetName val="2、现场模具等查勘盘点"/>
      <sheetName val="3、设备评估底稿"/>
      <sheetName val="4、模具评估底稿"/>
      <sheetName val="5、设备评估表"/>
      <sheetName val="6、模具砂箱评估表"/>
      <sheetName val="5、设备评估表 (2)"/>
      <sheetName val="Sheet1"/>
    </sheetNames>
    <sheetDataSet>
      <sheetData sheetId="0"/>
      <sheetData sheetId="1"/>
      <sheetData sheetId="2"/>
      <sheetData sheetId="3"/>
      <sheetData sheetId="4"/>
      <sheetData sheetId="5">
        <row r="2">
          <cell r="A2">
            <v>1</v>
          </cell>
        </row>
        <row r="676">
          <cell r="H676">
            <v>15753054.399999987</v>
          </cell>
          <cell r="J676">
            <v>5247487.2899999833</v>
          </cell>
        </row>
      </sheetData>
      <sheetData sheetId="6">
        <row r="2">
          <cell r="A2">
            <v>1</v>
          </cell>
        </row>
      </sheetData>
      <sheetData sheetId="7"/>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J30"/>
  <sheetViews>
    <sheetView showGridLines="0" view="pageBreakPreview" topLeftCell="A4" zoomScaleSheetLayoutView="100" workbookViewId="0">
      <selection activeCell="S14" sqref="S14"/>
    </sheetView>
  </sheetViews>
  <sheetFormatPr defaultColWidth="11" defaultRowHeight="15.75"/>
  <cols>
    <col min="1" max="1" width="1.875" customWidth="1"/>
    <col min="2" max="2" width="3.375" customWidth="1"/>
    <col min="3" max="3" width="2.875" customWidth="1"/>
    <col min="4" max="4" width="15.125" customWidth="1"/>
    <col min="5" max="5" width="12" customWidth="1"/>
    <col min="6" max="6" width="5.625" customWidth="1"/>
    <col min="7" max="7" width="3.125" customWidth="1"/>
    <col min="8" max="8" width="4.25" customWidth="1"/>
    <col min="9" max="9" width="2.5" customWidth="1"/>
    <col min="10" max="10" width="3.625" customWidth="1"/>
    <col min="11" max="11" width="2.125" customWidth="1"/>
    <col min="12" max="12" width="5.875" customWidth="1"/>
    <col min="13" max="13" width="6.125" customWidth="1"/>
    <col min="14" max="14" width="3.625" customWidth="1"/>
    <col min="15" max="15" width="3.375" customWidth="1"/>
  </cols>
  <sheetData>
    <row r="1" spans="1:36">
      <c r="A1" s="262" t="s">
        <v>0</v>
      </c>
      <c r="B1" s="262"/>
    </row>
    <row r="2" spans="1:36" ht="18" customHeight="1" thickTop="1">
      <c r="B2" s="263"/>
      <c r="C2" s="264"/>
      <c r="D2" s="264"/>
      <c r="E2" s="264"/>
      <c r="F2" s="264"/>
      <c r="G2" s="264"/>
      <c r="H2" s="264"/>
      <c r="I2" s="264"/>
      <c r="J2" s="264"/>
      <c r="K2" s="264"/>
      <c r="L2" s="264"/>
      <c r="M2" s="264"/>
      <c r="N2" s="264"/>
      <c r="O2" s="265"/>
    </row>
    <row r="3" spans="1:36" ht="26.25" hidden="1">
      <c r="B3" s="274"/>
      <c r="C3" s="266"/>
      <c r="D3" s="267"/>
      <c r="E3" s="267"/>
      <c r="F3" s="267"/>
      <c r="G3" s="267"/>
      <c r="H3" s="267"/>
      <c r="I3" s="267"/>
      <c r="J3" s="267"/>
      <c r="K3" s="267"/>
      <c r="L3" s="267"/>
      <c r="M3" s="267"/>
      <c r="N3" s="268"/>
      <c r="O3" s="285"/>
      <c r="P3" s="77"/>
      <c r="Q3" s="77"/>
      <c r="R3" s="77"/>
      <c r="S3" s="77"/>
      <c r="T3" s="77"/>
      <c r="U3" s="77"/>
      <c r="V3" s="77"/>
      <c r="W3" s="77"/>
      <c r="X3" s="77"/>
      <c r="Y3" s="77"/>
      <c r="Z3" s="77"/>
      <c r="AA3" s="77"/>
      <c r="AB3" s="77"/>
      <c r="AC3" s="77"/>
      <c r="AD3" s="77"/>
      <c r="AE3" s="77"/>
      <c r="AF3" s="77"/>
      <c r="AG3" s="77"/>
      <c r="AH3" s="77"/>
      <c r="AI3" s="77"/>
      <c r="AJ3" s="77"/>
    </row>
    <row r="4" spans="1:36" ht="43.5" customHeight="1">
      <c r="B4" s="274"/>
      <c r="C4" s="269" t="s">
        <v>149</v>
      </c>
      <c r="D4" s="270"/>
      <c r="E4" s="270"/>
      <c r="F4" s="270"/>
      <c r="G4" s="270"/>
      <c r="H4" s="270"/>
      <c r="I4" s="270"/>
      <c r="J4" s="270"/>
      <c r="K4" s="270"/>
      <c r="L4" s="270"/>
      <c r="M4" s="270"/>
      <c r="N4" s="271"/>
      <c r="O4" s="285"/>
    </row>
    <row r="5" spans="1:36" ht="16.5" thickBot="1">
      <c r="B5" s="274"/>
      <c r="C5" s="275"/>
      <c r="D5" s="272" t="s">
        <v>1</v>
      </c>
      <c r="E5" s="273"/>
      <c r="F5" s="273"/>
      <c r="G5" s="273"/>
      <c r="H5" s="273"/>
      <c r="I5" s="273"/>
      <c r="J5" s="273"/>
      <c r="K5" s="273"/>
      <c r="L5" s="273"/>
      <c r="M5" s="273"/>
      <c r="N5" s="277"/>
      <c r="O5" s="285"/>
    </row>
    <row r="6" spans="1:36" ht="30.75" hidden="1">
      <c r="B6" s="274"/>
      <c r="C6" s="275"/>
      <c r="D6" s="284"/>
      <c r="E6" s="284"/>
      <c r="F6" s="284"/>
      <c r="G6" s="284"/>
      <c r="H6" s="284"/>
      <c r="I6" s="284"/>
      <c r="J6" s="284"/>
      <c r="K6" s="284"/>
      <c r="L6" s="284"/>
      <c r="M6" s="284"/>
      <c r="N6" s="277"/>
      <c r="O6" s="285"/>
    </row>
    <row r="7" spans="1:36" ht="18" customHeight="1">
      <c r="B7" s="274"/>
      <c r="C7" s="275"/>
      <c r="D7" s="286" t="s">
        <v>243</v>
      </c>
      <c r="E7" s="287"/>
      <c r="F7" s="288" t="s">
        <v>259</v>
      </c>
      <c r="G7" s="289"/>
      <c r="H7" s="289"/>
      <c r="I7" s="289"/>
      <c r="J7" s="289"/>
      <c r="K7" s="289"/>
      <c r="L7" s="289"/>
      <c r="M7" s="290"/>
      <c r="N7" s="277"/>
      <c r="O7" s="285"/>
    </row>
    <row r="8" spans="1:36" ht="9.75" customHeight="1">
      <c r="B8" s="274"/>
      <c r="C8" s="275"/>
      <c r="D8" s="143"/>
      <c r="E8" s="144"/>
      <c r="F8" s="144"/>
      <c r="G8" s="144"/>
      <c r="H8" s="144"/>
      <c r="I8" s="144"/>
      <c r="J8" s="144"/>
      <c r="K8" s="144"/>
      <c r="L8" s="144"/>
      <c r="M8" s="145"/>
      <c r="N8" s="277"/>
      <c r="O8" s="285"/>
    </row>
    <row r="9" spans="1:36" ht="18" customHeight="1">
      <c r="B9" s="274"/>
      <c r="C9" s="275"/>
      <c r="D9" s="291" t="s">
        <v>151</v>
      </c>
      <c r="E9" s="292"/>
      <c r="F9" s="146">
        <v>2022</v>
      </c>
      <c r="G9" s="147" t="s">
        <v>2</v>
      </c>
      <c r="H9" s="146">
        <v>7</v>
      </c>
      <c r="I9" s="147" t="s">
        <v>3</v>
      </c>
      <c r="J9" s="146">
        <v>22</v>
      </c>
      <c r="K9" s="147" t="s">
        <v>4</v>
      </c>
      <c r="L9" s="148"/>
      <c r="M9" s="149"/>
      <c r="N9" s="277"/>
      <c r="O9" s="285"/>
    </row>
    <row r="10" spans="1:36" ht="9.75" customHeight="1">
      <c r="B10" s="274"/>
      <c r="C10" s="275"/>
      <c r="D10" s="150"/>
      <c r="E10" s="151"/>
      <c r="F10" s="152"/>
      <c r="G10" s="152"/>
      <c r="H10" s="152"/>
      <c r="I10" s="152"/>
      <c r="J10" s="152"/>
      <c r="K10" s="152"/>
      <c r="L10" s="151"/>
      <c r="M10" s="153"/>
      <c r="N10" s="277"/>
      <c r="O10" s="285"/>
    </row>
    <row r="11" spans="1:36" ht="18" customHeight="1">
      <c r="B11" s="274"/>
      <c r="C11" s="275"/>
      <c r="D11" s="291" t="s">
        <v>244</v>
      </c>
      <c r="E11" s="292"/>
      <c r="F11" s="292"/>
      <c r="G11" s="292"/>
      <c r="H11" s="292"/>
      <c r="I11" s="292"/>
      <c r="J11" s="292"/>
      <c r="K11" s="292"/>
      <c r="L11" s="292"/>
      <c r="M11" s="298"/>
      <c r="N11" s="277"/>
      <c r="O11" s="285"/>
    </row>
    <row r="12" spans="1:36" ht="9.75" customHeight="1">
      <c r="B12" s="274"/>
      <c r="C12" s="275"/>
      <c r="D12" s="154"/>
      <c r="E12" s="155"/>
      <c r="F12" s="155"/>
      <c r="G12" s="155"/>
      <c r="H12" s="155"/>
      <c r="I12" s="155"/>
      <c r="J12" s="155"/>
      <c r="K12" s="155"/>
      <c r="L12" s="155"/>
      <c r="M12" s="156"/>
      <c r="N12" s="277"/>
      <c r="O12" s="285"/>
    </row>
    <row r="13" spans="1:36" ht="18" customHeight="1">
      <c r="B13" s="274"/>
      <c r="C13" s="275"/>
      <c r="D13" s="291" t="s">
        <v>162</v>
      </c>
      <c r="E13" s="292"/>
      <c r="F13" s="292"/>
      <c r="G13" s="292"/>
      <c r="H13" s="292"/>
      <c r="I13" s="292"/>
      <c r="J13" s="292"/>
      <c r="K13" s="292"/>
      <c r="L13" s="292"/>
      <c r="M13" s="298"/>
      <c r="N13" s="277"/>
      <c r="O13" s="285"/>
    </row>
    <row r="14" spans="1:36" ht="10.35" customHeight="1">
      <c r="B14" s="274"/>
      <c r="C14" s="275"/>
      <c r="D14" s="157"/>
      <c r="E14" s="158"/>
      <c r="F14" s="158"/>
      <c r="G14" s="158"/>
      <c r="H14" s="158"/>
      <c r="I14" s="158"/>
      <c r="J14" s="158"/>
      <c r="K14" s="158"/>
      <c r="L14" s="158"/>
      <c r="M14" s="159"/>
      <c r="N14" s="277"/>
      <c r="O14" s="285"/>
    </row>
    <row r="15" spans="1:36" ht="18" customHeight="1">
      <c r="B15" s="274"/>
      <c r="C15" s="275"/>
      <c r="D15" s="293" t="s">
        <v>161</v>
      </c>
      <c r="E15" s="294"/>
      <c r="F15" s="146">
        <v>2022</v>
      </c>
      <c r="G15" s="147" t="s">
        <v>2</v>
      </c>
      <c r="H15" s="146">
        <v>6</v>
      </c>
      <c r="I15" s="147" t="s">
        <v>3</v>
      </c>
      <c r="J15" s="146">
        <v>28</v>
      </c>
      <c r="K15" s="147" t="s">
        <v>4</v>
      </c>
      <c r="L15" s="148"/>
      <c r="M15" s="149"/>
      <c r="N15" s="277"/>
      <c r="O15" s="285"/>
    </row>
    <row r="16" spans="1:36" ht="10.35" customHeight="1" thickBot="1">
      <c r="B16" s="274"/>
      <c r="C16" s="275"/>
      <c r="D16" s="113"/>
      <c r="E16" s="114"/>
      <c r="F16" s="114"/>
      <c r="G16" s="114"/>
      <c r="H16" s="114"/>
      <c r="I16" s="114"/>
      <c r="J16" s="114"/>
      <c r="K16" s="114"/>
      <c r="L16" s="114"/>
      <c r="M16" s="115"/>
      <c r="N16" s="277"/>
      <c r="O16" s="285"/>
    </row>
    <row r="17" spans="2:15">
      <c r="B17" s="274"/>
      <c r="C17" s="275"/>
      <c r="D17" s="295"/>
      <c r="E17" s="295"/>
      <c r="F17" s="295"/>
      <c r="G17" s="295"/>
      <c r="H17" s="295"/>
      <c r="I17" s="295"/>
      <c r="J17" s="295"/>
      <c r="K17" s="295"/>
      <c r="L17" s="295"/>
      <c r="M17" s="295"/>
      <c r="N17" s="277"/>
      <c r="O17" s="285"/>
    </row>
    <row r="18" spans="2:15" ht="16.5" thickBot="1">
      <c r="B18" s="274"/>
      <c r="C18" s="275"/>
      <c r="D18" s="272" t="s">
        <v>150</v>
      </c>
      <c r="E18" s="273"/>
      <c r="F18" s="273"/>
      <c r="G18" s="273"/>
      <c r="H18" s="273"/>
      <c r="I18" s="273"/>
      <c r="J18" s="273"/>
      <c r="K18" s="273"/>
      <c r="L18" s="273"/>
      <c r="M18" s="273"/>
      <c r="N18" s="277"/>
      <c r="O18" s="285"/>
    </row>
    <row r="19" spans="2:15" ht="18" customHeight="1">
      <c r="B19" s="274"/>
      <c r="C19" s="275"/>
      <c r="D19" s="279" t="s">
        <v>5</v>
      </c>
      <c r="E19" s="280"/>
      <c r="F19" s="281"/>
      <c r="G19" s="282"/>
      <c r="H19" s="282"/>
      <c r="I19" s="282"/>
      <c r="J19" s="282"/>
      <c r="K19" s="282"/>
      <c r="L19" s="282"/>
      <c r="M19" s="283"/>
      <c r="N19" s="277"/>
      <c r="O19" s="285"/>
    </row>
    <row r="20" spans="2:15" ht="9.75" customHeight="1">
      <c r="B20" s="274"/>
      <c r="C20" s="275"/>
      <c r="D20" s="160"/>
      <c r="E20" s="161"/>
      <c r="F20" s="161"/>
      <c r="G20" s="161"/>
      <c r="H20" s="161"/>
      <c r="I20" s="161"/>
      <c r="J20" s="161"/>
      <c r="K20" s="161"/>
      <c r="L20" s="161"/>
      <c r="M20" s="162"/>
      <c r="N20" s="277"/>
      <c r="O20" s="285"/>
    </row>
    <row r="21" spans="2:15" ht="18" customHeight="1">
      <c r="B21" s="274"/>
      <c r="C21" s="275"/>
      <c r="D21" s="293" t="s">
        <v>107</v>
      </c>
      <c r="E21" s="299"/>
      <c r="F21" s="300"/>
      <c r="G21" s="301"/>
      <c r="H21" s="301"/>
      <c r="I21" s="301"/>
      <c r="J21" s="301"/>
      <c r="K21" s="301"/>
      <c r="L21" s="301"/>
      <c r="M21" s="302"/>
      <c r="N21" s="277"/>
      <c r="O21" s="285"/>
    </row>
    <row r="22" spans="2:15" ht="9.75" customHeight="1">
      <c r="B22" s="274"/>
      <c r="C22" s="275"/>
      <c r="D22" s="163"/>
      <c r="E22" s="164"/>
      <c r="F22" s="164"/>
      <c r="G22" s="164"/>
      <c r="H22" s="164"/>
      <c r="I22" s="164"/>
      <c r="J22" s="164"/>
      <c r="K22" s="164"/>
      <c r="L22" s="164"/>
      <c r="M22" s="165"/>
      <c r="N22" s="277"/>
      <c r="O22" s="285"/>
    </row>
    <row r="23" spans="2:15" ht="18" customHeight="1">
      <c r="B23" s="274"/>
      <c r="C23" s="275"/>
      <c r="D23" s="293" t="s">
        <v>250</v>
      </c>
      <c r="E23" s="299"/>
      <c r="F23" s="300"/>
      <c r="G23" s="301"/>
      <c r="H23" s="301"/>
      <c r="I23" s="301"/>
      <c r="J23" s="301"/>
      <c r="K23" s="301"/>
      <c r="L23" s="301"/>
      <c r="M23" s="302"/>
      <c r="N23" s="277"/>
      <c r="O23" s="285"/>
    </row>
    <row r="24" spans="2:15" ht="9.75" customHeight="1">
      <c r="B24" s="274"/>
      <c r="C24" s="275"/>
      <c r="D24" s="163"/>
      <c r="E24" s="164"/>
      <c r="F24" s="164"/>
      <c r="G24" s="164"/>
      <c r="H24" s="164"/>
      <c r="I24" s="164"/>
      <c r="J24" s="164"/>
      <c r="K24" s="164"/>
      <c r="L24" s="164"/>
      <c r="M24" s="165"/>
      <c r="N24" s="277"/>
      <c r="O24" s="285"/>
    </row>
    <row r="25" spans="2:15" ht="18" customHeight="1">
      <c r="B25" s="274"/>
      <c r="C25" s="275"/>
      <c r="D25" s="293" t="s">
        <v>108</v>
      </c>
      <c r="E25" s="299"/>
      <c r="F25" s="300"/>
      <c r="G25" s="301"/>
      <c r="H25" s="301"/>
      <c r="I25" s="301"/>
      <c r="J25" s="301"/>
      <c r="K25" s="301"/>
      <c r="L25" s="301"/>
      <c r="M25" s="302"/>
      <c r="N25" s="277"/>
      <c r="O25" s="285"/>
    </row>
    <row r="26" spans="2:15" ht="9.75" customHeight="1">
      <c r="B26" s="274"/>
      <c r="C26" s="275"/>
      <c r="D26" s="163"/>
      <c r="E26" s="164"/>
      <c r="F26" s="164"/>
      <c r="G26" s="164"/>
      <c r="H26" s="164"/>
      <c r="I26" s="164"/>
      <c r="J26" s="164"/>
      <c r="K26" s="164"/>
      <c r="L26" s="164"/>
      <c r="M26" s="165"/>
      <c r="N26" s="277"/>
      <c r="O26" s="285"/>
    </row>
    <row r="27" spans="2:15" ht="18" customHeight="1">
      <c r="B27" s="274"/>
      <c r="C27" s="275"/>
      <c r="D27" s="293" t="s">
        <v>242</v>
      </c>
      <c r="E27" s="299"/>
      <c r="F27" s="300"/>
      <c r="G27" s="301"/>
      <c r="H27" s="301"/>
      <c r="I27" s="301"/>
      <c r="J27" s="301"/>
      <c r="K27" s="301"/>
      <c r="L27" s="301"/>
      <c r="M27" s="302"/>
      <c r="N27" s="277"/>
      <c r="O27" s="285"/>
    </row>
    <row r="28" spans="2:15" ht="8.1" customHeight="1">
      <c r="B28" s="274"/>
      <c r="C28" s="275"/>
      <c r="D28" s="74"/>
      <c r="E28" s="74"/>
      <c r="F28" s="74"/>
      <c r="G28" s="74"/>
      <c r="H28" s="74"/>
      <c r="I28" s="74"/>
      <c r="J28" s="74"/>
      <c r="K28" s="74"/>
      <c r="L28" s="74"/>
      <c r="M28" s="74"/>
      <c r="N28" s="277"/>
      <c r="O28" s="285"/>
    </row>
    <row r="29" spans="2:15" ht="37.15" customHeight="1">
      <c r="B29" s="274"/>
      <c r="C29" s="276"/>
      <c r="D29" s="296" t="s">
        <v>252</v>
      </c>
      <c r="E29" s="297"/>
      <c r="F29" s="297"/>
      <c r="G29" s="297"/>
      <c r="H29" s="297"/>
      <c r="I29" s="297"/>
      <c r="J29" s="297"/>
      <c r="K29" s="297"/>
      <c r="L29" s="297"/>
      <c r="M29" s="297"/>
      <c r="N29" s="278"/>
      <c r="O29" s="285"/>
    </row>
    <row r="30" spans="2:15" ht="18" customHeight="1">
      <c r="B30" s="75"/>
      <c r="C30" s="76"/>
      <c r="D30" s="76"/>
      <c r="E30" s="76"/>
      <c r="F30" s="76"/>
      <c r="G30" s="76"/>
      <c r="H30" s="76"/>
      <c r="I30" s="76"/>
      <c r="J30" s="76"/>
      <c r="K30" s="76"/>
      <c r="L30" s="76"/>
      <c r="M30" s="76"/>
      <c r="N30" s="76"/>
      <c r="O30" s="78"/>
    </row>
  </sheetData>
  <sheetProtection autoFilter="0"/>
  <mergeCells count="31">
    <mergeCell ref="D17:M17"/>
    <mergeCell ref="D18:M18"/>
    <mergeCell ref="D29:M29"/>
    <mergeCell ref="D11:E11"/>
    <mergeCell ref="D13:E13"/>
    <mergeCell ref="F13:M13"/>
    <mergeCell ref="F11:M11"/>
    <mergeCell ref="D21:E21"/>
    <mergeCell ref="F21:M21"/>
    <mergeCell ref="D23:E23"/>
    <mergeCell ref="F23:M23"/>
    <mergeCell ref="D25:E25"/>
    <mergeCell ref="F25:M25"/>
    <mergeCell ref="D27:E27"/>
    <mergeCell ref="F27:M27"/>
    <mergeCell ref="A1:B1"/>
    <mergeCell ref="B2:O2"/>
    <mergeCell ref="C3:N3"/>
    <mergeCell ref="C4:N4"/>
    <mergeCell ref="D5:M5"/>
    <mergeCell ref="B3:B29"/>
    <mergeCell ref="C5:C29"/>
    <mergeCell ref="N5:N29"/>
    <mergeCell ref="D19:E19"/>
    <mergeCell ref="F19:M19"/>
    <mergeCell ref="D6:M6"/>
    <mergeCell ref="O3:O29"/>
    <mergeCell ref="D7:E7"/>
    <mergeCell ref="F7:M7"/>
    <mergeCell ref="D9:E9"/>
    <mergeCell ref="D15:E15"/>
  </mergeCells>
  <phoneticPr fontId="10" type="noConversion"/>
  <dataValidations count="5">
    <dataValidation imeMode="on" allowBlank="1" showInputMessage="1" showErrorMessage="1" sqref="D7 F7 E10:M10 D9:D10"/>
    <dataValidation type="list" allowBlank="1" showInputMessage="1" showErrorMessage="1" sqref="H9 H15">
      <formula1>"1,2,3,4,5,6,7,8,9,10,11,12"</formula1>
    </dataValidation>
    <dataValidation type="list" allowBlank="1" showInputMessage="1" showErrorMessage="1" sqref="J9 J15">
      <formula1>"1,2,3,4,5,6,7,8,9,10,11,12,13,14,15,16,17,18,19,20,21,22,23,24,25,26,27,28,29,30,31"</formula1>
    </dataValidation>
    <dataValidation errorStyle="information" allowBlank="1" showInputMessage="1" showErrorMessage="1" sqref="D11 D13 D15"/>
    <dataValidation type="list" allowBlank="1" showInputMessage="1" showErrorMessage="1" sqref="F9 F15">
      <formula1>"2019,2020,2021,2022,2023"</formula1>
    </dataValidation>
  </dataValidations>
  <hyperlinks>
    <hyperlink ref="A1:B1" location="索引目录!B2" display="索引页"/>
  </hyperlinks>
  <pageMargins left="1.28" right="0.64"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O19"/>
  <sheetViews>
    <sheetView zoomScaleSheetLayoutView="100" workbookViewId="0">
      <selection activeCell="F20" sqref="F20"/>
    </sheetView>
  </sheetViews>
  <sheetFormatPr defaultColWidth="11" defaultRowHeight="16.149999999999999" customHeight="1"/>
  <cols>
    <col min="1" max="1" width="6.875" style="67" customWidth="1"/>
    <col min="2" max="16384" width="11" style="67"/>
  </cols>
  <sheetData>
    <row r="1" spans="1:15" ht="32.1" customHeight="1" thickBot="1">
      <c r="A1" s="305" t="s">
        <v>6</v>
      </c>
      <c r="B1" s="305"/>
      <c r="C1" s="305"/>
      <c r="D1" s="305"/>
      <c r="E1" s="305"/>
      <c r="F1" s="305"/>
      <c r="G1" s="305"/>
      <c r="H1" s="305"/>
      <c r="I1" s="305"/>
      <c r="J1" s="305"/>
      <c r="K1" s="305"/>
      <c r="L1" s="305"/>
      <c r="M1" s="72"/>
      <c r="N1" s="72"/>
      <c r="O1" s="72"/>
    </row>
    <row r="2" spans="1:15" s="64" customFormat="1" ht="16.149999999999999" customHeight="1" thickTop="1">
      <c r="A2" s="68" t="s">
        <v>7</v>
      </c>
      <c r="M2" s="72"/>
    </row>
    <row r="3" spans="1:15" s="64" customFormat="1" ht="46.9" customHeight="1">
      <c r="A3" s="80">
        <v>1</v>
      </c>
      <c r="B3" s="303" t="s">
        <v>245</v>
      </c>
      <c r="C3" s="303"/>
      <c r="D3" s="303"/>
      <c r="E3" s="303"/>
      <c r="F3" s="303"/>
      <c r="G3" s="303"/>
      <c r="H3" s="303"/>
      <c r="I3" s="303"/>
      <c r="J3" s="303"/>
      <c r="K3" s="303"/>
      <c r="L3" s="303"/>
      <c r="M3" s="72"/>
    </row>
    <row r="4" spans="1:15" s="64" customFormat="1" ht="16.149999999999999" customHeight="1">
      <c r="A4" s="80">
        <v>2</v>
      </c>
      <c r="B4" s="303" t="s">
        <v>248</v>
      </c>
      <c r="C4" s="303"/>
      <c r="D4" s="303"/>
      <c r="E4" s="303"/>
      <c r="F4" s="303"/>
      <c r="G4" s="303"/>
      <c r="H4" s="303"/>
      <c r="I4" s="303"/>
      <c r="J4" s="303"/>
      <c r="K4" s="303"/>
      <c r="L4" s="303"/>
      <c r="M4" s="72"/>
    </row>
    <row r="5" spans="1:15" s="64" customFormat="1" ht="16.149999999999999" customHeight="1">
      <c r="A5" s="80">
        <v>3</v>
      </c>
      <c r="B5" s="303" t="s">
        <v>249</v>
      </c>
      <c r="C5" s="303"/>
      <c r="D5" s="303"/>
      <c r="E5" s="303"/>
      <c r="F5" s="303"/>
      <c r="G5" s="303"/>
      <c r="H5" s="303"/>
      <c r="I5" s="303"/>
      <c r="J5" s="303"/>
      <c r="K5" s="303"/>
      <c r="L5" s="303"/>
      <c r="M5" s="72"/>
    </row>
    <row r="6" spans="1:15" s="64" customFormat="1" ht="16.149999999999999" customHeight="1">
      <c r="A6" s="80">
        <v>4</v>
      </c>
      <c r="B6" s="303" t="s">
        <v>103</v>
      </c>
      <c r="C6" s="303"/>
      <c r="D6" s="303"/>
      <c r="E6" s="303"/>
      <c r="F6" s="303"/>
      <c r="G6" s="303"/>
      <c r="H6" s="303"/>
      <c r="I6" s="303"/>
      <c r="J6" s="303"/>
      <c r="K6" s="303"/>
      <c r="L6" s="303"/>
      <c r="M6" s="72"/>
    </row>
    <row r="7" spans="1:15" s="64" customFormat="1" ht="16.149999999999999" customHeight="1">
      <c r="A7" s="80"/>
      <c r="B7" s="303" t="s">
        <v>158</v>
      </c>
      <c r="C7" s="303"/>
      <c r="D7" s="303"/>
      <c r="E7" s="303"/>
      <c r="F7" s="303"/>
      <c r="G7" s="303"/>
      <c r="H7" s="303"/>
      <c r="I7" s="303"/>
      <c r="J7" s="303"/>
      <c r="K7" s="303"/>
      <c r="L7" s="303"/>
    </row>
    <row r="8" spans="1:15" s="64" customFormat="1" ht="16.149999999999999" customHeight="1">
      <c r="A8" s="80"/>
      <c r="B8" s="303" t="s">
        <v>246</v>
      </c>
      <c r="C8" s="303"/>
      <c r="D8" s="303"/>
      <c r="E8" s="303"/>
      <c r="F8" s="303"/>
      <c r="G8" s="303"/>
      <c r="H8" s="303"/>
      <c r="I8" s="303"/>
      <c r="J8" s="303"/>
      <c r="K8" s="303"/>
      <c r="L8" s="303"/>
    </row>
    <row r="9" spans="1:15" s="64" customFormat="1" ht="16.149999999999999" customHeight="1">
      <c r="A9" s="80"/>
      <c r="B9" s="303" t="s">
        <v>159</v>
      </c>
      <c r="C9" s="303"/>
      <c r="D9" s="303"/>
      <c r="E9" s="303"/>
      <c r="F9" s="303"/>
      <c r="G9" s="303"/>
      <c r="H9" s="303"/>
      <c r="I9" s="303"/>
      <c r="J9" s="303"/>
      <c r="K9" s="303"/>
      <c r="L9" s="303"/>
    </row>
    <row r="10" spans="1:15" s="64" customFormat="1" ht="16.149999999999999" customHeight="1">
      <c r="A10" s="80">
        <v>5</v>
      </c>
      <c r="B10" s="303" t="s">
        <v>153</v>
      </c>
      <c r="C10" s="303"/>
      <c r="D10" s="303"/>
      <c r="E10" s="303"/>
      <c r="F10" s="303"/>
      <c r="G10" s="303"/>
      <c r="H10" s="303"/>
      <c r="I10" s="303"/>
      <c r="J10" s="303"/>
      <c r="K10" s="303"/>
      <c r="L10" s="303"/>
    </row>
    <row r="11" spans="1:15" s="64" customFormat="1" ht="16.149999999999999" customHeight="1">
      <c r="A11" s="80">
        <v>6</v>
      </c>
      <c r="B11" s="303" t="s">
        <v>154</v>
      </c>
      <c r="C11" s="303"/>
      <c r="D11" s="303"/>
      <c r="E11" s="303"/>
      <c r="F11" s="303"/>
      <c r="G11" s="303"/>
      <c r="H11" s="303"/>
      <c r="I11" s="303"/>
      <c r="J11" s="303"/>
      <c r="K11" s="303"/>
      <c r="L11" s="303"/>
    </row>
    <row r="12" spans="1:15" s="64" customFormat="1" ht="16.149999999999999" customHeight="1">
      <c r="A12" s="80">
        <v>7</v>
      </c>
      <c r="B12" s="303" t="s">
        <v>247</v>
      </c>
      <c r="C12" s="303"/>
      <c r="D12" s="303"/>
      <c r="E12" s="303"/>
      <c r="F12" s="303"/>
      <c r="G12" s="303"/>
      <c r="H12" s="303"/>
      <c r="I12" s="303"/>
      <c r="J12" s="303"/>
      <c r="K12" s="303"/>
      <c r="L12" s="303"/>
    </row>
    <row r="13" spans="1:15" s="64" customFormat="1" ht="32.450000000000003" customHeight="1">
      <c r="A13" s="82"/>
      <c r="B13" s="303" t="s">
        <v>105</v>
      </c>
      <c r="C13" s="303"/>
      <c r="D13" s="303"/>
      <c r="E13" s="303"/>
      <c r="F13" s="303"/>
      <c r="G13" s="303"/>
      <c r="H13" s="303"/>
      <c r="I13" s="303"/>
      <c r="J13" s="303"/>
      <c r="K13" s="303"/>
      <c r="L13" s="303"/>
      <c r="M13" s="73"/>
    </row>
    <row r="14" spans="1:15" s="65" customFormat="1" ht="16.149999999999999" customHeight="1">
      <c r="A14" s="83"/>
      <c r="B14" s="138"/>
      <c r="C14" s="138"/>
      <c r="D14" s="138"/>
      <c r="E14" s="138"/>
      <c r="F14" s="138"/>
      <c r="G14" s="138"/>
      <c r="H14" s="138"/>
      <c r="I14" s="139"/>
      <c r="J14" s="139"/>
      <c r="K14" s="139"/>
      <c r="L14" s="139"/>
      <c r="M14" s="70"/>
    </row>
    <row r="15" spans="1:15" s="66" customFormat="1" ht="16.149999999999999" customHeight="1">
      <c r="B15" s="304" t="s">
        <v>104</v>
      </c>
      <c r="C15" s="304"/>
      <c r="D15" s="304"/>
      <c r="E15" s="304"/>
      <c r="F15" s="304"/>
      <c r="G15" s="304"/>
      <c r="H15" s="304"/>
      <c r="I15" s="304"/>
      <c r="J15" s="304"/>
      <c r="K15" s="304"/>
      <c r="L15" s="304"/>
      <c r="M15" s="71"/>
    </row>
    <row r="16" spans="1:15" s="66" customFormat="1" ht="16.149999999999999" customHeight="1">
      <c r="A16" s="84"/>
      <c r="B16" s="142"/>
      <c r="C16" s="140"/>
      <c r="D16" s="140"/>
      <c r="E16" s="140"/>
      <c r="F16" s="140"/>
      <c r="G16" s="140"/>
      <c r="H16" s="140"/>
      <c r="I16" s="141"/>
      <c r="J16" s="141"/>
      <c r="K16" s="141"/>
      <c r="L16" s="141"/>
      <c r="M16" s="71"/>
    </row>
    <row r="17" spans="1:13" s="64" customFormat="1" ht="16.149999999999999" customHeight="1">
      <c r="A17" s="81"/>
      <c r="B17" s="303" t="s">
        <v>169</v>
      </c>
      <c r="C17" s="303"/>
      <c r="D17" s="303"/>
      <c r="E17" s="303"/>
      <c r="F17" s="303"/>
      <c r="G17" s="303"/>
      <c r="H17" s="303"/>
      <c r="I17" s="303"/>
      <c r="J17" s="303"/>
      <c r="K17" s="303"/>
      <c r="L17" s="303"/>
      <c r="M17" s="69"/>
    </row>
    <row r="18" spans="1:13" s="64" customFormat="1" ht="16.149999999999999" customHeight="1">
      <c r="A18" s="81"/>
      <c r="B18" s="85"/>
      <c r="C18" s="86"/>
      <c r="D18" s="86"/>
      <c r="E18" s="86"/>
      <c r="F18" s="86"/>
      <c r="G18" s="86"/>
      <c r="H18" s="86"/>
      <c r="I18" s="69"/>
      <c r="J18" s="69"/>
      <c r="K18" s="69"/>
      <c r="L18" s="69"/>
      <c r="M18" s="69"/>
    </row>
    <row r="19" spans="1:13" ht="16.149999999999999" customHeight="1">
      <c r="A19" s="81"/>
      <c r="B19" s="81"/>
      <c r="C19" s="81"/>
      <c r="D19" s="81"/>
      <c r="E19" s="81"/>
      <c r="F19" s="81"/>
      <c r="G19" s="81"/>
      <c r="H19" s="81"/>
    </row>
  </sheetData>
  <mergeCells count="14">
    <mergeCell ref="B7:L7"/>
    <mergeCell ref="B8:L8"/>
    <mergeCell ref="B9:L9"/>
    <mergeCell ref="B10:L10"/>
    <mergeCell ref="A1:L1"/>
    <mergeCell ref="B3:L3"/>
    <mergeCell ref="B4:L4"/>
    <mergeCell ref="B5:L5"/>
    <mergeCell ref="B6:L6"/>
    <mergeCell ref="B17:L17"/>
    <mergeCell ref="B11:L11"/>
    <mergeCell ref="B12:L12"/>
    <mergeCell ref="B13:L13"/>
    <mergeCell ref="B15:L15"/>
  </mergeCells>
  <phoneticPr fontId="10" type="noConversion"/>
  <hyperlinks>
    <hyperlink ref="A2" location="索引目录!B3" display="返回索引页"/>
  </hyperlinks>
  <pageMargins left="0.75" right="0.75" top="1" bottom="1" header="0.5" footer="0.5"/>
  <pageSetup paperSize="9" scale="58"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L46"/>
  <sheetViews>
    <sheetView showWhiteSpace="0" view="pageBreakPreview" topLeftCell="A13" zoomScaleSheetLayoutView="100" zoomScalePageLayoutView="70" workbookViewId="0">
      <selection activeCell="B18" sqref="B18:G18"/>
    </sheetView>
  </sheetViews>
  <sheetFormatPr defaultColWidth="11" defaultRowHeight="15" customHeight="1" outlineLevelRow="1"/>
  <cols>
    <col min="1" max="1" width="17.625" style="47" bestFit="1" customWidth="1"/>
    <col min="2" max="7" width="12.625" style="51" customWidth="1"/>
    <col min="8" max="11" width="15.125" style="51" customWidth="1"/>
    <col min="12" max="32" width="9" style="51" bestFit="1" customWidth="1"/>
    <col min="33" max="16384" width="11" style="51"/>
  </cols>
  <sheetData>
    <row r="1" spans="1:12" s="46" customFormat="1" ht="15" customHeight="1">
      <c r="A1" s="52" t="s">
        <v>7</v>
      </c>
      <c r="B1" s="53"/>
      <c r="C1" s="53"/>
      <c r="D1" s="53"/>
      <c r="E1" s="53"/>
      <c r="F1" s="53"/>
      <c r="G1" s="53"/>
      <c r="H1" s="53"/>
      <c r="I1" s="53"/>
      <c r="J1" s="53"/>
      <c r="K1" s="53"/>
    </row>
    <row r="2" spans="1:12" s="46" customFormat="1" ht="30" customHeight="1">
      <c r="A2" s="364" t="s">
        <v>219</v>
      </c>
      <c r="B2" s="364"/>
      <c r="C2" s="364"/>
      <c r="D2" s="364"/>
      <c r="E2" s="364"/>
      <c r="F2" s="364"/>
      <c r="G2" s="364"/>
      <c r="H2" s="364"/>
      <c r="I2" s="364"/>
      <c r="J2" s="364"/>
      <c r="K2" s="364"/>
    </row>
    <row r="3" spans="1:12" ht="16.350000000000001" customHeight="1">
      <c r="A3" s="365" t="str">
        <f>CONCATENATE(封面!D9,封面!F9,封面!G9,封面!H9,封面!I9,封面!J9,封面!K9)</f>
        <v>评估基准日：2022年7月22日</v>
      </c>
      <c r="B3" s="365"/>
      <c r="C3" s="365"/>
      <c r="D3" s="365"/>
      <c r="E3" s="365"/>
      <c r="F3" s="365"/>
      <c r="G3" s="365"/>
      <c r="H3" s="365"/>
      <c r="I3" s="365"/>
      <c r="J3" s="365"/>
      <c r="K3" s="365"/>
    </row>
    <row r="4" spans="1:12" ht="16.350000000000001" customHeight="1" thickBot="1">
      <c r="A4" s="123" t="s">
        <v>170</v>
      </c>
      <c r="B4" s="54"/>
      <c r="C4" s="54"/>
      <c r="D4" s="54"/>
      <c r="E4" s="54"/>
      <c r="F4" s="54"/>
      <c r="G4" s="54"/>
      <c r="H4" s="54"/>
      <c r="I4" s="54"/>
      <c r="K4" s="124" t="s">
        <v>171</v>
      </c>
    </row>
    <row r="5" spans="1:12" s="47" customFormat="1" ht="16.350000000000001" customHeight="1">
      <c r="A5" s="371" t="s">
        <v>172</v>
      </c>
      <c r="B5" s="125" t="s">
        <v>173</v>
      </c>
      <c r="C5" s="366" t="str">
        <f>IF(封面!F7="","",封面!F7)</f>
        <v>抚顺经济开发区诚达融资担保有限公司</v>
      </c>
      <c r="D5" s="367"/>
      <c r="E5" s="367"/>
      <c r="F5" s="367"/>
      <c r="G5" s="368"/>
      <c r="H5" s="122" t="s">
        <v>174</v>
      </c>
      <c r="I5" s="92"/>
      <c r="J5" s="122" t="s">
        <v>175</v>
      </c>
      <c r="K5" s="93"/>
      <c r="L5" s="51"/>
    </row>
    <row r="6" spans="1:12" s="47" customFormat="1" ht="16.350000000000001" customHeight="1">
      <c r="A6" s="354"/>
      <c r="B6" s="126" t="s">
        <v>176</v>
      </c>
      <c r="C6" s="320"/>
      <c r="D6" s="321"/>
      <c r="E6" s="321"/>
      <c r="F6" s="321"/>
      <c r="G6" s="322"/>
      <c r="H6" s="118" t="s">
        <v>177</v>
      </c>
      <c r="I6" s="117"/>
      <c r="J6" s="118" t="s">
        <v>178</v>
      </c>
      <c r="K6" s="61"/>
      <c r="L6" s="51"/>
    </row>
    <row r="7" spans="1:12" s="47" customFormat="1" ht="16.350000000000001" customHeight="1">
      <c r="A7" s="120" t="s">
        <v>179</v>
      </c>
      <c r="B7" s="310"/>
      <c r="C7" s="369"/>
      <c r="D7" s="369"/>
      <c r="E7" s="369"/>
      <c r="F7" s="369"/>
      <c r="G7" s="370"/>
      <c r="H7" s="118" t="s">
        <v>180</v>
      </c>
      <c r="I7" s="117"/>
      <c r="J7" s="118" t="s">
        <v>178</v>
      </c>
      <c r="K7" s="61"/>
      <c r="L7" s="51"/>
    </row>
    <row r="8" spans="1:12" s="47" customFormat="1" ht="16.350000000000001" customHeight="1">
      <c r="A8" s="127" t="s">
        <v>181</v>
      </c>
      <c r="B8" s="320"/>
      <c r="C8" s="321"/>
      <c r="D8" s="321"/>
      <c r="E8" s="322"/>
      <c r="F8" s="118" t="s">
        <v>182</v>
      </c>
      <c r="G8" s="90"/>
      <c r="H8" s="118" t="s">
        <v>183</v>
      </c>
      <c r="I8" s="117"/>
      <c r="J8" s="118" t="s">
        <v>178</v>
      </c>
      <c r="K8" s="61"/>
    </row>
    <row r="9" spans="1:12" s="47" customFormat="1" ht="16.350000000000001" customHeight="1">
      <c r="A9" s="120" t="s">
        <v>184</v>
      </c>
      <c r="B9" s="320"/>
      <c r="C9" s="321"/>
      <c r="D9" s="321"/>
      <c r="E9" s="322"/>
      <c r="F9" s="118" t="s">
        <v>182</v>
      </c>
      <c r="G9" s="90"/>
      <c r="H9" s="118" t="s">
        <v>185</v>
      </c>
      <c r="I9" s="328"/>
      <c r="J9" s="329"/>
      <c r="K9" s="330"/>
    </row>
    <row r="10" spans="1:12" s="47" customFormat="1" ht="16.350000000000001" customHeight="1">
      <c r="A10" s="120" t="s">
        <v>186</v>
      </c>
      <c r="B10" s="331"/>
      <c r="C10" s="332"/>
      <c r="D10" s="333"/>
      <c r="E10" s="118" t="s">
        <v>187</v>
      </c>
      <c r="F10" s="331"/>
      <c r="G10" s="333"/>
      <c r="H10" s="126" t="s">
        <v>188</v>
      </c>
      <c r="I10" s="317"/>
      <c r="J10" s="318"/>
      <c r="K10" s="319"/>
    </row>
    <row r="11" spans="1:12" s="47" customFormat="1" ht="16.350000000000001" customHeight="1">
      <c r="A11" s="120" t="s">
        <v>189</v>
      </c>
      <c r="B11" s="331"/>
      <c r="C11" s="332"/>
      <c r="D11" s="333"/>
      <c r="E11" s="126" t="s">
        <v>190</v>
      </c>
      <c r="F11" s="331"/>
      <c r="G11" s="333"/>
      <c r="H11" s="128" t="s">
        <v>191</v>
      </c>
      <c r="I11" s="317"/>
      <c r="J11" s="318"/>
      <c r="K11" s="319"/>
    </row>
    <row r="12" spans="1:12" s="47" customFormat="1" ht="47.25" customHeight="1">
      <c r="A12" s="127" t="s">
        <v>192</v>
      </c>
      <c r="B12" s="314"/>
      <c r="C12" s="315"/>
      <c r="D12" s="315"/>
      <c r="E12" s="315"/>
      <c r="F12" s="315"/>
      <c r="G12" s="315"/>
      <c r="H12" s="315"/>
      <c r="I12" s="315"/>
      <c r="J12" s="315"/>
      <c r="K12" s="316"/>
    </row>
    <row r="13" spans="1:12" ht="16.350000000000001" customHeight="1">
      <c r="A13" s="129" t="s">
        <v>193</v>
      </c>
      <c r="B13" s="337"/>
      <c r="C13" s="332"/>
      <c r="D13" s="333"/>
      <c r="E13" s="127" t="s">
        <v>194</v>
      </c>
      <c r="F13" s="331"/>
      <c r="G13" s="333"/>
      <c r="H13" s="118" t="s">
        <v>195</v>
      </c>
      <c r="I13" s="91"/>
      <c r="J13" s="118" t="s">
        <v>196</v>
      </c>
      <c r="K13" s="94"/>
    </row>
    <row r="14" spans="1:12" ht="16.350000000000001" customHeight="1" thickBot="1">
      <c r="A14" s="129" t="s">
        <v>197</v>
      </c>
      <c r="B14" s="338"/>
      <c r="C14" s="339"/>
      <c r="D14" s="340"/>
      <c r="E14" s="129" t="s">
        <v>198</v>
      </c>
      <c r="F14" s="338"/>
      <c r="G14" s="340"/>
      <c r="H14" s="130" t="s">
        <v>199</v>
      </c>
      <c r="I14" s="97"/>
      <c r="J14" s="130" t="s">
        <v>200</v>
      </c>
      <c r="K14" s="98"/>
    </row>
    <row r="15" spans="1:12" s="48" customFormat="1" ht="16.149999999999999" customHeight="1">
      <c r="A15" s="325" t="s">
        <v>201</v>
      </c>
      <c r="B15" s="308" t="s">
        <v>202</v>
      </c>
      <c r="C15" s="308"/>
      <c r="D15" s="308"/>
      <c r="E15" s="308"/>
      <c r="F15" s="308"/>
      <c r="G15" s="308"/>
      <c r="H15" s="308" t="s">
        <v>203</v>
      </c>
      <c r="I15" s="308"/>
      <c r="J15" s="308" t="s">
        <v>204</v>
      </c>
      <c r="K15" s="309"/>
    </row>
    <row r="16" spans="1:12" s="48" customFormat="1" ht="16.350000000000001" customHeight="1">
      <c r="A16" s="323"/>
      <c r="B16" s="324"/>
      <c r="C16" s="324"/>
      <c r="D16" s="324"/>
      <c r="E16" s="324"/>
      <c r="F16" s="324"/>
      <c r="G16" s="324"/>
      <c r="H16" s="118" t="s">
        <v>205</v>
      </c>
      <c r="I16" s="118" t="s">
        <v>206</v>
      </c>
      <c r="J16" s="126" t="s">
        <v>205</v>
      </c>
      <c r="K16" s="131" t="s">
        <v>206</v>
      </c>
    </row>
    <row r="17" spans="1:11" s="49" customFormat="1" ht="16.350000000000001" customHeight="1">
      <c r="A17" s="56">
        <v>1</v>
      </c>
      <c r="B17" s="334"/>
      <c r="C17" s="335"/>
      <c r="D17" s="335"/>
      <c r="E17" s="335"/>
      <c r="F17" s="335"/>
      <c r="G17" s="336"/>
      <c r="H17" s="57"/>
      <c r="I17" s="89">
        <f>IF($H$21=0,,H17/$H$21)</f>
        <v>0</v>
      </c>
      <c r="J17" s="57"/>
      <c r="K17" s="95">
        <f>IF($J$21=0,,J17/$J$21)</f>
        <v>0</v>
      </c>
    </row>
    <row r="18" spans="1:11" ht="16.350000000000001" customHeight="1">
      <c r="A18" s="56">
        <v>2</v>
      </c>
      <c r="B18" s="334"/>
      <c r="C18" s="335"/>
      <c r="D18" s="335"/>
      <c r="E18" s="335"/>
      <c r="F18" s="335"/>
      <c r="G18" s="336"/>
      <c r="H18" s="57"/>
      <c r="I18" s="89">
        <f>IF($H$21=0,,H18/$H$21)</f>
        <v>0</v>
      </c>
      <c r="J18" s="57"/>
      <c r="K18" s="95">
        <f>IF($J$21=0,,J18/$J$21)</f>
        <v>0</v>
      </c>
    </row>
    <row r="19" spans="1:11" ht="16.350000000000001" customHeight="1">
      <c r="A19" s="56">
        <v>3</v>
      </c>
      <c r="B19" s="334"/>
      <c r="C19" s="335"/>
      <c r="D19" s="335"/>
      <c r="E19" s="335"/>
      <c r="F19" s="335"/>
      <c r="G19" s="336"/>
      <c r="H19" s="57"/>
      <c r="I19" s="89">
        <f>IF($H$21=0,,H19/$H$21)</f>
        <v>0</v>
      </c>
      <c r="J19" s="57"/>
      <c r="K19" s="95">
        <f>IF($J$21=0,,J19/$J$21)</f>
        <v>0</v>
      </c>
    </row>
    <row r="20" spans="1:11" ht="16.350000000000001" customHeight="1">
      <c r="A20" s="56" t="s">
        <v>101</v>
      </c>
      <c r="B20" s="334"/>
      <c r="C20" s="335"/>
      <c r="D20" s="335"/>
      <c r="E20" s="335"/>
      <c r="F20" s="335"/>
      <c r="G20" s="336"/>
      <c r="H20" s="55"/>
      <c r="I20" s="89">
        <f>IF($H$21=0,,H20/$H$21)</f>
        <v>0</v>
      </c>
      <c r="J20" s="55"/>
      <c r="K20" s="95">
        <f>IF($J$21=0,,J20/$J$21)</f>
        <v>0</v>
      </c>
    </row>
    <row r="21" spans="1:11" ht="16.350000000000001" customHeight="1">
      <c r="A21" s="323" t="s">
        <v>207</v>
      </c>
      <c r="B21" s="324"/>
      <c r="C21" s="324"/>
      <c r="D21" s="324"/>
      <c r="E21" s="324"/>
      <c r="F21" s="324"/>
      <c r="G21" s="324"/>
      <c r="H21" s="87">
        <f>SUM(H17:H20)</f>
        <v>0</v>
      </c>
      <c r="I21" s="88">
        <f>SUM(I17:I20)</f>
        <v>0</v>
      </c>
      <c r="J21" s="87">
        <f>SUM(J17:J20)</f>
        <v>0</v>
      </c>
      <c r="K21" s="99">
        <f>SUM(K17:K20)</f>
        <v>0</v>
      </c>
    </row>
    <row r="22" spans="1:11" s="48" customFormat="1" ht="16.350000000000001" customHeight="1">
      <c r="A22" s="323" t="s">
        <v>201</v>
      </c>
      <c r="B22" s="324" t="s">
        <v>208</v>
      </c>
      <c r="C22" s="324"/>
      <c r="D22" s="324"/>
      <c r="E22" s="324" t="s">
        <v>209</v>
      </c>
      <c r="F22" s="324"/>
      <c r="G22" s="324"/>
      <c r="H22" s="324" t="s">
        <v>210</v>
      </c>
      <c r="I22" s="324"/>
      <c r="J22" s="324" t="s">
        <v>211</v>
      </c>
      <c r="K22" s="327"/>
    </row>
    <row r="23" spans="1:11" s="48" customFormat="1" ht="16.350000000000001" customHeight="1">
      <c r="A23" s="323"/>
      <c r="B23" s="324"/>
      <c r="C23" s="324"/>
      <c r="D23" s="324"/>
      <c r="E23" s="324"/>
      <c r="F23" s="324"/>
      <c r="G23" s="324"/>
      <c r="H23" s="118" t="s">
        <v>205</v>
      </c>
      <c r="I23" s="118" t="s">
        <v>206</v>
      </c>
      <c r="J23" s="126" t="s">
        <v>205</v>
      </c>
      <c r="K23" s="131" t="s">
        <v>206</v>
      </c>
    </row>
    <row r="24" spans="1:11" ht="16.350000000000001" customHeight="1">
      <c r="A24" s="56">
        <v>1</v>
      </c>
      <c r="B24" s="326"/>
      <c r="C24" s="326"/>
      <c r="D24" s="326"/>
      <c r="E24" s="326"/>
      <c r="F24" s="326"/>
      <c r="G24" s="326"/>
      <c r="H24" s="57"/>
      <c r="I24" s="89"/>
      <c r="J24" s="57"/>
      <c r="K24" s="95"/>
    </row>
    <row r="25" spans="1:11" ht="16.350000000000001" customHeight="1">
      <c r="A25" s="56">
        <v>2</v>
      </c>
      <c r="B25" s="326"/>
      <c r="C25" s="326"/>
      <c r="D25" s="326"/>
      <c r="E25" s="326"/>
      <c r="F25" s="326"/>
      <c r="G25" s="326"/>
      <c r="H25" s="57"/>
      <c r="I25" s="89"/>
      <c r="J25" s="57"/>
      <c r="K25" s="95"/>
    </row>
    <row r="26" spans="1:11" ht="16.350000000000001" customHeight="1">
      <c r="A26" s="56">
        <v>3</v>
      </c>
      <c r="B26" s="326"/>
      <c r="C26" s="326"/>
      <c r="D26" s="326"/>
      <c r="E26" s="326"/>
      <c r="F26" s="326"/>
      <c r="G26" s="326"/>
      <c r="H26" s="57"/>
      <c r="I26" s="89"/>
      <c r="J26" s="57"/>
      <c r="K26" s="95"/>
    </row>
    <row r="27" spans="1:11" ht="16.350000000000001" customHeight="1">
      <c r="A27" s="56" t="s">
        <v>101</v>
      </c>
      <c r="B27" s="326"/>
      <c r="C27" s="326"/>
      <c r="D27" s="326"/>
      <c r="E27" s="326"/>
      <c r="F27" s="326"/>
      <c r="G27" s="326"/>
      <c r="H27" s="55"/>
      <c r="I27" s="89"/>
      <c r="J27" s="55"/>
      <c r="K27" s="95"/>
    </row>
    <row r="28" spans="1:11" ht="16.350000000000001" customHeight="1">
      <c r="A28" s="323" t="s">
        <v>207</v>
      </c>
      <c r="B28" s="324"/>
      <c r="C28" s="324"/>
      <c r="D28" s="324"/>
      <c r="E28" s="324"/>
      <c r="F28" s="324"/>
      <c r="G28" s="324"/>
      <c r="H28" s="87"/>
      <c r="I28" s="88"/>
      <c r="J28" s="87">
        <f>SUM(J24:J27)</f>
        <v>0</v>
      </c>
      <c r="K28" s="99"/>
    </row>
    <row r="29" spans="1:11" ht="16.350000000000001" customHeight="1">
      <c r="A29" s="120" t="s">
        <v>201</v>
      </c>
      <c r="B29" s="324" t="s">
        <v>212</v>
      </c>
      <c r="C29" s="324"/>
      <c r="D29" s="324"/>
      <c r="E29" s="324" t="s">
        <v>213</v>
      </c>
      <c r="F29" s="324"/>
      <c r="G29" s="324"/>
      <c r="H29" s="118" t="s">
        <v>214</v>
      </c>
      <c r="I29" s="118" t="s">
        <v>215</v>
      </c>
      <c r="J29" s="310" t="s">
        <v>216</v>
      </c>
      <c r="K29" s="311"/>
    </row>
    <row r="30" spans="1:11" ht="16.350000000000001" customHeight="1">
      <c r="A30" s="56">
        <v>1</v>
      </c>
      <c r="B30" s="326"/>
      <c r="C30" s="326"/>
      <c r="D30" s="326"/>
      <c r="E30" s="326"/>
      <c r="F30" s="326"/>
      <c r="G30" s="326"/>
      <c r="H30" s="55"/>
      <c r="I30" s="55"/>
      <c r="J30" s="312"/>
      <c r="K30" s="313"/>
    </row>
    <row r="31" spans="1:11" ht="16.350000000000001" customHeight="1">
      <c r="A31" s="56">
        <v>2</v>
      </c>
      <c r="B31" s="326"/>
      <c r="C31" s="326"/>
      <c r="D31" s="326"/>
      <c r="E31" s="326"/>
      <c r="F31" s="326"/>
      <c r="G31" s="326"/>
      <c r="H31" s="55"/>
      <c r="I31" s="55"/>
      <c r="J31" s="312"/>
      <c r="K31" s="313"/>
    </row>
    <row r="32" spans="1:11" ht="16.350000000000001" customHeight="1">
      <c r="A32" s="56">
        <v>3</v>
      </c>
      <c r="B32" s="326"/>
      <c r="C32" s="326"/>
      <c r="D32" s="326"/>
      <c r="E32" s="326"/>
      <c r="F32" s="326"/>
      <c r="G32" s="326"/>
      <c r="H32" s="55"/>
      <c r="I32" s="55"/>
      <c r="J32" s="312"/>
      <c r="K32" s="313"/>
    </row>
    <row r="33" spans="1:11" ht="16.350000000000001" customHeight="1" thickBot="1">
      <c r="A33" s="100" t="s">
        <v>101</v>
      </c>
      <c r="B33" s="355"/>
      <c r="C33" s="355"/>
      <c r="D33" s="355"/>
      <c r="E33" s="355"/>
      <c r="F33" s="355"/>
      <c r="G33" s="355"/>
      <c r="H33" s="101"/>
      <c r="I33" s="101"/>
      <c r="J33" s="306"/>
      <c r="K33" s="307"/>
    </row>
    <row r="34" spans="1:11" ht="16.350000000000001" customHeight="1">
      <c r="A34" s="356" t="s">
        <v>217</v>
      </c>
      <c r="B34" s="357"/>
      <c r="C34" s="358"/>
      <c r="D34" s="359"/>
      <c r="E34" s="359"/>
      <c r="F34" s="359"/>
      <c r="G34" s="359"/>
      <c r="H34" s="359"/>
      <c r="I34" s="359"/>
      <c r="J34" s="359"/>
      <c r="K34" s="360"/>
    </row>
    <row r="35" spans="1:11" ht="16.350000000000001" customHeight="1" thickBot="1">
      <c r="A35" s="347" t="s">
        <v>218</v>
      </c>
      <c r="B35" s="348"/>
      <c r="C35" s="349"/>
      <c r="D35" s="350"/>
      <c r="E35" s="350"/>
      <c r="F35" s="350"/>
      <c r="G35" s="350"/>
      <c r="H35" s="350"/>
      <c r="I35" s="350"/>
      <c r="J35" s="350"/>
      <c r="K35" s="351"/>
    </row>
    <row r="36" spans="1:11" ht="16.350000000000001" hidden="1" customHeight="1" outlineLevel="1" thickTop="1" thickBot="1">
      <c r="A36" s="132" t="s">
        <v>220</v>
      </c>
      <c r="B36" s="58"/>
      <c r="C36" s="116"/>
      <c r="D36" s="116"/>
      <c r="E36" s="116"/>
      <c r="F36" s="116"/>
      <c r="G36" s="116"/>
      <c r="H36" s="116"/>
      <c r="I36" s="116"/>
      <c r="J36" s="116"/>
      <c r="K36" s="96"/>
    </row>
    <row r="37" spans="1:11" s="49" customFormat="1" ht="16.350000000000001" hidden="1" customHeight="1" outlineLevel="1" thickTop="1">
      <c r="A37" s="354" t="s">
        <v>221</v>
      </c>
      <c r="B37" s="133" t="s">
        <v>222</v>
      </c>
      <c r="C37" s="352"/>
      <c r="D37" s="352"/>
      <c r="E37" s="352"/>
      <c r="F37" s="119" t="s">
        <v>223</v>
      </c>
      <c r="G37" s="352"/>
      <c r="H37" s="352"/>
      <c r="I37" s="119" t="s">
        <v>224</v>
      </c>
      <c r="J37" s="352"/>
      <c r="K37" s="353"/>
    </row>
    <row r="38" spans="1:11" s="49" customFormat="1" ht="16.350000000000001" hidden="1" customHeight="1" outlineLevel="1">
      <c r="A38" s="323"/>
      <c r="B38" s="118" t="s">
        <v>225</v>
      </c>
      <c r="C38" s="345"/>
      <c r="D38" s="345"/>
      <c r="E38" s="345"/>
      <c r="F38" s="118" t="s">
        <v>226</v>
      </c>
      <c r="G38" s="361"/>
      <c r="H38" s="361"/>
      <c r="I38" s="118" t="s">
        <v>227</v>
      </c>
      <c r="J38" s="362" t="str">
        <f>CONCATENATE(封面!F15,封面!G15,封面!H15,封面!I15,封面!J15,封面!K15)</f>
        <v>2022年6月28日</v>
      </c>
      <c r="K38" s="363"/>
    </row>
    <row r="39" spans="1:11" s="49" customFormat="1" ht="16.350000000000001" hidden="1" customHeight="1" outlineLevel="1">
      <c r="A39" s="323"/>
      <c r="B39" s="118" t="s">
        <v>228</v>
      </c>
      <c r="C39" s="324"/>
      <c r="D39" s="324"/>
      <c r="E39" s="324"/>
      <c r="F39" s="118" t="s">
        <v>229</v>
      </c>
      <c r="G39" s="346" t="str">
        <f>封面!F19&amp;""</f>
        <v/>
      </c>
      <c r="H39" s="346"/>
      <c r="I39" s="118" t="s">
        <v>230</v>
      </c>
      <c r="J39" s="324" t="s">
        <v>231</v>
      </c>
      <c r="K39" s="327"/>
    </row>
    <row r="40" spans="1:11" ht="16.350000000000001" hidden="1" customHeight="1" outlineLevel="1">
      <c r="A40" s="134" t="s">
        <v>232</v>
      </c>
      <c r="B40" s="324" t="s">
        <v>233</v>
      </c>
      <c r="C40" s="324"/>
      <c r="D40" s="324"/>
      <c r="E40" s="118"/>
      <c r="F40" s="118" t="s">
        <v>234</v>
      </c>
      <c r="G40" s="342" t="str">
        <f>封面!G21&amp;""</f>
        <v/>
      </c>
      <c r="H40" s="343"/>
      <c r="I40" s="343"/>
      <c r="J40" s="343"/>
      <c r="K40" s="344"/>
    </row>
    <row r="41" spans="1:11" ht="16.350000000000001" hidden="1" customHeight="1" outlineLevel="1">
      <c r="A41" s="56"/>
      <c r="B41" s="55"/>
      <c r="C41" s="345" t="s">
        <v>235</v>
      </c>
      <c r="D41" s="345"/>
      <c r="E41" s="345" t="s">
        <v>236</v>
      </c>
      <c r="F41" s="345"/>
      <c r="G41" s="345" t="s">
        <v>237</v>
      </c>
      <c r="H41" s="345"/>
      <c r="I41" s="117" t="s">
        <v>238</v>
      </c>
      <c r="J41" s="117" t="s">
        <v>239</v>
      </c>
      <c r="K41" s="62"/>
    </row>
    <row r="42" spans="1:11" s="50" customFormat="1" ht="16.350000000000001" hidden="1" customHeight="1" outlineLevel="1">
      <c r="A42" s="134" t="s">
        <v>240</v>
      </c>
      <c r="B42" s="59" t="str">
        <f>""&amp;封面!G11</f>
        <v/>
      </c>
      <c r="C42" s="345"/>
      <c r="D42" s="345"/>
      <c r="E42" s="345"/>
      <c r="F42" s="345"/>
      <c r="G42" s="345"/>
      <c r="H42" s="345"/>
      <c r="I42" s="117"/>
      <c r="J42" s="117"/>
      <c r="K42" s="62"/>
    </row>
    <row r="43" spans="1:11" s="50" customFormat="1" ht="16.350000000000001" hidden="1" customHeight="1" outlineLevel="1" thickBot="1">
      <c r="A43" s="135" t="s">
        <v>241</v>
      </c>
      <c r="B43" s="136"/>
      <c r="C43" s="341"/>
      <c r="D43" s="341"/>
      <c r="E43" s="341"/>
      <c r="F43" s="341"/>
      <c r="G43" s="341"/>
      <c r="H43" s="341"/>
      <c r="I43" s="121"/>
      <c r="J43" s="121"/>
      <c r="K43" s="63"/>
    </row>
    <row r="44" spans="1:11" s="49" customFormat="1" ht="15" customHeight="1" collapsed="1">
      <c r="B44" s="60"/>
      <c r="C44" s="60"/>
      <c r="D44" s="60"/>
      <c r="E44" s="60"/>
      <c r="F44" s="60"/>
      <c r="G44" s="60"/>
      <c r="H44" s="60"/>
      <c r="I44" s="60"/>
      <c r="J44" s="60"/>
      <c r="K44" s="60"/>
    </row>
    <row r="45" spans="1:11" ht="15" customHeight="1">
      <c r="A45" s="51"/>
    </row>
    <row r="46" spans="1:11" ht="15" customHeight="1">
      <c r="D46" s="47"/>
    </row>
  </sheetData>
  <sheetProtection formatCells="0" formatColumns="0" formatRows="0" insertHyperlinks="0" sort="0" autoFilter="0"/>
  <mergeCells count="83">
    <mergeCell ref="A2:K2"/>
    <mergeCell ref="A3:K3"/>
    <mergeCell ref="C5:G5"/>
    <mergeCell ref="C6:G6"/>
    <mergeCell ref="B8:E8"/>
    <mergeCell ref="B7:G7"/>
    <mergeCell ref="A5:A6"/>
    <mergeCell ref="A34:B34"/>
    <mergeCell ref="C34:K34"/>
    <mergeCell ref="C38:E38"/>
    <mergeCell ref="G38:H38"/>
    <mergeCell ref="J38:K38"/>
    <mergeCell ref="B29:D29"/>
    <mergeCell ref="E29:G29"/>
    <mergeCell ref="B30:D30"/>
    <mergeCell ref="E30:G30"/>
    <mergeCell ref="B27:D27"/>
    <mergeCell ref="E27:G27"/>
    <mergeCell ref="B31:D31"/>
    <mergeCell ref="E31:G31"/>
    <mergeCell ref="B32:D32"/>
    <mergeCell ref="C39:E39"/>
    <mergeCell ref="G39:H39"/>
    <mergeCell ref="A35:B35"/>
    <mergeCell ref="C35:K35"/>
    <mergeCell ref="C37:E37"/>
    <mergeCell ref="G37:H37"/>
    <mergeCell ref="J37:K37"/>
    <mergeCell ref="A37:A39"/>
    <mergeCell ref="J39:K39"/>
    <mergeCell ref="E32:G32"/>
    <mergeCell ref="B33:D33"/>
    <mergeCell ref="E33:G33"/>
    <mergeCell ref="J32:K32"/>
    <mergeCell ref="C43:D43"/>
    <mergeCell ref="E43:F43"/>
    <mergeCell ref="G43:H43"/>
    <mergeCell ref="B40:D40"/>
    <mergeCell ref="G40:K40"/>
    <mergeCell ref="C41:D41"/>
    <mergeCell ref="E41:F41"/>
    <mergeCell ref="G41:H41"/>
    <mergeCell ref="C42:D42"/>
    <mergeCell ref="E42:F42"/>
    <mergeCell ref="G42:H42"/>
    <mergeCell ref="B13:D13"/>
    <mergeCell ref="B14:D14"/>
    <mergeCell ref="F13:G13"/>
    <mergeCell ref="F14:G14"/>
    <mergeCell ref="B15:G16"/>
    <mergeCell ref="B17:G17"/>
    <mergeCell ref="B18:G18"/>
    <mergeCell ref="B19:G19"/>
    <mergeCell ref="B20:G20"/>
    <mergeCell ref="A21:G21"/>
    <mergeCell ref="I9:K9"/>
    <mergeCell ref="B10:D10"/>
    <mergeCell ref="B11:D11"/>
    <mergeCell ref="F10:G10"/>
    <mergeCell ref="F11:G11"/>
    <mergeCell ref="I11:K11"/>
    <mergeCell ref="B12:K12"/>
    <mergeCell ref="I10:K10"/>
    <mergeCell ref="B9:E9"/>
    <mergeCell ref="A28:G28"/>
    <mergeCell ref="A15:A16"/>
    <mergeCell ref="B22:D23"/>
    <mergeCell ref="A22:A23"/>
    <mergeCell ref="E22:G23"/>
    <mergeCell ref="B24:D24"/>
    <mergeCell ref="E24:G24"/>
    <mergeCell ref="B25:D25"/>
    <mergeCell ref="E25:G25"/>
    <mergeCell ref="E26:G26"/>
    <mergeCell ref="B26:D26"/>
    <mergeCell ref="H22:I22"/>
    <mergeCell ref="J22:K22"/>
    <mergeCell ref="J33:K33"/>
    <mergeCell ref="H15:I15"/>
    <mergeCell ref="J15:K15"/>
    <mergeCell ref="J29:K29"/>
    <mergeCell ref="J30:K30"/>
    <mergeCell ref="J31:K31"/>
  </mergeCells>
  <phoneticPr fontId="10" type="noConversion"/>
  <hyperlinks>
    <hyperlink ref="A1" location="索引目录!B4" display="返回索引页"/>
  </hyperlinks>
  <printOptions horizontalCentered="1"/>
  <pageMargins left="0.62992125984251968" right="0.23622047244094491" top="0.69" bottom="0.54" header="0.48" footer="0.39"/>
  <pageSetup paperSize="9" scale="80" fitToHeight="0" orientation="landscape" r:id="rId1"/>
  <headerFooter alignWithMargins="0"/>
  <rowBreaks count="1" manualBreakCount="1">
    <brk id="35"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tabColor rgb="FF00FF00"/>
    <pageSetUpPr fitToPage="1"/>
  </sheetPr>
  <dimension ref="A1:O25"/>
  <sheetViews>
    <sheetView view="pageBreakPreview" topLeftCell="A13" zoomScaleSheetLayoutView="100" workbookViewId="0">
      <selection activeCell="M18" sqref="M18"/>
    </sheetView>
  </sheetViews>
  <sheetFormatPr defaultColWidth="11" defaultRowHeight="15.75" customHeight="1" outlineLevelCol="1"/>
  <cols>
    <col min="1" max="1" width="5.625" style="3" customWidth="1"/>
    <col min="2" max="2" width="28" style="3" customWidth="1"/>
    <col min="3" max="3" width="12.125" style="3" hidden="1" customWidth="1" outlineLevel="1"/>
    <col min="4" max="4" width="12.375" style="3" hidden="1" customWidth="1" outlineLevel="1"/>
    <col min="5" max="5" width="13" style="3" customWidth="1" collapsed="1"/>
    <col min="6" max="8" width="13" style="3" customWidth="1"/>
    <col min="9" max="9" width="10.625" style="3" customWidth="1"/>
    <col min="10" max="10" width="10.375" style="3" customWidth="1"/>
    <col min="11" max="11" width="7.875" style="3" customWidth="1"/>
    <col min="12" max="12" width="7.625" style="3" customWidth="1"/>
    <col min="13" max="32" width="9" style="3" bestFit="1" customWidth="1"/>
    <col min="33" max="16384" width="11" style="3"/>
  </cols>
  <sheetData>
    <row r="1" spans="1:12" ht="14.25">
      <c r="A1" s="4" t="s">
        <v>7</v>
      </c>
      <c r="B1" s="24" t="s">
        <v>13</v>
      </c>
      <c r="C1" s="5"/>
      <c r="D1" s="5"/>
      <c r="E1" s="5"/>
      <c r="F1" s="5"/>
      <c r="G1" s="5"/>
      <c r="H1" s="5"/>
      <c r="I1" s="5"/>
      <c r="J1" s="5"/>
      <c r="K1" s="5"/>
      <c r="L1" s="5"/>
    </row>
    <row r="2" spans="1:12" s="1" customFormat="1" ht="30" customHeight="1">
      <c r="A2" s="372" t="s">
        <v>106</v>
      </c>
      <c r="B2" s="373"/>
      <c r="C2" s="373"/>
      <c r="D2" s="373"/>
      <c r="E2" s="373"/>
      <c r="F2" s="373"/>
      <c r="G2" s="373"/>
      <c r="H2" s="373"/>
      <c r="I2" s="373"/>
      <c r="J2" s="373"/>
      <c r="K2" s="373"/>
      <c r="L2" s="373"/>
    </row>
    <row r="3" spans="1:12" ht="19.5" customHeight="1">
      <c r="A3" s="374" t="str">
        <f>CONCATENATE(封面!D9,封面!F9,封面!G9,封面!H9,封面!I9,封面!J9,封面!K9)</f>
        <v>评估基准日：2022年7月22日</v>
      </c>
      <c r="B3" s="374"/>
      <c r="C3" s="374"/>
      <c r="D3" s="374"/>
      <c r="E3" s="374"/>
      <c r="F3" s="374"/>
      <c r="G3" s="375"/>
      <c r="H3" s="375"/>
      <c r="I3" s="375"/>
      <c r="J3" s="375"/>
      <c r="K3" s="375"/>
      <c r="L3" s="375"/>
    </row>
    <row r="4" spans="1:12" ht="19.5" customHeight="1">
      <c r="A4" s="7" t="str">
        <f>封面!D7&amp;封面!F7</f>
        <v>产权持有人：抚顺经济开发区诚达融资担保有限公司</v>
      </c>
      <c r="L4" s="112" t="s">
        <v>160</v>
      </c>
    </row>
    <row r="5" spans="1:12" s="2" customFormat="1" ht="19.5" customHeight="1">
      <c r="A5" s="376" t="s">
        <v>17</v>
      </c>
      <c r="B5" s="376" t="s">
        <v>14</v>
      </c>
      <c r="C5" s="376" t="s">
        <v>10</v>
      </c>
      <c r="D5" s="377"/>
      <c r="E5" s="378" t="s">
        <v>11</v>
      </c>
      <c r="F5" s="379"/>
      <c r="G5" s="376" t="s">
        <v>12</v>
      </c>
      <c r="H5" s="380"/>
      <c r="I5" s="376" t="s">
        <v>16</v>
      </c>
      <c r="J5" s="380"/>
      <c r="K5" s="376" t="s">
        <v>15</v>
      </c>
      <c r="L5" s="380"/>
    </row>
    <row r="6" spans="1:12" s="2" customFormat="1" ht="19.5" customHeight="1">
      <c r="A6" s="380"/>
      <c r="B6" s="380"/>
      <c r="C6" s="8" t="s">
        <v>43</v>
      </c>
      <c r="D6" s="9" t="s">
        <v>44</v>
      </c>
      <c r="E6" s="16" t="s">
        <v>43</v>
      </c>
      <c r="F6" s="8" t="s">
        <v>44</v>
      </c>
      <c r="G6" s="8" t="s">
        <v>43</v>
      </c>
      <c r="H6" s="8" t="s">
        <v>44</v>
      </c>
      <c r="I6" s="8" t="s">
        <v>43</v>
      </c>
      <c r="J6" s="8" t="s">
        <v>44</v>
      </c>
      <c r="K6" s="8" t="s">
        <v>43</v>
      </c>
      <c r="L6" s="8" t="s">
        <v>44</v>
      </c>
    </row>
    <row r="7" spans="1:12" ht="19.5" customHeight="1">
      <c r="A7" s="17" t="s">
        <v>110</v>
      </c>
      <c r="B7" s="29" t="s">
        <v>54</v>
      </c>
      <c r="C7" s="11">
        <f>房屋建筑物!Y25</f>
        <v>0</v>
      </c>
      <c r="D7" s="10">
        <f>房屋建筑物!Z25</f>
        <v>1000</v>
      </c>
      <c r="E7" s="13">
        <f>房屋建筑物!AA25</f>
        <v>0</v>
      </c>
      <c r="F7" s="11">
        <f>房屋建筑物!AB25</f>
        <v>0</v>
      </c>
      <c r="G7" s="11">
        <f>房屋建筑物!AC25</f>
        <v>0</v>
      </c>
      <c r="H7" s="11">
        <f>房屋建筑物!AE25</f>
        <v>0</v>
      </c>
      <c r="I7" s="11">
        <f t="shared" ref="I7:J9" si="0">G7-E7</f>
        <v>0</v>
      </c>
      <c r="J7" s="11">
        <f t="shared" si="0"/>
        <v>0</v>
      </c>
      <c r="K7" s="11" t="str">
        <f t="shared" ref="K7:L11" si="1">IF(E7=0,"",I7/E7*100)</f>
        <v/>
      </c>
      <c r="L7" s="11" t="str">
        <f t="shared" si="1"/>
        <v/>
      </c>
    </row>
    <row r="8" spans="1:12" ht="19.5" customHeight="1">
      <c r="A8" s="111" t="s">
        <v>163</v>
      </c>
      <c r="B8" s="29" t="s">
        <v>55</v>
      </c>
      <c r="C8" s="11">
        <f>构筑物!M25</f>
        <v>0</v>
      </c>
      <c r="D8" s="10">
        <f>构筑物!N25</f>
        <v>0</v>
      </c>
      <c r="E8" s="13">
        <f>构筑物!O25</f>
        <v>0</v>
      </c>
      <c r="F8" s="11">
        <f>构筑物!P25</f>
        <v>0</v>
      </c>
      <c r="G8" s="11">
        <f>构筑物!Q25</f>
        <v>0</v>
      </c>
      <c r="H8" s="11">
        <f>构筑物!S25</f>
        <v>0</v>
      </c>
      <c r="I8" s="11">
        <f t="shared" si="0"/>
        <v>0</v>
      </c>
      <c r="J8" s="11">
        <f t="shared" si="0"/>
        <v>0</v>
      </c>
      <c r="K8" s="11" t="str">
        <f t="shared" si="1"/>
        <v/>
      </c>
      <c r="L8" s="11" t="str">
        <f t="shared" si="1"/>
        <v/>
      </c>
    </row>
    <row r="9" spans="1:12" ht="19.5" customHeight="1">
      <c r="A9" s="111" t="s">
        <v>147</v>
      </c>
      <c r="B9" s="29" t="s">
        <v>56</v>
      </c>
      <c r="C9" s="11">
        <f>管道沟槽!AF26</f>
        <v>0</v>
      </c>
      <c r="D9" s="10">
        <f>管道沟槽!AK26</f>
        <v>0</v>
      </c>
      <c r="E9" s="13">
        <f>管道沟槽!AL26</f>
        <v>0</v>
      </c>
      <c r="F9" s="11">
        <f>管道沟槽!AM26</f>
        <v>0</v>
      </c>
      <c r="G9" s="11">
        <f>管道沟槽!AN26</f>
        <v>0</v>
      </c>
      <c r="H9" s="11">
        <f>管道沟槽!AP26</f>
        <v>0</v>
      </c>
      <c r="I9" s="11">
        <f t="shared" si="0"/>
        <v>0</v>
      </c>
      <c r="J9" s="11">
        <f t="shared" si="0"/>
        <v>0</v>
      </c>
      <c r="K9" s="11" t="str">
        <f t="shared" si="1"/>
        <v/>
      </c>
      <c r="L9" s="11" t="str">
        <f t="shared" si="1"/>
        <v/>
      </c>
    </row>
    <row r="10" spans="1:12" ht="19.5" customHeight="1">
      <c r="A10" s="17"/>
      <c r="B10" s="29" t="s">
        <v>57</v>
      </c>
      <c r="C10" s="18"/>
      <c r="D10" s="10">
        <f>房屋建筑物!Z26+构筑物!N26+管道沟槽!AK27</f>
        <v>100</v>
      </c>
      <c r="E10" s="13"/>
      <c r="F10" s="11">
        <f>房屋建筑物!AB26+构筑物!P26+管道沟槽!AM27</f>
        <v>0</v>
      </c>
      <c r="G10" s="11"/>
      <c r="H10" s="11">
        <f>房屋建筑物!AE26+构筑物!S26+管道沟槽!AP27</f>
        <v>0</v>
      </c>
      <c r="I10" s="11">
        <f>G10-E10</f>
        <v>0</v>
      </c>
      <c r="J10" s="11">
        <f>H10-F10</f>
        <v>0</v>
      </c>
      <c r="K10" s="11" t="str">
        <f t="shared" si="1"/>
        <v/>
      </c>
      <c r="L10" s="11" t="str">
        <f t="shared" si="1"/>
        <v/>
      </c>
    </row>
    <row r="11" spans="1:12" ht="19.5" customHeight="1">
      <c r="A11" s="17"/>
      <c r="B11" s="42" t="s">
        <v>58</v>
      </c>
      <c r="C11" s="11">
        <f t="shared" ref="C11:H11" si="2">SUM(C7:C9)-C10</f>
        <v>0</v>
      </c>
      <c r="D11" s="10">
        <f t="shared" si="2"/>
        <v>900</v>
      </c>
      <c r="E11" s="13">
        <f t="shared" si="2"/>
        <v>0</v>
      </c>
      <c r="F11" s="11">
        <f t="shared" si="2"/>
        <v>0</v>
      </c>
      <c r="G11" s="11">
        <f t="shared" si="2"/>
        <v>0</v>
      </c>
      <c r="H11" s="11">
        <f t="shared" si="2"/>
        <v>0</v>
      </c>
      <c r="I11" s="11">
        <f>G11-E11</f>
        <v>0</v>
      </c>
      <c r="J11" s="11">
        <f>H11-F11</f>
        <v>0</v>
      </c>
      <c r="K11" s="11" t="str">
        <f t="shared" si="1"/>
        <v/>
      </c>
      <c r="L11" s="11" t="str">
        <f t="shared" si="1"/>
        <v/>
      </c>
    </row>
    <row r="12" spans="1:12" ht="19.5" customHeight="1">
      <c r="A12" s="111"/>
      <c r="B12" s="29"/>
      <c r="C12" s="11"/>
      <c r="D12" s="10"/>
      <c r="E12" s="13"/>
      <c r="F12" s="11"/>
      <c r="G12" s="11"/>
      <c r="H12" s="11"/>
      <c r="I12" s="11"/>
      <c r="J12" s="11"/>
      <c r="K12" s="11"/>
      <c r="L12" s="11"/>
    </row>
    <row r="13" spans="1:12" ht="19.5" customHeight="1">
      <c r="A13" s="111" t="s">
        <v>164</v>
      </c>
      <c r="B13" s="29" t="s">
        <v>59</v>
      </c>
      <c r="C13" s="11">
        <f>机器设备!M1103</f>
        <v>0</v>
      </c>
      <c r="D13" s="10">
        <f>机器设备!N1103</f>
        <v>2000</v>
      </c>
      <c r="E13" s="13">
        <f>机器设备!O1103</f>
        <v>0</v>
      </c>
      <c r="F13" s="11">
        <f>机器设备!P1103</f>
        <v>0</v>
      </c>
      <c r="G13" s="11">
        <f>机器设备!Q1103</f>
        <v>96465000</v>
      </c>
      <c r="H13" s="11">
        <f>机器设备!S1103</f>
        <v>38696078</v>
      </c>
      <c r="I13" s="11">
        <f t="shared" ref="I13:J15" si="3">G13-E13</f>
        <v>96465000</v>
      </c>
      <c r="J13" s="11">
        <f t="shared" si="3"/>
        <v>38696078</v>
      </c>
      <c r="K13" s="11" t="str">
        <f t="shared" ref="K13:L17" si="4">IF(E13=0,"",I13/E13*100)</f>
        <v/>
      </c>
      <c r="L13" s="11" t="str">
        <f t="shared" si="4"/>
        <v/>
      </c>
    </row>
    <row r="14" spans="1:12" ht="19.5" customHeight="1">
      <c r="A14" s="111" t="s">
        <v>165</v>
      </c>
      <c r="B14" s="29" t="s">
        <v>60</v>
      </c>
      <c r="C14" s="11">
        <f>车辆!N25</f>
        <v>0</v>
      </c>
      <c r="D14" s="10">
        <f>车辆!O25</f>
        <v>0</v>
      </c>
      <c r="E14" s="13">
        <f>车辆!P25</f>
        <v>0</v>
      </c>
      <c r="F14" s="11">
        <f>车辆!Q25</f>
        <v>0</v>
      </c>
      <c r="G14" s="11">
        <f>车辆!R25</f>
        <v>0</v>
      </c>
      <c r="H14" s="11">
        <f>车辆!T25</f>
        <v>0</v>
      </c>
      <c r="I14" s="11">
        <f t="shared" si="3"/>
        <v>0</v>
      </c>
      <c r="J14" s="11">
        <f t="shared" si="3"/>
        <v>0</v>
      </c>
      <c r="K14" s="11" t="str">
        <f t="shared" si="4"/>
        <v/>
      </c>
      <c r="L14" s="11" t="str">
        <f t="shared" si="4"/>
        <v/>
      </c>
    </row>
    <row r="15" spans="1:12" ht="19.5" customHeight="1">
      <c r="A15" s="111" t="s">
        <v>166</v>
      </c>
      <c r="B15" s="29" t="s">
        <v>61</v>
      </c>
      <c r="C15" s="11">
        <f>电子设备!M25</f>
        <v>0</v>
      </c>
      <c r="D15" s="10">
        <f>电子设备!N25</f>
        <v>0</v>
      </c>
      <c r="E15" s="13">
        <f>电子设备!O25</f>
        <v>0</v>
      </c>
      <c r="F15" s="11">
        <f>电子设备!P25</f>
        <v>0</v>
      </c>
      <c r="G15" s="11">
        <f>电子设备!Q25</f>
        <v>0</v>
      </c>
      <c r="H15" s="11">
        <f>电子设备!S25</f>
        <v>0</v>
      </c>
      <c r="I15" s="11">
        <f t="shared" si="3"/>
        <v>0</v>
      </c>
      <c r="J15" s="11">
        <f t="shared" si="3"/>
        <v>0</v>
      </c>
      <c r="K15" s="11" t="str">
        <f t="shared" si="4"/>
        <v/>
      </c>
      <c r="L15" s="11" t="str">
        <f t="shared" si="4"/>
        <v/>
      </c>
    </row>
    <row r="16" spans="1:12" ht="19.5" customHeight="1">
      <c r="A16" s="111"/>
      <c r="B16" s="43" t="s">
        <v>62</v>
      </c>
      <c r="C16" s="11"/>
      <c r="D16" s="10">
        <f>机器设备!N1104+车辆!O26+电子设备!N26</f>
        <v>0</v>
      </c>
      <c r="E16" s="13"/>
      <c r="F16" s="11">
        <f>机器设备!P1104+车辆!Q26+电子设备!P26</f>
        <v>0</v>
      </c>
      <c r="G16" s="11"/>
      <c r="H16" s="11">
        <f>机器设备!S1104+车辆!T26+电子设备!S26</f>
        <v>0</v>
      </c>
      <c r="I16" s="11">
        <f>G16-E16</f>
        <v>0</v>
      </c>
      <c r="J16" s="11">
        <f>H16-F16</f>
        <v>0</v>
      </c>
      <c r="K16" s="11" t="str">
        <f t="shared" si="4"/>
        <v/>
      </c>
      <c r="L16" s="11" t="str">
        <f t="shared" si="4"/>
        <v/>
      </c>
    </row>
    <row r="17" spans="1:15" ht="19.5" customHeight="1">
      <c r="A17" s="17"/>
      <c r="B17" s="42" t="s">
        <v>63</v>
      </c>
      <c r="C17" s="11">
        <f t="shared" ref="C17:H17" si="5">SUM(C13:C15)-C16</f>
        <v>0</v>
      </c>
      <c r="D17" s="10">
        <f t="shared" si="5"/>
        <v>2000</v>
      </c>
      <c r="E17" s="13">
        <f t="shared" si="5"/>
        <v>0</v>
      </c>
      <c r="F17" s="11">
        <f t="shared" si="5"/>
        <v>0</v>
      </c>
      <c r="G17" s="11">
        <f t="shared" si="5"/>
        <v>96465000</v>
      </c>
      <c r="H17" s="11">
        <f t="shared" si="5"/>
        <v>38696078</v>
      </c>
      <c r="I17" s="11">
        <f>G17-E17</f>
        <v>96465000</v>
      </c>
      <c r="J17" s="11">
        <f>H17-F17</f>
        <v>38696078</v>
      </c>
      <c r="K17" s="11" t="str">
        <f t="shared" si="4"/>
        <v/>
      </c>
      <c r="L17" s="11" t="str">
        <f t="shared" si="4"/>
        <v/>
      </c>
    </row>
    <row r="18" spans="1:15" ht="19.5" customHeight="1">
      <c r="A18" s="17"/>
      <c r="B18" s="42"/>
      <c r="C18" s="11"/>
      <c r="D18" s="10"/>
      <c r="E18" s="13"/>
      <c r="F18" s="11"/>
      <c r="G18" s="11"/>
      <c r="H18" s="11"/>
      <c r="I18" s="11"/>
      <c r="J18" s="11"/>
      <c r="K18" s="11"/>
      <c r="L18" s="11"/>
      <c r="M18" s="176">
        <f>J17-Sheet1!C16</f>
        <v>55727</v>
      </c>
      <c r="O18" s="176">
        <f>I17-Sheet1!B16</f>
        <v>108400</v>
      </c>
    </row>
    <row r="19" spans="1:15" ht="19.5" customHeight="1">
      <c r="A19" s="111" t="s">
        <v>167</v>
      </c>
      <c r="B19" s="29" t="s">
        <v>64</v>
      </c>
      <c r="C19" s="11">
        <f>土地!O28</f>
        <v>0</v>
      </c>
      <c r="D19" s="10">
        <f>土地!P28</f>
        <v>0</v>
      </c>
      <c r="E19" s="13">
        <f>土地!Q28</f>
        <v>0</v>
      </c>
      <c r="F19" s="11">
        <f>土地!R28</f>
        <v>0</v>
      </c>
      <c r="G19" s="11">
        <f>土地!S28</f>
        <v>0</v>
      </c>
      <c r="H19" s="11">
        <f>土地!T28</f>
        <v>0</v>
      </c>
      <c r="I19" s="11">
        <f>G19-E19</f>
        <v>0</v>
      </c>
      <c r="J19" s="11">
        <f>H19-F19</f>
        <v>0</v>
      </c>
      <c r="K19" s="11" t="str">
        <f>IF(E19=0,"",I19/E19*100)</f>
        <v/>
      </c>
      <c r="L19" s="11" t="str">
        <f>IF(F19=0,"",J19/F19*100)</f>
        <v/>
      </c>
    </row>
    <row r="20" spans="1:15" ht="19.5" customHeight="1">
      <c r="A20" s="17"/>
      <c r="B20" s="29"/>
      <c r="C20" s="11"/>
      <c r="D20" s="10"/>
      <c r="E20" s="13"/>
      <c r="F20" s="11"/>
      <c r="G20" s="11"/>
      <c r="H20" s="11"/>
      <c r="I20" s="11"/>
      <c r="J20" s="11"/>
      <c r="K20" s="11"/>
      <c r="L20" s="11"/>
    </row>
    <row r="21" spans="1:15" ht="19.5" customHeight="1">
      <c r="A21" s="17" t="s">
        <v>168</v>
      </c>
      <c r="B21" s="44" t="s">
        <v>65</v>
      </c>
      <c r="C21" s="11">
        <f t="shared" ref="C21:G21" si="6">SUM(C7:C9,C13:C15,C19)</f>
        <v>0</v>
      </c>
      <c r="D21" s="10">
        <f>SUM(D7:D9,D13:D15,D19)</f>
        <v>3000</v>
      </c>
      <c r="E21" s="13">
        <f t="shared" si="6"/>
        <v>0</v>
      </c>
      <c r="F21" s="11">
        <f>SUM(F7:F9,F13:F15,F19)</f>
        <v>0</v>
      </c>
      <c r="G21" s="11">
        <f t="shared" si="6"/>
        <v>96465000</v>
      </c>
      <c r="H21" s="11">
        <f>SUM(H7:H9,H13:H15,H19)</f>
        <v>38696078</v>
      </c>
      <c r="I21" s="11">
        <f>G21-E21</f>
        <v>96465000</v>
      </c>
      <c r="J21" s="11">
        <f>H21-F21</f>
        <v>38696078</v>
      </c>
      <c r="K21" s="11" t="str">
        <f t="shared" ref="K21:L23" si="7">IF(E21=0,"",I21/E21*100)</f>
        <v/>
      </c>
      <c r="L21" s="11" t="str">
        <f t="shared" si="7"/>
        <v/>
      </c>
    </row>
    <row r="22" spans="1:15" ht="19.5" customHeight="1">
      <c r="A22" s="111" t="s">
        <v>168</v>
      </c>
      <c r="B22" s="27" t="s">
        <v>66</v>
      </c>
      <c r="C22" s="18"/>
      <c r="D22" s="10">
        <f>D10+D16</f>
        <v>100</v>
      </c>
      <c r="E22" s="18"/>
      <c r="F22" s="20">
        <f>F10+F16</f>
        <v>0</v>
      </c>
      <c r="G22" s="20"/>
      <c r="H22" s="20">
        <f>H10+H16</f>
        <v>0</v>
      </c>
      <c r="I22" s="20">
        <f>G22-E22</f>
        <v>0</v>
      </c>
      <c r="J22" s="11">
        <f>H22-F22</f>
        <v>0</v>
      </c>
      <c r="K22" s="11" t="str">
        <f>IF(E22=0,"",I22/E22*100)</f>
        <v/>
      </c>
      <c r="L22" s="11" t="str">
        <f>IF(F22=0,"",J22/F22*100)</f>
        <v/>
      </c>
    </row>
    <row r="23" spans="1:15" ht="19.5" customHeight="1">
      <c r="A23" s="111" t="s">
        <v>168</v>
      </c>
      <c r="B23" s="45" t="s">
        <v>65</v>
      </c>
      <c r="C23" s="11">
        <f t="shared" ref="C23:J23" si="8">C21-C22</f>
        <v>0</v>
      </c>
      <c r="D23" s="10">
        <f>D21-D22</f>
        <v>2900</v>
      </c>
      <c r="E23" s="11">
        <f t="shared" si="8"/>
        <v>0</v>
      </c>
      <c r="F23" s="11">
        <f t="shared" si="8"/>
        <v>0</v>
      </c>
      <c r="G23" s="11">
        <f t="shared" si="8"/>
        <v>96465000</v>
      </c>
      <c r="H23" s="11">
        <f>H21-H22</f>
        <v>38696078</v>
      </c>
      <c r="I23" s="11">
        <f>I21-I22</f>
        <v>96465000</v>
      </c>
      <c r="J23" s="11">
        <f t="shared" si="8"/>
        <v>38696078</v>
      </c>
      <c r="K23" s="11" t="str">
        <f t="shared" si="7"/>
        <v/>
      </c>
      <c r="L23" s="11" t="str">
        <f t="shared" si="7"/>
        <v/>
      </c>
    </row>
    <row r="24" spans="1:15" ht="19.5" customHeight="1">
      <c r="A24" s="14"/>
      <c r="H24" s="137" t="s">
        <v>251</v>
      </c>
    </row>
    <row r="25" spans="1:15" ht="15.75" customHeight="1">
      <c r="A25" s="14"/>
    </row>
  </sheetData>
  <mergeCells count="9">
    <mergeCell ref="A2:L2"/>
    <mergeCell ref="A3:L3"/>
    <mergeCell ref="C5:D5"/>
    <mergeCell ref="E5:F5"/>
    <mergeCell ref="G5:H5"/>
    <mergeCell ref="I5:J5"/>
    <mergeCell ref="K5:L5"/>
    <mergeCell ref="A5:A6"/>
    <mergeCell ref="B5:B6"/>
  </mergeCells>
  <phoneticPr fontId="10" type="noConversion"/>
  <hyperlinks>
    <hyperlink ref="A1" location="索引目录!C35" display="返回索引页"/>
    <hyperlink ref="B7" location="房屋建筑物!B1" display="固定资产-房屋建筑物"/>
    <hyperlink ref="B8" location="构筑物!B1" display="固定资产-构筑物及其他辅助设施"/>
    <hyperlink ref="B9" location="管道沟槽!B1" display="固定资产-管道及沟槽"/>
    <hyperlink ref="B13" location="机器设备!B1" display="固定资产-机器设备"/>
    <hyperlink ref="B14" location="车辆!B1" display="固定资产-车辆"/>
    <hyperlink ref="B15" location="电子设备!B1" display="固定资产-电子设备"/>
    <hyperlink ref="B1" location="非流动资产评估汇总!B11" display="返回"/>
    <hyperlink ref="B19" location="土地!B1" display="固定资产-土地"/>
  </hyperlinks>
  <printOptions horizontalCentered="1"/>
  <pageMargins left="0.35433070866141736" right="0.35433070866141736" top="0.78740157480314965" bottom="0.78740157480314965" header="0.98425196850393704" footer="0.51181102362204722"/>
  <pageSetup paperSize="9" orientation="landscape" horizontalDpi="4294967292" r:id="rId1"/>
  <headerFooter alignWithMargins="0">
    <oddHeader>&amp;R&amp;"宋体,常规"&amp;9表&amp;"Times New Roman,常规"4-8
&amp;"宋体,常规"共&amp;"Times New Roman,常规"&amp;N&amp;"宋体,常规"页第&amp;"Times New Roman,常规"&amp;P&amp;"宋体,常规"页</oddHeader>
  </headerFooter>
  <cellWatches>
    <cellWatch r="E44"/>
    <cellWatch r="G180"/>
    <cellWatch r="E54"/>
    <cellWatch r="E50"/>
    <cellWatch r="E48"/>
    <cellWatch r="G184"/>
    <cellWatch r="E40"/>
    <cellWatch r="E39"/>
    <cellWatch r="AH62"/>
    <cellWatch r="E38"/>
    <cellWatch r="E52"/>
    <cellWatch r="AF67"/>
    <cellWatch r="E53"/>
    <cellWatch r="G176"/>
    <cellWatch r="G164"/>
    <cellWatch r="E28"/>
    <cellWatch r="AF62"/>
    <cellWatch r="G189"/>
    <cellWatch r="E65"/>
    <cellWatch r="E41"/>
    <cellWatch r="E60"/>
    <cellWatch r="AH39"/>
    <cellWatch r="H164"/>
    <cellWatch r="E78"/>
    <cellWatch r="AI62"/>
    <cellWatch r="E45"/>
    <cellWatch r="G181"/>
    <cellWatch r="X52"/>
    <cellWatch r="I52"/>
    <cellWatch r="E49"/>
    <cellWatch r="E77"/>
    <cellWatch r="E43"/>
    <cellWatch r="AF58"/>
    <cellWatch r="E72"/>
    <cellWatch r="E42"/>
    <cellWatch r="G205"/>
    <cellWatch r="E58"/>
    <cellWatch r="AH35"/>
    <cellWatch r="AH55"/>
    <cellWatch r="E29"/>
    <cellWatch r="F44"/>
    <cellWatch r="H180"/>
    <cellWatch r="AF54"/>
    <cellWatch r="E47"/>
    <cellWatch r="G158"/>
    <cellWatch r="G154"/>
    <cellWatch r="AH54"/>
    <cellWatch r="X55"/>
    <cellWatch r="AH58"/>
    <cellWatch r="E32"/>
    <cellWatch r="G168"/>
    <cellWatch r="E55"/>
    <cellWatch r="AF55"/>
    <cellWatch r="G177"/>
    <cellWatch r="E69"/>
    <cellWatch r="E46"/>
    <cellWatch r="E74"/>
    <cellWatch r="AE58"/>
    <cellWatch r="E355"/>
    <cellWatch r="G491"/>
    <cellWatch r="E365"/>
    <cellWatch r="E361"/>
    <cellWatch r="E359"/>
    <cellWatch r="G495"/>
    <cellWatch r="G475"/>
    <cellWatch r="E339"/>
    <cellWatch r="AJ373"/>
    <cellWatch r="E366"/>
    <cellWatch r="AJ62"/>
  </cellWatche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0">
    <tabColor rgb="FF00FF00"/>
    <pageSetUpPr fitToPage="1"/>
  </sheetPr>
  <dimension ref="A1:AK29"/>
  <sheetViews>
    <sheetView view="pageBreakPreview" topLeftCell="B1" zoomScaleSheetLayoutView="100" workbookViewId="0">
      <selection activeCell="AM16" sqref="AM16"/>
    </sheetView>
  </sheetViews>
  <sheetFormatPr defaultColWidth="11" defaultRowHeight="15.75" customHeight="1" outlineLevelCol="1"/>
  <cols>
    <col min="1" max="1" width="4.5" style="3" customWidth="1"/>
    <col min="2" max="2" width="15.125" style="3" customWidth="1"/>
    <col min="3" max="3" width="19.125" style="3" customWidth="1"/>
    <col min="4" max="4" width="9" style="3" hidden="1" customWidth="1" outlineLevel="1"/>
    <col min="5" max="5" width="11.375" style="3" hidden="1" customWidth="1" outlineLevel="1"/>
    <col min="6" max="6" width="5.5" style="3" customWidth="1" collapsed="1"/>
    <col min="7" max="9" width="5.5" style="3" hidden="1" customWidth="1" outlineLevel="1"/>
    <col min="10" max="10" width="5.625" style="3" hidden="1" customWidth="1" outlineLevel="1"/>
    <col min="11" max="11" width="5.5" style="3" hidden="1" customWidth="1" outlineLevel="1"/>
    <col min="12" max="13" width="5" style="36" hidden="1" customWidth="1" outlineLevel="1"/>
    <col min="14" max="16" width="5" style="3" hidden="1" customWidth="1" outlineLevel="1"/>
    <col min="17" max="17" width="5.125" style="3" hidden="1" customWidth="1" outlineLevel="1"/>
    <col min="18" max="18" width="5" style="3" hidden="1" customWidth="1" outlineLevel="1"/>
    <col min="19" max="19" width="5.375" style="3" customWidth="1" collapsed="1"/>
    <col min="20" max="20" width="4.5" style="3" customWidth="1"/>
    <col min="21" max="21" width="7.625" style="3" customWidth="1"/>
    <col min="22" max="22" width="7.5" style="3" customWidth="1"/>
    <col min="23" max="24" width="8.625" style="3" customWidth="1"/>
    <col min="25" max="25" width="9.875" style="3" hidden="1" customWidth="1" outlineLevel="1"/>
    <col min="26" max="26" width="10" style="3" hidden="1" customWidth="1" outlineLevel="1"/>
    <col min="27" max="27" width="10.625" style="3" customWidth="1" collapsed="1"/>
    <col min="28" max="29" width="10.5" style="3" customWidth="1"/>
    <col min="30" max="30" width="6.375" style="3" bestFit="1" customWidth="1"/>
    <col min="31" max="31" width="10.5" style="3" customWidth="1"/>
    <col min="32" max="32" width="7" style="3" customWidth="1"/>
    <col min="33" max="33" width="7.625" style="3" customWidth="1"/>
    <col min="34" max="34" width="7.5" style="3" customWidth="1"/>
    <col min="35" max="35" width="15.125" style="3" hidden="1" customWidth="1" outlineLevel="1"/>
    <col min="36" max="36" width="13.125" style="3" hidden="1" customWidth="1" outlineLevel="1"/>
    <col min="37" max="37" width="9" style="3" bestFit="1" customWidth="1" collapsed="1"/>
    <col min="38" max="66" width="9" style="3" bestFit="1" customWidth="1"/>
    <col min="67" max="16384" width="11" style="3"/>
  </cols>
  <sheetData>
    <row r="1" spans="1:36" ht="14.25">
      <c r="A1" s="4" t="s">
        <v>7</v>
      </c>
      <c r="B1" s="15" t="s">
        <v>13</v>
      </c>
      <c r="C1" s="5"/>
      <c r="D1" s="5"/>
      <c r="E1" s="5"/>
      <c r="F1" s="5"/>
      <c r="G1" s="5"/>
      <c r="H1" s="5"/>
      <c r="I1" s="5"/>
      <c r="J1" s="5"/>
      <c r="K1" s="5"/>
      <c r="L1" s="39"/>
      <c r="M1" s="39"/>
      <c r="N1" s="5"/>
      <c r="O1" s="5"/>
      <c r="P1" s="5"/>
      <c r="Q1" s="5"/>
      <c r="R1" s="5"/>
      <c r="S1" s="5"/>
      <c r="T1" s="5"/>
      <c r="U1" s="5"/>
      <c r="V1" s="5"/>
      <c r="W1" s="5"/>
      <c r="X1" s="5"/>
      <c r="Y1" s="5"/>
      <c r="Z1" s="5"/>
      <c r="AA1" s="5"/>
      <c r="AB1" s="5"/>
      <c r="AC1" s="5"/>
      <c r="AD1" s="5"/>
      <c r="AE1" s="5"/>
      <c r="AF1" s="5"/>
      <c r="AG1" s="5"/>
      <c r="AH1" s="5"/>
      <c r="AI1" s="5"/>
    </row>
    <row r="2" spans="1:36" s="1" customFormat="1" ht="30" customHeight="1">
      <c r="A2" s="372" t="s">
        <v>67</v>
      </c>
      <c r="B2" s="372"/>
      <c r="C2" s="372"/>
      <c r="D2" s="372"/>
      <c r="E2" s="372"/>
      <c r="F2" s="372"/>
      <c r="G2" s="372"/>
      <c r="H2" s="372"/>
      <c r="I2" s="372"/>
      <c r="J2" s="372"/>
      <c r="K2" s="372"/>
      <c r="L2" s="372"/>
      <c r="M2" s="372"/>
      <c r="N2" s="372"/>
      <c r="O2" s="372"/>
      <c r="P2" s="372"/>
      <c r="Q2" s="372"/>
      <c r="R2" s="372"/>
      <c r="S2" s="372"/>
      <c r="T2" s="372"/>
      <c r="U2" s="372"/>
      <c r="V2" s="372"/>
      <c r="W2" s="372"/>
      <c r="X2" s="372"/>
      <c r="Y2" s="372"/>
      <c r="Z2" s="372"/>
      <c r="AA2" s="372"/>
      <c r="AB2" s="372"/>
      <c r="AC2" s="372"/>
      <c r="AD2" s="372"/>
      <c r="AE2" s="372"/>
      <c r="AF2" s="372"/>
      <c r="AG2" s="372"/>
      <c r="AH2" s="41"/>
      <c r="AI2" s="41"/>
    </row>
    <row r="3" spans="1:36" ht="14.1" customHeight="1">
      <c r="A3" s="374" t="str">
        <f>CONCATENATE(封面!D9,封面!F9,封面!G9,封面!H9,封面!I9,封面!J9,封面!K9)</f>
        <v>评估基准日：2022年7月22日</v>
      </c>
      <c r="B3" s="374"/>
      <c r="C3" s="374"/>
      <c r="D3" s="374"/>
      <c r="E3" s="374"/>
      <c r="F3" s="374"/>
      <c r="G3" s="374"/>
      <c r="H3" s="374"/>
      <c r="I3" s="374"/>
      <c r="J3" s="374"/>
      <c r="K3" s="374"/>
      <c r="L3" s="374"/>
      <c r="M3" s="374"/>
      <c r="N3" s="374"/>
      <c r="O3" s="374"/>
      <c r="P3" s="374"/>
      <c r="Q3" s="374"/>
      <c r="R3" s="374"/>
      <c r="S3" s="374"/>
      <c r="T3" s="374"/>
      <c r="U3" s="374"/>
      <c r="V3" s="374"/>
      <c r="W3" s="374"/>
      <c r="X3" s="374"/>
      <c r="Y3" s="374"/>
      <c r="Z3" s="374"/>
      <c r="AA3" s="374"/>
      <c r="AB3" s="374"/>
      <c r="AC3" s="374"/>
      <c r="AD3" s="374"/>
      <c r="AE3" s="374"/>
      <c r="AF3" s="374"/>
      <c r="AG3" s="374"/>
      <c r="AH3" s="374"/>
      <c r="AI3" s="26"/>
    </row>
    <row r="4" spans="1:36" ht="15.75" customHeight="1">
      <c r="A4" s="7" t="str">
        <f>封面!D7&amp;封面!F7</f>
        <v>产权持有人：抚顺经济开发区诚达融资担保有限公司</v>
      </c>
      <c r="AH4" s="79" t="s">
        <v>160</v>
      </c>
    </row>
    <row r="5" spans="1:36" s="2" customFormat="1" ht="18.75" customHeight="1">
      <c r="A5" s="376" t="s">
        <v>8</v>
      </c>
      <c r="B5" s="376" t="s">
        <v>26</v>
      </c>
      <c r="C5" s="376" t="s">
        <v>68</v>
      </c>
      <c r="D5" s="382" t="s">
        <v>27</v>
      </c>
      <c r="E5" s="393" t="s">
        <v>28</v>
      </c>
      <c r="F5" s="395" t="s">
        <v>29</v>
      </c>
      <c r="G5" s="395" t="s">
        <v>32</v>
      </c>
      <c r="H5" s="395" t="s">
        <v>69</v>
      </c>
      <c r="I5" s="395" t="s">
        <v>70</v>
      </c>
      <c r="J5" s="395" t="s">
        <v>30</v>
      </c>
      <c r="K5" s="393" t="s">
        <v>31</v>
      </c>
      <c r="L5" s="393" t="s">
        <v>71</v>
      </c>
      <c r="M5" s="393" t="s">
        <v>33</v>
      </c>
      <c r="N5" s="382" t="s">
        <v>34</v>
      </c>
      <c r="O5" s="382" t="s">
        <v>35</v>
      </c>
      <c r="P5" s="382" t="s">
        <v>36</v>
      </c>
      <c r="Q5" s="382" t="s">
        <v>37</v>
      </c>
      <c r="R5" s="382" t="s">
        <v>38</v>
      </c>
      <c r="S5" s="381" t="s">
        <v>39</v>
      </c>
      <c r="T5" s="398" t="s">
        <v>20</v>
      </c>
      <c r="U5" s="381" t="s">
        <v>72</v>
      </c>
      <c r="V5" s="381" t="s">
        <v>40</v>
      </c>
      <c r="W5" s="384" t="s">
        <v>155</v>
      </c>
      <c r="X5" s="384" t="s">
        <v>156</v>
      </c>
      <c r="Y5" s="376" t="s">
        <v>10</v>
      </c>
      <c r="Z5" s="377"/>
      <c r="AA5" s="378" t="s">
        <v>11</v>
      </c>
      <c r="AB5" s="379"/>
      <c r="AC5" s="376" t="s">
        <v>12</v>
      </c>
      <c r="AD5" s="380"/>
      <c r="AE5" s="380"/>
      <c r="AF5" s="381" t="s">
        <v>15</v>
      </c>
      <c r="AG5" s="384" t="s">
        <v>74</v>
      </c>
      <c r="AH5" s="381" t="s">
        <v>9</v>
      </c>
      <c r="AI5" s="382" t="s">
        <v>41</v>
      </c>
      <c r="AJ5" s="376" t="s">
        <v>42</v>
      </c>
    </row>
    <row r="6" spans="1:36" s="2" customFormat="1" ht="18.75" customHeight="1">
      <c r="A6" s="380"/>
      <c r="B6" s="380"/>
      <c r="C6" s="380"/>
      <c r="D6" s="383"/>
      <c r="E6" s="394"/>
      <c r="F6" s="396"/>
      <c r="G6" s="397"/>
      <c r="H6" s="396"/>
      <c r="I6" s="396"/>
      <c r="J6" s="396"/>
      <c r="K6" s="394"/>
      <c r="L6" s="394"/>
      <c r="M6" s="394"/>
      <c r="N6" s="383"/>
      <c r="O6" s="383"/>
      <c r="P6" s="383"/>
      <c r="Q6" s="383"/>
      <c r="R6" s="383"/>
      <c r="S6" s="380"/>
      <c r="T6" s="399"/>
      <c r="U6" s="380"/>
      <c r="V6" s="380"/>
      <c r="W6" s="385"/>
      <c r="X6" s="385"/>
      <c r="Y6" s="8" t="s">
        <v>43</v>
      </c>
      <c r="Z6" s="9" t="s">
        <v>44</v>
      </c>
      <c r="AA6" s="16" t="s">
        <v>43</v>
      </c>
      <c r="AB6" s="8" t="s">
        <v>44</v>
      </c>
      <c r="AC6" s="8" t="s">
        <v>43</v>
      </c>
      <c r="AD6" s="8" t="s">
        <v>25</v>
      </c>
      <c r="AE6" s="8" t="s">
        <v>44</v>
      </c>
      <c r="AF6" s="380"/>
      <c r="AG6" s="386"/>
      <c r="AH6" s="380"/>
      <c r="AI6" s="383"/>
      <c r="AJ6" s="380"/>
    </row>
    <row r="7" spans="1:36" ht="15.75" customHeight="1">
      <c r="A7" s="22"/>
      <c r="B7" s="30"/>
      <c r="C7" s="30"/>
      <c r="D7" s="31"/>
      <c r="E7" s="31"/>
      <c r="F7" s="37"/>
      <c r="G7" s="37"/>
      <c r="H7" s="37"/>
      <c r="I7" s="37"/>
      <c r="J7" s="37"/>
      <c r="K7" s="40"/>
      <c r="L7" s="40"/>
      <c r="M7" s="40"/>
      <c r="N7" s="40"/>
      <c r="O7" s="40"/>
      <c r="P7" s="40"/>
      <c r="Q7" s="31"/>
      <c r="R7" s="40"/>
      <c r="S7" s="23"/>
      <c r="T7" s="23"/>
      <c r="U7" s="33"/>
      <c r="V7" s="11" t="str">
        <f>IF(U7=0,"",AA7/U7)</f>
        <v/>
      </c>
      <c r="W7" s="11"/>
      <c r="X7" s="110"/>
      <c r="Y7" s="11"/>
      <c r="Z7" s="10">
        <v>1000</v>
      </c>
      <c r="AA7" s="13"/>
      <c r="AB7" s="11"/>
      <c r="AC7" s="11"/>
      <c r="AD7" s="32"/>
      <c r="AE7" s="11"/>
      <c r="AF7" s="11" t="str">
        <f t="shared" ref="AF7:AF27" si="0">IF(AB7=0,"",(AE7-AB7)/AB7*100)</f>
        <v/>
      </c>
      <c r="AG7" s="19" t="str">
        <f>IF(U7=0,"",AC7/U7)</f>
        <v/>
      </c>
      <c r="AH7" s="30"/>
      <c r="AI7" s="31"/>
      <c r="AJ7" s="12"/>
    </row>
    <row r="8" spans="1:36" ht="15.75" customHeight="1">
      <c r="A8" s="22"/>
      <c r="B8" s="30"/>
      <c r="C8" s="30"/>
      <c r="D8" s="31"/>
      <c r="E8" s="31"/>
      <c r="F8" s="37"/>
      <c r="G8" s="37"/>
      <c r="H8" s="37"/>
      <c r="I8" s="37"/>
      <c r="J8" s="37"/>
      <c r="K8" s="40"/>
      <c r="L8" s="40"/>
      <c r="M8" s="40"/>
      <c r="N8" s="40"/>
      <c r="O8" s="40"/>
      <c r="P8" s="40"/>
      <c r="Q8" s="31"/>
      <c r="R8" s="40"/>
      <c r="S8" s="23"/>
      <c r="T8" s="23"/>
      <c r="U8" s="33"/>
      <c r="V8" s="11" t="str">
        <f t="shared" ref="V8:V25" si="1">IF(U8=0,"",AA8/U8)</f>
        <v/>
      </c>
      <c r="W8" s="11"/>
      <c r="X8" s="110"/>
      <c r="Y8" s="11"/>
      <c r="Z8" s="10"/>
      <c r="AA8" s="13"/>
      <c r="AB8" s="11"/>
      <c r="AC8" s="11"/>
      <c r="AD8" s="32"/>
      <c r="AE8" s="11">
        <f t="shared" ref="AE8:AE24" si="2">ROUND(AC8*AD8/100,0)</f>
        <v>0</v>
      </c>
      <c r="AF8" s="11" t="str">
        <f t="shared" si="0"/>
        <v/>
      </c>
      <c r="AG8" s="19" t="str">
        <f t="shared" ref="AG8:AG24" si="3">IF(U8=0,"",AC8/U8)</f>
        <v/>
      </c>
      <c r="AH8" s="30"/>
      <c r="AI8" s="31"/>
      <c r="AJ8" s="12"/>
    </row>
    <row r="9" spans="1:36" ht="15.75" customHeight="1">
      <c r="A9" s="22"/>
      <c r="B9" s="30"/>
      <c r="C9" s="30"/>
      <c r="D9" s="31"/>
      <c r="E9" s="31"/>
      <c r="F9" s="37"/>
      <c r="G9" s="37"/>
      <c r="H9" s="37"/>
      <c r="I9" s="37"/>
      <c r="J9" s="37"/>
      <c r="K9" s="40"/>
      <c r="L9" s="40"/>
      <c r="M9" s="40"/>
      <c r="N9" s="40"/>
      <c r="O9" s="40"/>
      <c r="P9" s="40"/>
      <c r="Q9" s="31"/>
      <c r="R9" s="40"/>
      <c r="S9" s="23"/>
      <c r="T9" s="23"/>
      <c r="U9" s="33"/>
      <c r="V9" s="11" t="str">
        <f t="shared" si="1"/>
        <v/>
      </c>
      <c r="W9" s="11"/>
      <c r="X9" s="110"/>
      <c r="Y9" s="11"/>
      <c r="Z9" s="10"/>
      <c r="AA9" s="13"/>
      <c r="AB9" s="11"/>
      <c r="AC9" s="11"/>
      <c r="AD9" s="32"/>
      <c r="AE9" s="11">
        <f t="shared" si="2"/>
        <v>0</v>
      </c>
      <c r="AF9" s="11" t="str">
        <f t="shared" si="0"/>
        <v/>
      </c>
      <c r="AG9" s="19" t="str">
        <f t="shared" si="3"/>
        <v/>
      </c>
      <c r="AH9" s="30"/>
      <c r="AI9" s="31"/>
      <c r="AJ9" s="12"/>
    </row>
    <row r="10" spans="1:36" ht="15.75" customHeight="1">
      <c r="A10" s="22"/>
      <c r="B10" s="30"/>
      <c r="C10" s="30"/>
      <c r="D10" s="31"/>
      <c r="E10" s="31"/>
      <c r="F10" s="37"/>
      <c r="G10" s="37"/>
      <c r="H10" s="37"/>
      <c r="I10" s="37"/>
      <c r="J10" s="37"/>
      <c r="K10" s="40"/>
      <c r="L10" s="40"/>
      <c r="M10" s="40"/>
      <c r="N10" s="40"/>
      <c r="O10" s="40"/>
      <c r="P10" s="40"/>
      <c r="Q10" s="31"/>
      <c r="R10" s="40"/>
      <c r="S10" s="23"/>
      <c r="T10" s="23"/>
      <c r="U10" s="33"/>
      <c r="V10" s="11" t="str">
        <f t="shared" si="1"/>
        <v/>
      </c>
      <c r="W10" s="11"/>
      <c r="X10" s="110"/>
      <c r="Y10" s="11"/>
      <c r="Z10" s="10"/>
      <c r="AA10" s="13"/>
      <c r="AB10" s="11"/>
      <c r="AC10" s="11"/>
      <c r="AD10" s="32"/>
      <c r="AE10" s="11">
        <f t="shared" si="2"/>
        <v>0</v>
      </c>
      <c r="AF10" s="11" t="str">
        <f t="shared" si="0"/>
        <v/>
      </c>
      <c r="AG10" s="19" t="str">
        <f t="shared" si="3"/>
        <v/>
      </c>
      <c r="AH10" s="30"/>
      <c r="AI10" s="31"/>
      <c r="AJ10" s="12"/>
    </row>
    <row r="11" spans="1:36" ht="15.75" customHeight="1">
      <c r="A11" s="22"/>
      <c r="B11" s="30"/>
      <c r="C11" s="30"/>
      <c r="D11" s="31"/>
      <c r="E11" s="31"/>
      <c r="F11" s="37"/>
      <c r="G11" s="37"/>
      <c r="H11" s="37"/>
      <c r="I11" s="37"/>
      <c r="J11" s="37"/>
      <c r="K11" s="40"/>
      <c r="L11" s="40"/>
      <c r="M11" s="40"/>
      <c r="N11" s="40"/>
      <c r="O11" s="40"/>
      <c r="P11" s="40"/>
      <c r="Q11" s="31"/>
      <c r="R11" s="40"/>
      <c r="S11" s="23"/>
      <c r="T11" s="23"/>
      <c r="U11" s="33"/>
      <c r="V11" s="11" t="str">
        <f t="shared" si="1"/>
        <v/>
      </c>
      <c r="W11" s="11"/>
      <c r="X11" s="110"/>
      <c r="Y11" s="11"/>
      <c r="Z11" s="10"/>
      <c r="AA11" s="13"/>
      <c r="AB11" s="11"/>
      <c r="AC11" s="11"/>
      <c r="AD11" s="32"/>
      <c r="AE11" s="11">
        <f t="shared" si="2"/>
        <v>0</v>
      </c>
      <c r="AF11" s="11" t="str">
        <f t="shared" si="0"/>
        <v/>
      </c>
      <c r="AG11" s="19" t="str">
        <f t="shared" si="3"/>
        <v/>
      </c>
      <c r="AH11" s="30"/>
      <c r="AI11" s="31"/>
      <c r="AJ11" s="12"/>
    </row>
    <row r="12" spans="1:36" ht="15.75" customHeight="1">
      <c r="A12" s="22"/>
      <c r="B12" s="30"/>
      <c r="C12" s="30"/>
      <c r="D12" s="31"/>
      <c r="E12" s="31"/>
      <c r="F12" s="37"/>
      <c r="G12" s="37"/>
      <c r="H12" s="37"/>
      <c r="I12" s="37"/>
      <c r="J12" s="37"/>
      <c r="K12" s="40"/>
      <c r="L12" s="40"/>
      <c r="M12" s="40"/>
      <c r="N12" s="40"/>
      <c r="O12" s="40"/>
      <c r="P12" s="40"/>
      <c r="Q12" s="31"/>
      <c r="R12" s="40"/>
      <c r="S12" s="23"/>
      <c r="T12" s="23"/>
      <c r="U12" s="33"/>
      <c r="V12" s="11" t="str">
        <f t="shared" si="1"/>
        <v/>
      </c>
      <c r="W12" s="11"/>
      <c r="X12" s="110"/>
      <c r="Y12" s="11"/>
      <c r="Z12" s="10"/>
      <c r="AA12" s="13"/>
      <c r="AB12" s="11"/>
      <c r="AC12" s="11"/>
      <c r="AD12" s="32"/>
      <c r="AE12" s="11">
        <f t="shared" si="2"/>
        <v>0</v>
      </c>
      <c r="AF12" s="11" t="str">
        <f t="shared" si="0"/>
        <v/>
      </c>
      <c r="AG12" s="19" t="str">
        <f t="shared" si="3"/>
        <v/>
      </c>
      <c r="AH12" s="30"/>
      <c r="AI12" s="31"/>
      <c r="AJ12" s="12"/>
    </row>
    <row r="13" spans="1:36" ht="15.75" customHeight="1">
      <c r="A13" s="22"/>
      <c r="B13" s="30"/>
      <c r="C13" s="30"/>
      <c r="D13" s="31"/>
      <c r="E13" s="31"/>
      <c r="F13" s="37"/>
      <c r="G13" s="37"/>
      <c r="H13" s="37"/>
      <c r="I13" s="37"/>
      <c r="J13" s="37"/>
      <c r="K13" s="40"/>
      <c r="L13" s="40"/>
      <c r="M13" s="40"/>
      <c r="N13" s="40"/>
      <c r="O13" s="40"/>
      <c r="P13" s="40"/>
      <c r="Q13" s="31"/>
      <c r="R13" s="40"/>
      <c r="S13" s="23"/>
      <c r="T13" s="23"/>
      <c r="U13" s="33"/>
      <c r="V13" s="11" t="str">
        <f t="shared" si="1"/>
        <v/>
      </c>
      <c r="W13" s="11"/>
      <c r="X13" s="110"/>
      <c r="Y13" s="11"/>
      <c r="Z13" s="10"/>
      <c r="AA13" s="13"/>
      <c r="AB13" s="11"/>
      <c r="AC13" s="11"/>
      <c r="AD13" s="32"/>
      <c r="AE13" s="11">
        <f t="shared" si="2"/>
        <v>0</v>
      </c>
      <c r="AF13" s="11" t="str">
        <f t="shared" si="0"/>
        <v/>
      </c>
      <c r="AG13" s="19" t="str">
        <f t="shared" si="3"/>
        <v/>
      </c>
      <c r="AH13" s="30"/>
      <c r="AI13" s="31"/>
      <c r="AJ13" s="12"/>
    </row>
    <row r="14" spans="1:36" ht="15.75" customHeight="1">
      <c r="A14" s="22"/>
      <c r="B14" s="30"/>
      <c r="C14" s="30"/>
      <c r="D14" s="31"/>
      <c r="E14" s="31"/>
      <c r="F14" s="37"/>
      <c r="G14" s="37"/>
      <c r="H14" s="37"/>
      <c r="I14" s="37"/>
      <c r="J14" s="37"/>
      <c r="K14" s="40"/>
      <c r="L14" s="40"/>
      <c r="M14" s="40"/>
      <c r="N14" s="40"/>
      <c r="O14" s="40"/>
      <c r="P14" s="40"/>
      <c r="Q14" s="31"/>
      <c r="R14" s="40"/>
      <c r="S14" s="23"/>
      <c r="T14" s="23"/>
      <c r="U14" s="33"/>
      <c r="V14" s="11" t="str">
        <f t="shared" si="1"/>
        <v/>
      </c>
      <c r="W14" s="11"/>
      <c r="X14" s="110"/>
      <c r="Y14" s="11"/>
      <c r="Z14" s="10"/>
      <c r="AA14" s="13"/>
      <c r="AB14" s="11"/>
      <c r="AC14" s="11"/>
      <c r="AD14" s="32"/>
      <c r="AE14" s="11">
        <f t="shared" si="2"/>
        <v>0</v>
      </c>
      <c r="AF14" s="11" t="str">
        <f t="shared" si="0"/>
        <v/>
      </c>
      <c r="AG14" s="19" t="str">
        <f t="shared" si="3"/>
        <v/>
      </c>
      <c r="AH14" s="30"/>
      <c r="AI14" s="31"/>
      <c r="AJ14" s="12"/>
    </row>
    <row r="15" spans="1:36" ht="15.75" customHeight="1">
      <c r="A15" s="22"/>
      <c r="B15" s="30"/>
      <c r="C15" s="30"/>
      <c r="D15" s="31"/>
      <c r="E15" s="31"/>
      <c r="F15" s="37"/>
      <c r="G15" s="37"/>
      <c r="H15" s="37"/>
      <c r="I15" s="37"/>
      <c r="J15" s="37"/>
      <c r="K15" s="40"/>
      <c r="L15" s="40"/>
      <c r="M15" s="40"/>
      <c r="N15" s="40"/>
      <c r="O15" s="40"/>
      <c r="P15" s="40"/>
      <c r="Q15" s="31"/>
      <c r="R15" s="40"/>
      <c r="S15" s="23"/>
      <c r="T15" s="23"/>
      <c r="U15" s="33"/>
      <c r="V15" s="11" t="str">
        <f t="shared" si="1"/>
        <v/>
      </c>
      <c r="W15" s="11"/>
      <c r="X15" s="110"/>
      <c r="Y15" s="11"/>
      <c r="Z15" s="10"/>
      <c r="AA15" s="13"/>
      <c r="AB15" s="11"/>
      <c r="AC15" s="11"/>
      <c r="AD15" s="32"/>
      <c r="AE15" s="11">
        <f t="shared" si="2"/>
        <v>0</v>
      </c>
      <c r="AF15" s="11" t="str">
        <f t="shared" si="0"/>
        <v/>
      </c>
      <c r="AG15" s="19" t="str">
        <f t="shared" si="3"/>
        <v/>
      </c>
      <c r="AH15" s="30"/>
      <c r="AI15" s="31"/>
      <c r="AJ15" s="12"/>
    </row>
    <row r="16" spans="1:36" ht="15.75" customHeight="1">
      <c r="A16" s="22"/>
      <c r="B16" s="30"/>
      <c r="C16" s="30"/>
      <c r="D16" s="31"/>
      <c r="E16" s="31"/>
      <c r="F16" s="37"/>
      <c r="G16" s="37"/>
      <c r="H16" s="37"/>
      <c r="I16" s="37"/>
      <c r="J16" s="37"/>
      <c r="K16" s="40"/>
      <c r="L16" s="40"/>
      <c r="M16" s="40"/>
      <c r="N16" s="40"/>
      <c r="O16" s="40"/>
      <c r="P16" s="40"/>
      <c r="Q16" s="31"/>
      <c r="R16" s="40"/>
      <c r="S16" s="23"/>
      <c r="T16" s="23"/>
      <c r="U16" s="33"/>
      <c r="V16" s="11" t="str">
        <f t="shared" si="1"/>
        <v/>
      </c>
      <c r="W16" s="11"/>
      <c r="X16" s="110"/>
      <c r="Y16" s="11"/>
      <c r="Z16" s="10"/>
      <c r="AA16" s="13"/>
      <c r="AB16" s="11"/>
      <c r="AC16" s="11"/>
      <c r="AD16" s="32"/>
      <c r="AE16" s="11">
        <f t="shared" si="2"/>
        <v>0</v>
      </c>
      <c r="AF16" s="11" t="str">
        <f t="shared" si="0"/>
        <v/>
      </c>
      <c r="AG16" s="19" t="str">
        <f t="shared" si="3"/>
        <v/>
      </c>
      <c r="AH16" s="30"/>
      <c r="AI16" s="31"/>
      <c r="AJ16" s="12"/>
    </row>
    <row r="17" spans="1:36" ht="15.75" customHeight="1">
      <c r="A17" s="22"/>
      <c r="B17" s="30"/>
      <c r="C17" s="30"/>
      <c r="D17" s="31"/>
      <c r="E17" s="31"/>
      <c r="F17" s="37"/>
      <c r="G17" s="37"/>
      <c r="H17" s="37"/>
      <c r="I17" s="37"/>
      <c r="J17" s="37"/>
      <c r="K17" s="40"/>
      <c r="L17" s="40"/>
      <c r="M17" s="40"/>
      <c r="N17" s="40"/>
      <c r="O17" s="40"/>
      <c r="P17" s="40"/>
      <c r="Q17" s="31"/>
      <c r="R17" s="40"/>
      <c r="S17" s="23"/>
      <c r="T17" s="23"/>
      <c r="U17" s="33"/>
      <c r="V17" s="11" t="str">
        <f t="shared" si="1"/>
        <v/>
      </c>
      <c r="W17" s="11"/>
      <c r="X17" s="110"/>
      <c r="Y17" s="11"/>
      <c r="Z17" s="10"/>
      <c r="AA17" s="13"/>
      <c r="AB17" s="11"/>
      <c r="AC17" s="11"/>
      <c r="AD17" s="32"/>
      <c r="AE17" s="11">
        <f t="shared" si="2"/>
        <v>0</v>
      </c>
      <c r="AF17" s="11" t="str">
        <f t="shared" si="0"/>
        <v/>
      </c>
      <c r="AG17" s="19" t="str">
        <f t="shared" si="3"/>
        <v/>
      </c>
      <c r="AH17" s="30"/>
      <c r="AI17" s="31"/>
      <c r="AJ17" s="12"/>
    </row>
    <row r="18" spans="1:36" ht="15.75" customHeight="1">
      <c r="A18" s="22"/>
      <c r="B18" s="30"/>
      <c r="C18" s="30"/>
      <c r="D18" s="31"/>
      <c r="E18" s="31"/>
      <c r="F18" s="37"/>
      <c r="G18" s="37"/>
      <c r="H18" s="37"/>
      <c r="I18" s="37"/>
      <c r="J18" s="37"/>
      <c r="K18" s="40"/>
      <c r="L18" s="40"/>
      <c r="M18" s="40"/>
      <c r="N18" s="40"/>
      <c r="O18" s="40"/>
      <c r="P18" s="40"/>
      <c r="Q18" s="31"/>
      <c r="R18" s="40"/>
      <c r="S18" s="23"/>
      <c r="T18" s="23"/>
      <c r="U18" s="33"/>
      <c r="V18" s="11" t="str">
        <f t="shared" si="1"/>
        <v/>
      </c>
      <c r="W18" s="11"/>
      <c r="X18" s="110"/>
      <c r="Y18" s="11"/>
      <c r="Z18" s="10"/>
      <c r="AA18" s="13"/>
      <c r="AB18" s="11"/>
      <c r="AC18" s="11"/>
      <c r="AD18" s="32"/>
      <c r="AE18" s="11">
        <f t="shared" si="2"/>
        <v>0</v>
      </c>
      <c r="AF18" s="11" t="str">
        <f t="shared" si="0"/>
        <v/>
      </c>
      <c r="AG18" s="19" t="str">
        <f t="shared" si="3"/>
        <v/>
      </c>
      <c r="AH18" s="30"/>
      <c r="AI18" s="31"/>
      <c r="AJ18" s="12"/>
    </row>
    <row r="19" spans="1:36" ht="15.75" customHeight="1">
      <c r="A19" s="22"/>
      <c r="B19" s="30"/>
      <c r="C19" s="30"/>
      <c r="D19" s="31"/>
      <c r="E19" s="31"/>
      <c r="F19" s="37"/>
      <c r="G19" s="37"/>
      <c r="H19" s="37"/>
      <c r="I19" s="37"/>
      <c r="J19" s="37"/>
      <c r="K19" s="40"/>
      <c r="L19" s="40"/>
      <c r="M19" s="40"/>
      <c r="N19" s="40"/>
      <c r="O19" s="40"/>
      <c r="P19" s="40"/>
      <c r="Q19" s="31"/>
      <c r="R19" s="40"/>
      <c r="S19" s="23"/>
      <c r="T19" s="23"/>
      <c r="U19" s="33"/>
      <c r="V19" s="11" t="str">
        <f t="shared" si="1"/>
        <v/>
      </c>
      <c r="W19" s="11"/>
      <c r="X19" s="110"/>
      <c r="Y19" s="11"/>
      <c r="Z19" s="10"/>
      <c r="AA19" s="13"/>
      <c r="AB19" s="11"/>
      <c r="AC19" s="11"/>
      <c r="AD19" s="32"/>
      <c r="AE19" s="11">
        <f t="shared" si="2"/>
        <v>0</v>
      </c>
      <c r="AF19" s="11" t="str">
        <f t="shared" si="0"/>
        <v/>
      </c>
      <c r="AG19" s="19" t="str">
        <f t="shared" si="3"/>
        <v/>
      </c>
      <c r="AH19" s="30"/>
      <c r="AI19" s="31"/>
      <c r="AJ19" s="12"/>
    </row>
    <row r="20" spans="1:36" ht="15.75" customHeight="1">
      <c r="A20" s="22"/>
      <c r="B20" s="30"/>
      <c r="C20" s="30"/>
      <c r="D20" s="31"/>
      <c r="E20" s="31"/>
      <c r="F20" s="37"/>
      <c r="G20" s="37"/>
      <c r="H20" s="37"/>
      <c r="I20" s="37"/>
      <c r="J20" s="37"/>
      <c r="K20" s="40"/>
      <c r="L20" s="40"/>
      <c r="M20" s="40"/>
      <c r="N20" s="40"/>
      <c r="O20" s="40"/>
      <c r="P20" s="40"/>
      <c r="Q20" s="31"/>
      <c r="R20" s="40"/>
      <c r="S20" s="23"/>
      <c r="T20" s="23"/>
      <c r="U20" s="33"/>
      <c r="V20" s="11" t="str">
        <f t="shared" si="1"/>
        <v/>
      </c>
      <c r="W20" s="11"/>
      <c r="X20" s="110"/>
      <c r="Y20" s="11"/>
      <c r="Z20" s="10"/>
      <c r="AA20" s="13"/>
      <c r="AB20" s="11"/>
      <c r="AC20" s="11"/>
      <c r="AD20" s="32"/>
      <c r="AE20" s="11">
        <f t="shared" si="2"/>
        <v>0</v>
      </c>
      <c r="AF20" s="11" t="str">
        <f t="shared" si="0"/>
        <v/>
      </c>
      <c r="AG20" s="19" t="str">
        <f t="shared" si="3"/>
        <v/>
      </c>
      <c r="AH20" s="30"/>
      <c r="AI20" s="31"/>
      <c r="AJ20" s="12"/>
    </row>
    <row r="21" spans="1:36" ht="15.75" customHeight="1">
      <c r="A21" s="22"/>
      <c r="B21" s="30"/>
      <c r="C21" s="30"/>
      <c r="D21" s="31"/>
      <c r="E21" s="31"/>
      <c r="F21" s="37"/>
      <c r="G21" s="37"/>
      <c r="H21" s="37"/>
      <c r="I21" s="37"/>
      <c r="J21" s="37"/>
      <c r="K21" s="40"/>
      <c r="L21" s="40"/>
      <c r="M21" s="40"/>
      <c r="N21" s="40"/>
      <c r="O21" s="40"/>
      <c r="P21" s="40"/>
      <c r="Q21" s="31"/>
      <c r="R21" s="40"/>
      <c r="S21" s="23"/>
      <c r="T21" s="23"/>
      <c r="U21" s="33"/>
      <c r="V21" s="11" t="str">
        <f t="shared" si="1"/>
        <v/>
      </c>
      <c r="W21" s="11"/>
      <c r="X21" s="110"/>
      <c r="Y21" s="11"/>
      <c r="Z21" s="10"/>
      <c r="AA21" s="13"/>
      <c r="AB21" s="11"/>
      <c r="AC21" s="11"/>
      <c r="AD21" s="32"/>
      <c r="AE21" s="11">
        <f t="shared" si="2"/>
        <v>0</v>
      </c>
      <c r="AF21" s="11" t="str">
        <f t="shared" si="0"/>
        <v/>
      </c>
      <c r="AG21" s="19" t="str">
        <f t="shared" si="3"/>
        <v/>
      </c>
      <c r="AH21" s="30"/>
      <c r="AI21" s="31"/>
      <c r="AJ21" s="12"/>
    </row>
    <row r="22" spans="1:36" ht="15.75" customHeight="1">
      <c r="A22" s="22"/>
      <c r="B22" s="30"/>
      <c r="C22" s="30"/>
      <c r="D22" s="31"/>
      <c r="E22" s="31"/>
      <c r="F22" s="37"/>
      <c r="G22" s="37"/>
      <c r="H22" s="37"/>
      <c r="I22" s="37"/>
      <c r="J22" s="37"/>
      <c r="K22" s="40"/>
      <c r="L22" s="40"/>
      <c r="M22" s="40"/>
      <c r="N22" s="40"/>
      <c r="O22" s="40"/>
      <c r="P22" s="40"/>
      <c r="Q22" s="31"/>
      <c r="R22" s="40"/>
      <c r="S22" s="23"/>
      <c r="T22" s="23"/>
      <c r="U22" s="33"/>
      <c r="V22" s="11" t="str">
        <f t="shared" si="1"/>
        <v/>
      </c>
      <c r="W22" s="11"/>
      <c r="X22" s="110"/>
      <c r="Y22" s="11"/>
      <c r="Z22" s="10"/>
      <c r="AA22" s="13"/>
      <c r="AB22" s="11"/>
      <c r="AC22" s="11"/>
      <c r="AD22" s="32"/>
      <c r="AE22" s="11">
        <f t="shared" si="2"/>
        <v>0</v>
      </c>
      <c r="AF22" s="11" t="str">
        <f t="shared" si="0"/>
        <v/>
      </c>
      <c r="AG22" s="19" t="str">
        <f t="shared" si="3"/>
        <v/>
      </c>
      <c r="AH22" s="30"/>
      <c r="AI22" s="31"/>
      <c r="AJ22" s="12"/>
    </row>
    <row r="23" spans="1:36" ht="15.75" customHeight="1">
      <c r="A23" s="22"/>
      <c r="B23" s="30"/>
      <c r="C23" s="30"/>
      <c r="D23" s="31"/>
      <c r="E23" s="31"/>
      <c r="F23" s="37"/>
      <c r="G23" s="37"/>
      <c r="H23" s="37"/>
      <c r="I23" s="37"/>
      <c r="J23" s="37"/>
      <c r="K23" s="40"/>
      <c r="L23" s="40"/>
      <c r="M23" s="40"/>
      <c r="N23" s="40"/>
      <c r="O23" s="40"/>
      <c r="P23" s="40"/>
      <c r="Q23" s="31"/>
      <c r="R23" s="40"/>
      <c r="S23" s="23"/>
      <c r="T23" s="23"/>
      <c r="U23" s="33"/>
      <c r="V23" s="11" t="str">
        <f t="shared" si="1"/>
        <v/>
      </c>
      <c r="W23" s="11"/>
      <c r="X23" s="110"/>
      <c r="Y23" s="11"/>
      <c r="Z23" s="10"/>
      <c r="AA23" s="13"/>
      <c r="AB23" s="11"/>
      <c r="AC23" s="11"/>
      <c r="AD23" s="32"/>
      <c r="AE23" s="11">
        <f t="shared" si="2"/>
        <v>0</v>
      </c>
      <c r="AF23" s="11" t="str">
        <f t="shared" si="0"/>
        <v/>
      </c>
      <c r="AG23" s="19" t="str">
        <f t="shared" si="3"/>
        <v/>
      </c>
      <c r="AH23" s="30"/>
      <c r="AI23" s="31"/>
      <c r="AJ23" s="12"/>
    </row>
    <row r="24" spans="1:36" ht="15.75" customHeight="1">
      <c r="A24" s="22"/>
      <c r="B24" s="30"/>
      <c r="C24" s="30"/>
      <c r="D24" s="31"/>
      <c r="E24" s="31"/>
      <c r="F24" s="37"/>
      <c r="G24" s="37"/>
      <c r="H24" s="37"/>
      <c r="I24" s="37"/>
      <c r="J24" s="37"/>
      <c r="K24" s="40"/>
      <c r="L24" s="40"/>
      <c r="M24" s="40"/>
      <c r="N24" s="40"/>
      <c r="O24" s="40"/>
      <c r="P24" s="40"/>
      <c r="Q24" s="31"/>
      <c r="R24" s="40"/>
      <c r="S24" s="23"/>
      <c r="T24" s="23"/>
      <c r="U24" s="33"/>
      <c r="V24" s="11" t="str">
        <f t="shared" si="1"/>
        <v/>
      </c>
      <c r="W24" s="11"/>
      <c r="X24" s="110"/>
      <c r="Y24" s="11"/>
      <c r="Z24" s="10"/>
      <c r="AA24" s="13"/>
      <c r="AB24" s="11"/>
      <c r="AC24" s="11"/>
      <c r="AD24" s="32"/>
      <c r="AE24" s="11">
        <f t="shared" si="2"/>
        <v>0</v>
      </c>
      <c r="AF24" s="11" t="str">
        <f t="shared" si="0"/>
        <v/>
      </c>
      <c r="AG24" s="19" t="str">
        <f t="shared" si="3"/>
        <v/>
      </c>
      <c r="AH24" s="30"/>
      <c r="AI24" s="31"/>
      <c r="AJ24" s="12"/>
    </row>
    <row r="25" spans="1:36" ht="15.75" customHeight="1">
      <c r="A25" s="390" t="s">
        <v>75</v>
      </c>
      <c r="B25" s="392"/>
      <c r="C25" s="379"/>
      <c r="D25" s="28"/>
      <c r="E25" s="28"/>
      <c r="F25" s="37"/>
      <c r="G25" s="37"/>
      <c r="H25" s="37"/>
      <c r="I25" s="37"/>
      <c r="J25" s="37"/>
      <c r="K25" s="40"/>
      <c r="L25" s="40"/>
      <c r="M25" s="40"/>
      <c r="N25" s="40"/>
      <c r="O25" s="40"/>
      <c r="P25" s="40"/>
      <c r="Q25" s="31"/>
      <c r="R25" s="40"/>
      <c r="S25" s="23"/>
      <c r="T25" s="23"/>
      <c r="U25" s="33"/>
      <c r="V25" s="11" t="str">
        <f t="shared" si="1"/>
        <v/>
      </c>
      <c r="W25" s="11"/>
      <c r="X25" s="110"/>
      <c r="Y25" s="11">
        <f>SUM(Y7:Y24)</f>
        <v>0</v>
      </c>
      <c r="Z25" s="10">
        <f>SUM(Z7:Z24)</f>
        <v>1000</v>
      </c>
      <c r="AA25" s="13">
        <f>SUM(AA7:AA24)</f>
        <v>0</v>
      </c>
      <c r="AB25" s="11">
        <f>SUM(AB7:AB24)</f>
        <v>0</v>
      </c>
      <c r="AC25" s="11">
        <f>SUM(AC7:AC24)</f>
        <v>0</v>
      </c>
      <c r="AD25" s="25"/>
      <c r="AE25" s="11">
        <f>SUM(AE7:AE24)</f>
        <v>0</v>
      </c>
      <c r="AF25" s="11" t="str">
        <f t="shared" si="0"/>
        <v/>
      </c>
      <c r="AG25" s="19"/>
      <c r="AH25" s="30"/>
      <c r="AI25" s="31"/>
      <c r="AJ25" s="12"/>
    </row>
    <row r="26" spans="1:36" ht="15.75" customHeight="1">
      <c r="A26" s="387" t="s">
        <v>76</v>
      </c>
      <c r="B26" s="388"/>
      <c r="C26" s="389"/>
      <c r="D26" s="28"/>
      <c r="E26" s="28"/>
      <c r="F26" s="37"/>
      <c r="G26" s="37"/>
      <c r="H26" s="37"/>
      <c r="I26" s="37"/>
      <c r="J26" s="37"/>
      <c r="K26" s="40"/>
      <c r="L26" s="40"/>
      <c r="M26" s="40"/>
      <c r="N26" s="40"/>
      <c r="O26" s="40"/>
      <c r="P26" s="40"/>
      <c r="Q26" s="31"/>
      <c r="R26" s="40"/>
      <c r="S26" s="23"/>
      <c r="T26" s="23"/>
      <c r="U26" s="33"/>
      <c r="V26" s="11"/>
      <c r="W26" s="11"/>
      <c r="X26" s="110"/>
      <c r="Y26" s="11"/>
      <c r="Z26" s="10">
        <v>100</v>
      </c>
      <c r="AA26" s="13"/>
      <c r="AB26" s="11"/>
      <c r="AC26" s="11"/>
      <c r="AD26" s="25"/>
      <c r="AE26" s="11"/>
      <c r="AF26" s="11" t="str">
        <f t="shared" si="0"/>
        <v/>
      </c>
      <c r="AG26" s="19"/>
      <c r="AH26" s="30"/>
      <c r="AI26" s="31"/>
      <c r="AJ26" s="12"/>
    </row>
    <row r="27" spans="1:36" ht="15.75" customHeight="1">
      <c r="A27" s="390" t="s">
        <v>19</v>
      </c>
      <c r="B27" s="378"/>
      <c r="C27" s="391"/>
      <c r="D27" s="38"/>
      <c r="E27" s="38"/>
      <c r="F27" s="37"/>
      <c r="G27" s="37"/>
      <c r="H27" s="37"/>
      <c r="I27" s="37"/>
      <c r="J27" s="37"/>
      <c r="K27" s="40"/>
      <c r="L27" s="40"/>
      <c r="M27" s="40"/>
      <c r="N27" s="40"/>
      <c r="O27" s="40"/>
      <c r="P27" s="40"/>
      <c r="Q27" s="40"/>
      <c r="R27" s="40"/>
      <c r="S27" s="23"/>
      <c r="T27" s="23"/>
      <c r="U27" s="12"/>
      <c r="V27" s="11"/>
      <c r="W27" s="11"/>
      <c r="X27" s="110"/>
      <c r="Y27" s="11">
        <f>Y25-Y26</f>
        <v>0</v>
      </c>
      <c r="Z27" s="10">
        <f>Z25-Z26</f>
        <v>900</v>
      </c>
      <c r="AA27" s="13">
        <f>AA25-AA26</f>
        <v>0</v>
      </c>
      <c r="AB27" s="11">
        <f>AB25-AB26</f>
        <v>0</v>
      </c>
      <c r="AC27" s="11">
        <f>AC25-AC26</f>
        <v>0</v>
      </c>
      <c r="AD27" s="25"/>
      <c r="AE27" s="11">
        <f>AE25-AE26</f>
        <v>0</v>
      </c>
      <c r="AF27" s="11" t="str">
        <f t="shared" si="0"/>
        <v/>
      </c>
      <c r="AG27" s="19"/>
      <c r="AH27" s="30"/>
      <c r="AI27" s="31"/>
      <c r="AJ27" s="12"/>
    </row>
    <row r="28" spans="1:36" ht="15.75" customHeight="1">
      <c r="A28" s="14" t="str">
        <f>封面!D11&amp;封面!F11</f>
        <v>产权持有人填表人：</v>
      </c>
      <c r="AC28" s="26" t="str">
        <f>"评估人员："&amp;封面!F23</f>
        <v>评估人员：</v>
      </c>
    </row>
    <row r="29" spans="1:36" ht="15.75" customHeight="1">
      <c r="A29" s="14" t="str">
        <f>CONCATENATE(封面!D15,封面!F15,封面!G15,封面!H15,封面!I15,封面!J15,封面!K15)</f>
        <v>填表日期：2022年6月28日</v>
      </c>
    </row>
  </sheetData>
  <mergeCells count="37">
    <mergeCell ref="D5:D6"/>
    <mergeCell ref="A2:AG2"/>
    <mergeCell ref="A3:AH3"/>
    <mergeCell ref="Y5:Z5"/>
    <mergeCell ref="AA5:AB5"/>
    <mergeCell ref="AC5:AE5"/>
    <mergeCell ref="E5:E6"/>
    <mergeCell ref="F5:F6"/>
    <mergeCell ref="G5:G6"/>
    <mergeCell ref="H5:H6"/>
    <mergeCell ref="T5:T6"/>
    <mergeCell ref="I5:I6"/>
    <mergeCell ref="J5:J6"/>
    <mergeCell ref="K5:K6"/>
    <mergeCell ref="L5:L6"/>
    <mergeCell ref="M5:M6"/>
    <mergeCell ref="A26:C26"/>
    <mergeCell ref="A27:C27"/>
    <mergeCell ref="A5:A6"/>
    <mergeCell ref="B5:B6"/>
    <mergeCell ref="C5:C6"/>
    <mergeCell ref="A25:C25"/>
    <mergeCell ref="N5:N6"/>
    <mergeCell ref="O5:O6"/>
    <mergeCell ref="P5:P6"/>
    <mergeCell ref="Q5:Q6"/>
    <mergeCell ref="R5:R6"/>
    <mergeCell ref="S5:S6"/>
    <mergeCell ref="AH5:AH6"/>
    <mergeCell ref="AI5:AI6"/>
    <mergeCell ref="AJ5:AJ6"/>
    <mergeCell ref="U5:U6"/>
    <mergeCell ref="V5:V6"/>
    <mergeCell ref="W5:W6"/>
    <mergeCell ref="X5:X6"/>
    <mergeCell ref="AF5:AF6"/>
    <mergeCell ref="AG5:AG6"/>
  </mergeCells>
  <phoneticPr fontId="10" type="noConversion"/>
  <hyperlinks>
    <hyperlink ref="A1" location="索引目录!E35" display="返回索引页"/>
    <hyperlink ref="B1" location="固定资产汇总!B8" display="返回"/>
  </hyperlinks>
  <printOptions horizontalCentered="1"/>
  <pageMargins left="0.35433070866141736" right="0.35433070866141736" top="0.78740157480314965" bottom="0.78740157480314965" header="1.0236220472440944" footer="0.51181102362204722"/>
  <pageSetup paperSize="9" scale="83" fitToHeight="0" orientation="landscape" horizontalDpi="4294967292" r:id="rId1"/>
  <headerFooter alignWithMargins="0">
    <oddHeader>&amp;R&amp;"宋体,常规"&amp;9表&amp;"Times New Roman,常规"4-8-1
&amp;"宋体,常规"共&amp;"Times New Roman,常规"&amp;N&amp;"宋体,常规"页第&amp;"Times New Roman,常规"&amp;P&amp;"宋体,常规"页</oddHead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1">
    <tabColor rgb="FF00FF00"/>
    <pageSetUpPr fitToPage="1"/>
  </sheetPr>
  <dimension ref="A1:Y29"/>
  <sheetViews>
    <sheetView view="pageBreakPreview" zoomScaleSheetLayoutView="100" workbookViewId="0">
      <selection activeCell="A28" sqref="A28:XFD28"/>
    </sheetView>
  </sheetViews>
  <sheetFormatPr defaultColWidth="11" defaultRowHeight="15.75" customHeight="1" outlineLevelCol="1"/>
  <cols>
    <col min="1" max="1" width="4.625" style="3" customWidth="1"/>
    <col min="2" max="2" width="17.625" style="3" customWidth="1"/>
    <col min="3" max="3" width="7.625" style="3" customWidth="1"/>
    <col min="4" max="4" width="8" style="3" hidden="1" customWidth="1" outlineLevel="1"/>
    <col min="5" max="5" width="7.625" style="3" customWidth="1" collapsed="1"/>
    <col min="6" max="6" width="4.375" style="3" hidden="1" customWidth="1" outlineLevel="1"/>
    <col min="7" max="8" width="5.125" style="3" hidden="1" customWidth="1" outlineLevel="1"/>
    <col min="9" max="9" width="5.125" style="3" customWidth="1" collapsed="1"/>
    <col min="10" max="10" width="7.625" style="3" customWidth="1"/>
    <col min="11" max="12" width="7.625" style="3" hidden="1" customWidth="1" outlineLevel="1"/>
    <col min="13" max="13" width="10" style="3" hidden="1" customWidth="1" outlineLevel="1"/>
    <col min="14" max="14" width="10.125" style="3" hidden="1" customWidth="1" outlineLevel="1"/>
    <col min="15" max="15" width="11" style="3" customWidth="1" collapsed="1"/>
    <col min="16" max="17" width="11" style="3" customWidth="1"/>
    <col min="18" max="18" width="7.125" style="3" customWidth="1"/>
    <col min="19" max="19" width="11" style="3" customWidth="1"/>
    <col min="20" max="20" width="5.625" style="3" customWidth="1"/>
    <col min="21" max="21" width="7.625" style="3" customWidth="1"/>
    <col min="22" max="22" width="7.125" style="3" customWidth="1"/>
    <col min="23" max="34" width="9" style="3" bestFit="1" customWidth="1"/>
    <col min="35" max="16384" width="11" style="3"/>
  </cols>
  <sheetData>
    <row r="1" spans="1:25" ht="14.25">
      <c r="A1" s="4" t="s">
        <v>7</v>
      </c>
      <c r="B1" s="15" t="s">
        <v>13</v>
      </c>
      <c r="C1" s="5"/>
      <c r="D1" s="5"/>
      <c r="E1" s="5"/>
      <c r="F1" s="5"/>
      <c r="G1" s="5"/>
      <c r="H1" s="5"/>
      <c r="I1" s="5"/>
      <c r="J1" s="5"/>
      <c r="K1" s="5"/>
      <c r="L1" s="5"/>
      <c r="M1" s="5"/>
      <c r="N1" s="5"/>
      <c r="O1" s="5"/>
      <c r="P1" s="5"/>
      <c r="Q1" s="5"/>
      <c r="R1" s="5"/>
      <c r="S1" s="5"/>
      <c r="T1" s="5"/>
      <c r="U1" s="5"/>
      <c r="V1" s="5"/>
      <c r="W1" s="5"/>
      <c r="X1" s="5"/>
      <c r="Y1" s="5"/>
    </row>
    <row r="2" spans="1:25" s="1" customFormat="1" ht="30" customHeight="1">
      <c r="A2" s="372" t="s">
        <v>77</v>
      </c>
      <c r="B2" s="373"/>
      <c r="C2" s="373"/>
      <c r="D2" s="373"/>
      <c r="E2" s="373"/>
      <c r="F2" s="373"/>
      <c r="G2" s="373"/>
      <c r="H2" s="373"/>
      <c r="I2" s="373"/>
      <c r="J2" s="373"/>
      <c r="K2" s="373"/>
      <c r="L2" s="373"/>
      <c r="M2" s="373"/>
      <c r="N2" s="373"/>
      <c r="O2" s="373"/>
      <c r="P2" s="373"/>
      <c r="Q2" s="373"/>
      <c r="R2" s="373"/>
      <c r="S2" s="373"/>
      <c r="T2" s="373"/>
      <c r="U2" s="373"/>
      <c r="V2" s="373"/>
      <c r="W2" s="6"/>
      <c r="X2" s="6"/>
      <c r="Y2" s="6"/>
    </row>
    <row r="3" spans="1:25" ht="14.1" customHeight="1">
      <c r="A3" s="374" t="str">
        <f>CONCATENATE(封面!D9,封面!F9,封面!G9,封面!H9,封面!I9,封面!J9,封面!K9)</f>
        <v>评估基准日：2022年7月22日</v>
      </c>
      <c r="B3" s="374"/>
      <c r="C3" s="374"/>
      <c r="D3" s="374"/>
      <c r="E3" s="374"/>
      <c r="F3" s="374"/>
      <c r="G3" s="374"/>
      <c r="H3" s="374"/>
      <c r="I3" s="374"/>
      <c r="J3" s="375"/>
      <c r="K3" s="375"/>
      <c r="L3" s="375"/>
      <c r="M3" s="375"/>
      <c r="N3" s="375"/>
      <c r="O3" s="375"/>
      <c r="P3" s="375"/>
      <c r="Q3" s="375"/>
      <c r="R3" s="375"/>
      <c r="S3" s="375"/>
      <c r="T3" s="375"/>
      <c r="U3" s="375"/>
      <c r="V3" s="375"/>
      <c r="W3" s="5"/>
      <c r="X3" s="5"/>
      <c r="Y3" s="5"/>
    </row>
    <row r="4" spans="1:25" ht="15.75" customHeight="1">
      <c r="A4" s="7" t="str">
        <f>封面!D7&amp;封面!F7</f>
        <v>产权持有人：抚顺经济开发区诚达融资担保有限公司</v>
      </c>
      <c r="V4" s="79" t="s">
        <v>160</v>
      </c>
    </row>
    <row r="5" spans="1:25" s="2" customFormat="1" ht="15.75" customHeight="1">
      <c r="A5" s="376" t="s">
        <v>8</v>
      </c>
      <c r="B5" s="380" t="s">
        <v>78</v>
      </c>
      <c r="C5" s="376" t="s">
        <v>29</v>
      </c>
      <c r="D5" s="400" t="s">
        <v>37</v>
      </c>
      <c r="E5" s="381" t="s">
        <v>39</v>
      </c>
      <c r="F5" s="381" t="s">
        <v>79</v>
      </c>
      <c r="G5" s="381" t="s">
        <v>80</v>
      </c>
      <c r="H5" s="381" t="s">
        <v>81</v>
      </c>
      <c r="I5" s="384" t="s">
        <v>20</v>
      </c>
      <c r="J5" s="381" t="s">
        <v>82</v>
      </c>
      <c r="K5" s="384" t="s">
        <v>73</v>
      </c>
      <c r="L5" s="384" t="s">
        <v>156</v>
      </c>
      <c r="M5" s="376" t="s">
        <v>10</v>
      </c>
      <c r="N5" s="377"/>
      <c r="O5" s="378" t="s">
        <v>11</v>
      </c>
      <c r="P5" s="379"/>
      <c r="Q5" s="376" t="s">
        <v>12</v>
      </c>
      <c r="R5" s="380"/>
      <c r="S5" s="380"/>
      <c r="T5" s="381" t="s">
        <v>15</v>
      </c>
      <c r="U5" s="381" t="s">
        <v>74</v>
      </c>
      <c r="V5" s="381" t="s">
        <v>9</v>
      </c>
    </row>
    <row r="6" spans="1:25" s="2" customFormat="1" ht="15.75" customHeight="1">
      <c r="A6" s="380"/>
      <c r="B6" s="380"/>
      <c r="C6" s="380"/>
      <c r="D6" s="401"/>
      <c r="E6" s="380"/>
      <c r="F6" s="380"/>
      <c r="G6" s="380"/>
      <c r="H6" s="380"/>
      <c r="I6" s="386"/>
      <c r="J6" s="380"/>
      <c r="K6" s="385"/>
      <c r="L6" s="385"/>
      <c r="M6" s="8" t="s">
        <v>43</v>
      </c>
      <c r="N6" s="9" t="s">
        <v>44</v>
      </c>
      <c r="O6" s="16" t="s">
        <v>43</v>
      </c>
      <c r="P6" s="8" t="s">
        <v>44</v>
      </c>
      <c r="Q6" s="8" t="s">
        <v>43</v>
      </c>
      <c r="R6" s="8" t="s">
        <v>25</v>
      </c>
      <c r="S6" s="8" t="s">
        <v>44</v>
      </c>
      <c r="T6" s="380"/>
      <c r="U6" s="380"/>
      <c r="V6" s="380"/>
    </row>
    <row r="7" spans="1:25" ht="15.75" customHeight="1">
      <c r="A7" s="22"/>
      <c r="B7" s="30"/>
      <c r="C7" s="22"/>
      <c r="D7" s="31"/>
      <c r="E7" s="23"/>
      <c r="F7" s="35"/>
      <c r="G7" s="23"/>
      <c r="H7" s="22"/>
      <c r="I7" s="22"/>
      <c r="J7" s="33"/>
      <c r="K7" s="33"/>
      <c r="L7" s="110"/>
      <c r="M7" s="11"/>
      <c r="N7" s="10"/>
      <c r="O7" s="13"/>
      <c r="P7" s="11"/>
      <c r="Q7" s="11"/>
      <c r="R7" s="32"/>
      <c r="S7" s="11">
        <f>ROUND(Q7*R7/100,0)</f>
        <v>0</v>
      </c>
      <c r="T7" s="11" t="str">
        <f t="shared" ref="T7:T27" si="0">IF(P7=0,"",(S7-P7)/P7*100)</f>
        <v/>
      </c>
      <c r="U7" s="19" t="str">
        <f>IF(J7=0,"",Q7/J7)</f>
        <v/>
      </c>
      <c r="V7" s="30"/>
    </row>
    <row r="8" spans="1:25" ht="15.75" customHeight="1">
      <c r="A8" s="22"/>
      <c r="B8" s="30"/>
      <c r="C8" s="22"/>
      <c r="D8" s="31"/>
      <c r="E8" s="23"/>
      <c r="F8" s="23"/>
      <c r="G8" s="22"/>
      <c r="H8" s="22"/>
      <c r="I8" s="22"/>
      <c r="J8" s="33"/>
      <c r="K8" s="33"/>
      <c r="L8" s="110"/>
      <c r="M8" s="11"/>
      <c r="N8" s="10"/>
      <c r="O8" s="13"/>
      <c r="P8" s="11"/>
      <c r="Q8" s="11"/>
      <c r="R8" s="32"/>
      <c r="S8" s="11">
        <f t="shared" ref="S8:S24" si="1">ROUND(Q8*R8/100,0)</f>
        <v>0</v>
      </c>
      <c r="T8" s="11" t="str">
        <f t="shared" si="0"/>
        <v/>
      </c>
      <c r="U8" s="19" t="str">
        <f t="shared" ref="U8:U24" si="2">IF(J8=0,"",Q8/J8)</f>
        <v/>
      </c>
      <c r="V8" s="30"/>
    </row>
    <row r="9" spans="1:25" ht="15.75" customHeight="1">
      <c r="A9" s="22"/>
      <c r="B9" s="30"/>
      <c r="C9" s="22"/>
      <c r="D9" s="31"/>
      <c r="E9" s="23"/>
      <c r="F9" s="23"/>
      <c r="G9" s="22"/>
      <c r="H9" s="22"/>
      <c r="I9" s="22"/>
      <c r="J9" s="33"/>
      <c r="K9" s="33"/>
      <c r="L9" s="110"/>
      <c r="M9" s="11"/>
      <c r="N9" s="10"/>
      <c r="O9" s="13"/>
      <c r="P9" s="11"/>
      <c r="Q9" s="11"/>
      <c r="R9" s="32"/>
      <c r="S9" s="11">
        <f t="shared" si="1"/>
        <v>0</v>
      </c>
      <c r="T9" s="11" t="str">
        <f t="shared" si="0"/>
        <v/>
      </c>
      <c r="U9" s="19" t="str">
        <f t="shared" si="2"/>
        <v/>
      </c>
      <c r="V9" s="30"/>
    </row>
    <row r="10" spans="1:25" ht="15.75" customHeight="1">
      <c r="A10" s="22"/>
      <c r="B10" s="30"/>
      <c r="C10" s="22"/>
      <c r="D10" s="31"/>
      <c r="E10" s="23"/>
      <c r="F10" s="23"/>
      <c r="G10" s="22"/>
      <c r="H10" s="22"/>
      <c r="I10" s="22"/>
      <c r="J10" s="33"/>
      <c r="K10" s="33"/>
      <c r="L10" s="110"/>
      <c r="M10" s="11"/>
      <c r="N10" s="10"/>
      <c r="O10" s="13"/>
      <c r="P10" s="11"/>
      <c r="Q10" s="11"/>
      <c r="R10" s="32"/>
      <c r="S10" s="11">
        <f t="shared" si="1"/>
        <v>0</v>
      </c>
      <c r="T10" s="11" t="str">
        <f t="shared" si="0"/>
        <v/>
      </c>
      <c r="U10" s="19" t="str">
        <f t="shared" si="2"/>
        <v/>
      </c>
      <c r="V10" s="30"/>
    </row>
    <row r="11" spans="1:25" ht="15.75" customHeight="1">
      <c r="A11" s="22"/>
      <c r="B11" s="30"/>
      <c r="C11" s="22"/>
      <c r="D11" s="31"/>
      <c r="E11" s="23"/>
      <c r="F11" s="23"/>
      <c r="G11" s="22"/>
      <c r="H11" s="22"/>
      <c r="I11" s="22"/>
      <c r="J11" s="33"/>
      <c r="K11" s="33"/>
      <c r="L11" s="110"/>
      <c r="M11" s="11"/>
      <c r="N11" s="10"/>
      <c r="O11" s="13"/>
      <c r="P11" s="11"/>
      <c r="Q11" s="11"/>
      <c r="R11" s="32"/>
      <c r="S11" s="11">
        <f t="shared" si="1"/>
        <v>0</v>
      </c>
      <c r="T11" s="11" t="str">
        <f t="shared" si="0"/>
        <v/>
      </c>
      <c r="U11" s="19" t="str">
        <f t="shared" si="2"/>
        <v/>
      </c>
      <c r="V11" s="30"/>
    </row>
    <row r="12" spans="1:25" ht="15.75" customHeight="1">
      <c r="A12" s="22"/>
      <c r="B12" s="30"/>
      <c r="C12" s="22"/>
      <c r="D12" s="31"/>
      <c r="E12" s="23"/>
      <c r="F12" s="23"/>
      <c r="G12" s="22"/>
      <c r="H12" s="22"/>
      <c r="I12" s="22"/>
      <c r="J12" s="33"/>
      <c r="K12" s="33"/>
      <c r="L12" s="110"/>
      <c r="M12" s="11"/>
      <c r="N12" s="10"/>
      <c r="O12" s="13"/>
      <c r="P12" s="11"/>
      <c r="Q12" s="11"/>
      <c r="R12" s="32"/>
      <c r="S12" s="11">
        <f t="shared" si="1"/>
        <v>0</v>
      </c>
      <c r="T12" s="11" t="str">
        <f t="shared" si="0"/>
        <v/>
      </c>
      <c r="U12" s="19" t="str">
        <f t="shared" si="2"/>
        <v/>
      </c>
      <c r="V12" s="30"/>
    </row>
    <row r="13" spans="1:25" ht="15.75" customHeight="1">
      <c r="A13" s="22"/>
      <c r="B13" s="30"/>
      <c r="C13" s="22"/>
      <c r="D13" s="31"/>
      <c r="E13" s="23"/>
      <c r="F13" s="23"/>
      <c r="G13" s="22"/>
      <c r="H13" s="22"/>
      <c r="I13" s="22"/>
      <c r="J13" s="33"/>
      <c r="K13" s="33"/>
      <c r="L13" s="110"/>
      <c r="M13" s="11"/>
      <c r="N13" s="10"/>
      <c r="O13" s="13"/>
      <c r="P13" s="11"/>
      <c r="Q13" s="11"/>
      <c r="R13" s="32"/>
      <c r="S13" s="11">
        <f t="shared" si="1"/>
        <v>0</v>
      </c>
      <c r="T13" s="11" t="str">
        <f t="shared" si="0"/>
        <v/>
      </c>
      <c r="U13" s="19" t="str">
        <f t="shared" si="2"/>
        <v/>
      </c>
      <c r="V13" s="30"/>
    </row>
    <row r="14" spans="1:25" ht="15.75" customHeight="1">
      <c r="A14" s="22"/>
      <c r="B14" s="30"/>
      <c r="C14" s="22"/>
      <c r="D14" s="31"/>
      <c r="E14" s="23"/>
      <c r="F14" s="23"/>
      <c r="G14" s="22"/>
      <c r="H14" s="22"/>
      <c r="I14" s="22"/>
      <c r="J14" s="33"/>
      <c r="K14" s="33"/>
      <c r="L14" s="110"/>
      <c r="M14" s="11"/>
      <c r="N14" s="10"/>
      <c r="O14" s="13"/>
      <c r="P14" s="11"/>
      <c r="Q14" s="11"/>
      <c r="R14" s="32"/>
      <c r="S14" s="11">
        <f t="shared" si="1"/>
        <v>0</v>
      </c>
      <c r="T14" s="11" t="str">
        <f t="shared" si="0"/>
        <v/>
      </c>
      <c r="U14" s="19" t="str">
        <f t="shared" si="2"/>
        <v/>
      </c>
      <c r="V14" s="30"/>
    </row>
    <row r="15" spans="1:25" ht="15.75" customHeight="1">
      <c r="A15" s="22"/>
      <c r="B15" s="30"/>
      <c r="C15" s="22"/>
      <c r="D15" s="31"/>
      <c r="E15" s="23"/>
      <c r="F15" s="23"/>
      <c r="G15" s="22"/>
      <c r="H15" s="22"/>
      <c r="I15" s="22"/>
      <c r="J15" s="33"/>
      <c r="K15" s="33"/>
      <c r="L15" s="110"/>
      <c r="M15" s="11"/>
      <c r="N15" s="10"/>
      <c r="O15" s="13"/>
      <c r="P15" s="11"/>
      <c r="Q15" s="11"/>
      <c r="R15" s="32"/>
      <c r="S15" s="11">
        <f t="shared" si="1"/>
        <v>0</v>
      </c>
      <c r="T15" s="11" t="str">
        <f t="shared" si="0"/>
        <v/>
      </c>
      <c r="U15" s="19" t="str">
        <f t="shared" si="2"/>
        <v/>
      </c>
      <c r="V15" s="30"/>
    </row>
    <row r="16" spans="1:25" ht="15.75" customHeight="1">
      <c r="A16" s="22"/>
      <c r="B16" s="30"/>
      <c r="C16" s="22"/>
      <c r="D16" s="31"/>
      <c r="E16" s="23"/>
      <c r="F16" s="23"/>
      <c r="G16" s="22"/>
      <c r="H16" s="22"/>
      <c r="I16" s="22"/>
      <c r="J16" s="33"/>
      <c r="K16" s="33"/>
      <c r="L16" s="110"/>
      <c r="M16" s="11"/>
      <c r="N16" s="10"/>
      <c r="O16" s="13"/>
      <c r="P16" s="11"/>
      <c r="Q16" s="11"/>
      <c r="R16" s="32"/>
      <c r="S16" s="11">
        <f t="shared" si="1"/>
        <v>0</v>
      </c>
      <c r="T16" s="11" t="str">
        <f t="shared" si="0"/>
        <v/>
      </c>
      <c r="U16" s="19" t="str">
        <f t="shared" si="2"/>
        <v/>
      </c>
      <c r="V16" s="30"/>
    </row>
    <row r="17" spans="1:22" ht="15.75" customHeight="1">
      <c r="A17" s="22"/>
      <c r="B17" s="30"/>
      <c r="C17" s="22"/>
      <c r="D17" s="31"/>
      <c r="E17" s="23"/>
      <c r="F17" s="23"/>
      <c r="G17" s="22"/>
      <c r="H17" s="22"/>
      <c r="I17" s="22"/>
      <c r="J17" s="33"/>
      <c r="K17" s="33"/>
      <c r="L17" s="110"/>
      <c r="M17" s="11"/>
      <c r="N17" s="10"/>
      <c r="O17" s="13"/>
      <c r="P17" s="11"/>
      <c r="Q17" s="11"/>
      <c r="R17" s="32"/>
      <c r="S17" s="11">
        <f t="shared" si="1"/>
        <v>0</v>
      </c>
      <c r="T17" s="11" t="str">
        <f t="shared" si="0"/>
        <v/>
      </c>
      <c r="U17" s="19" t="str">
        <f t="shared" si="2"/>
        <v/>
      </c>
      <c r="V17" s="30"/>
    </row>
    <row r="18" spans="1:22" ht="15.75" customHeight="1">
      <c r="A18" s="22"/>
      <c r="B18" s="30"/>
      <c r="C18" s="22"/>
      <c r="D18" s="31"/>
      <c r="E18" s="23"/>
      <c r="F18" s="23"/>
      <c r="G18" s="22"/>
      <c r="H18" s="22"/>
      <c r="I18" s="22"/>
      <c r="J18" s="33"/>
      <c r="K18" s="33"/>
      <c r="L18" s="110"/>
      <c r="M18" s="11"/>
      <c r="N18" s="10"/>
      <c r="O18" s="13"/>
      <c r="P18" s="11"/>
      <c r="Q18" s="11"/>
      <c r="R18" s="32"/>
      <c r="S18" s="11">
        <f t="shared" si="1"/>
        <v>0</v>
      </c>
      <c r="T18" s="11" t="str">
        <f t="shared" si="0"/>
        <v/>
      </c>
      <c r="U18" s="19" t="str">
        <f t="shared" si="2"/>
        <v/>
      </c>
      <c r="V18" s="30"/>
    </row>
    <row r="19" spans="1:22" ht="15.75" customHeight="1">
      <c r="A19" s="22"/>
      <c r="B19" s="30"/>
      <c r="C19" s="22"/>
      <c r="D19" s="31"/>
      <c r="E19" s="23"/>
      <c r="F19" s="23"/>
      <c r="G19" s="22"/>
      <c r="H19" s="22"/>
      <c r="I19" s="22"/>
      <c r="J19" s="33"/>
      <c r="K19" s="33"/>
      <c r="L19" s="110"/>
      <c r="M19" s="11"/>
      <c r="N19" s="10"/>
      <c r="O19" s="13"/>
      <c r="P19" s="11"/>
      <c r="Q19" s="11"/>
      <c r="R19" s="32"/>
      <c r="S19" s="11">
        <f t="shared" si="1"/>
        <v>0</v>
      </c>
      <c r="T19" s="11" t="str">
        <f t="shared" si="0"/>
        <v/>
      </c>
      <c r="U19" s="19" t="str">
        <f t="shared" si="2"/>
        <v/>
      </c>
      <c r="V19" s="30"/>
    </row>
    <row r="20" spans="1:22" ht="15.75" customHeight="1">
      <c r="A20" s="22"/>
      <c r="B20" s="30"/>
      <c r="C20" s="22"/>
      <c r="D20" s="31"/>
      <c r="E20" s="23"/>
      <c r="F20" s="23"/>
      <c r="G20" s="22"/>
      <c r="H20" s="22"/>
      <c r="I20" s="22"/>
      <c r="J20" s="33"/>
      <c r="K20" s="33"/>
      <c r="L20" s="110"/>
      <c r="M20" s="11"/>
      <c r="N20" s="10"/>
      <c r="O20" s="13"/>
      <c r="P20" s="11"/>
      <c r="Q20" s="11"/>
      <c r="R20" s="32"/>
      <c r="S20" s="11">
        <f t="shared" si="1"/>
        <v>0</v>
      </c>
      <c r="T20" s="11" t="str">
        <f t="shared" si="0"/>
        <v/>
      </c>
      <c r="U20" s="19" t="str">
        <f t="shared" si="2"/>
        <v/>
      </c>
      <c r="V20" s="30"/>
    </row>
    <row r="21" spans="1:22" ht="15.75" customHeight="1">
      <c r="A21" s="22"/>
      <c r="B21" s="30"/>
      <c r="C21" s="22"/>
      <c r="D21" s="31"/>
      <c r="E21" s="23"/>
      <c r="F21" s="23"/>
      <c r="G21" s="22"/>
      <c r="H21" s="22"/>
      <c r="I21" s="22"/>
      <c r="J21" s="33"/>
      <c r="K21" s="33"/>
      <c r="L21" s="110"/>
      <c r="M21" s="11"/>
      <c r="N21" s="10"/>
      <c r="O21" s="13"/>
      <c r="P21" s="11"/>
      <c r="Q21" s="11"/>
      <c r="R21" s="32"/>
      <c r="S21" s="11">
        <f t="shared" si="1"/>
        <v>0</v>
      </c>
      <c r="T21" s="11" t="str">
        <f t="shared" si="0"/>
        <v/>
      </c>
      <c r="U21" s="19" t="str">
        <f t="shared" si="2"/>
        <v/>
      </c>
      <c r="V21" s="30"/>
    </row>
    <row r="22" spans="1:22" ht="15.75" customHeight="1">
      <c r="A22" s="22"/>
      <c r="B22" s="30"/>
      <c r="C22" s="22"/>
      <c r="D22" s="31"/>
      <c r="E22" s="23"/>
      <c r="F22" s="23"/>
      <c r="G22" s="22"/>
      <c r="H22" s="22"/>
      <c r="I22" s="22"/>
      <c r="J22" s="33"/>
      <c r="K22" s="33"/>
      <c r="L22" s="110"/>
      <c r="M22" s="11"/>
      <c r="N22" s="10"/>
      <c r="O22" s="13"/>
      <c r="P22" s="11"/>
      <c r="Q22" s="11"/>
      <c r="R22" s="32"/>
      <c r="S22" s="11">
        <f t="shared" si="1"/>
        <v>0</v>
      </c>
      <c r="T22" s="11" t="str">
        <f t="shared" si="0"/>
        <v/>
      </c>
      <c r="U22" s="19" t="str">
        <f t="shared" si="2"/>
        <v/>
      </c>
      <c r="V22" s="30"/>
    </row>
    <row r="23" spans="1:22" ht="15.75" customHeight="1">
      <c r="A23" s="22"/>
      <c r="B23" s="30"/>
      <c r="C23" s="22"/>
      <c r="D23" s="31"/>
      <c r="E23" s="23"/>
      <c r="F23" s="23"/>
      <c r="G23" s="22"/>
      <c r="H23" s="22"/>
      <c r="I23" s="22"/>
      <c r="J23" s="33"/>
      <c r="K23" s="33"/>
      <c r="L23" s="110"/>
      <c r="M23" s="11"/>
      <c r="N23" s="10"/>
      <c r="O23" s="13"/>
      <c r="P23" s="11"/>
      <c r="Q23" s="11"/>
      <c r="R23" s="32"/>
      <c r="S23" s="11">
        <f t="shared" si="1"/>
        <v>0</v>
      </c>
      <c r="T23" s="11" t="str">
        <f t="shared" si="0"/>
        <v/>
      </c>
      <c r="U23" s="19" t="str">
        <f t="shared" si="2"/>
        <v/>
      </c>
      <c r="V23" s="30"/>
    </row>
    <row r="24" spans="1:22" ht="15.75" customHeight="1">
      <c r="A24" s="22"/>
      <c r="B24" s="30"/>
      <c r="C24" s="22"/>
      <c r="D24" s="31"/>
      <c r="E24" s="23"/>
      <c r="F24" s="23"/>
      <c r="G24" s="22"/>
      <c r="H24" s="22"/>
      <c r="I24" s="22"/>
      <c r="J24" s="33"/>
      <c r="K24" s="33"/>
      <c r="L24" s="110"/>
      <c r="M24" s="11"/>
      <c r="N24" s="10"/>
      <c r="O24" s="13"/>
      <c r="P24" s="11"/>
      <c r="Q24" s="11"/>
      <c r="R24" s="32"/>
      <c r="S24" s="11">
        <f t="shared" si="1"/>
        <v>0</v>
      </c>
      <c r="T24" s="11" t="str">
        <f t="shared" si="0"/>
        <v/>
      </c>
      <c r="U24" s="19" t="str">
        <f t="shared" si="2"/>
        <v/>
      </c>
      <c r="V24" s="30"/>
    </row>
    <row r="25" spans="1:22" ht="15.75" customHeight="1">
      <c r="A25" s="390" t="s">
        <v>75</v>
      </c>
      <c r="B25" s="392"/>
      <c r="C25" s="379"/>
      <c r="D25" s="31"/>
      <c r="E25" s="23"/>
      <c r="F25" s="23"/>
      <c r="G25" s="22"/>
      <c r="H25" s="22"/>
      <c r="I25" s="22"/>
      <c r="J25" s="33"/>
      <c r="K25" s="33"/>
      <c r="L25" s="110"/>
      <c r="M25" s="11">
        <f>SUM(M7:M24)</f>
        <v>0</v>
      </c>
      <c r="N25" s="10">
        <f>SUM(N7:N24)</f>
        <v>0</v>
      </c>
      <c r="O25" s="13">
        <f>SUM(O7:O24)</f>
        <v>0</v>
      </c>
      <c r="P25" s="11">
        <f>SUM(P7:P24)</f>
        <v>0</v>
      </c>
      <c r="Q25" s="11">
        <f>SUM(Q7:Q24)</f>
        <v>0</v>
      </c>
      <c r="R25" s="25"/>
      <c r="S25" s="11">
        <f>SUM(S7:S24)</f>
        <v>0</v>
      </c>
      <c r="T25" s="11" t="str">
        <f t="shared" si="0"/>
        <v/>
      </c>
      <c r="U25" s="19"/>
      <c r="V25" s="30"/>
    </row>
    <row r="26" spans="1:22" ht="15.75" customHeight="1">
      <c r="A26" s="387" t="s">
        <v>83</v>
      </c>
      <c r="B26" s="388"/>
      <c r="C26" s="389"/>
      <c r="D26" s="31"/>
      <c r="E26" s="23"/>
      <c r="F26" s="23"/>
      <c r="G26" s="22"/>
      <c r="H26" s="22"/>
      <c r="I26" s="22"/>
      <c r="J26" s="33"/>
      <c r="K26" s="33"/>
      <c r="L26" s="110"/>
      <c r="M26" s="11"/>
      <c r="N26" s="10"/>
      <c r="O26" s="13"/>
      <c r="P26" s="11"/>
      <c r="Q26" s="11"/>
      <c r="R26" s="25"/>
      <c r="S26" s="11"/>
      <c r="T26" s="11" t="str">
        <f t="shared" si="0"/>
        <v/>
      </c>
      <c r="U26" s="19"/>
      <c r="V26" s="30"/>
    </row>
    <row r="27" spans="1:22" ht="15.75" customHeight="1">
      <c r="A27" s="390" t="s">
        <v>19</v>
      </c>
      <c r="B27" s="378"/>
      <c r="C27" s="391"/>
      <c r="D27" s="31"/>
      <c r="E27" s="23"/>
      <c r="F27" s="23"/>
      <c r="G27" s="22"/>
      <c r="H27" s="22"/>
      <c r="I27" s="22"/>
      <c r="J27" s="33"/>
      <c r="K27" s="33"/>
      <c r="L27" s="110"/>
      <c r="M27" s="11">
        <f>M25-M26</f>
        <v>0</v>
      </c>
      <c r="N27" s="10">
        <f>N25-N26</f>
        <v>0</v>
      </c>
      <c r="O27" s="13">
        <f>O25-O26</f>
        <v>0</v>
      </c>
      <c r="P27" s="11">
        <f>P25-P26</f>
        <v>0</v>
      </c>
      <c r="Q27" s="11">
        <f>Q25-Q26</f>
        <v>0</v>
      </c>
      <c r="R27" s="25"/>
      <c r="S27" s="11">
        <f>S25-S26</f>
        <v>0</v>
      </c>
      <c r="T27" s="11" t="str">
        <f t="shared" si="0"/>
        <v/>
      </c>
      <c r="U27" s="19"/>
      <c r="V27" s="30"/>
    </row>
    <row r="28" spans="1:22" ht="15.75" customHeight="1">
      <c r="A28" s="14" t="str">
        <f>封面!D11&amp;封面!F11</f>
        <v>产权持有人填表人：</v>
      </c>
      <c r="Q28" s="14" t="str">
        <f>"评估人员："&amp;封面!F23</f>
        <v>评估人员：</v>
      </c>
    </row>
    <row r="29" spans="1:22" ht="15.75" customHeight="1">
      <c r="A29" s="14" t="str">
        <f>CONCATENATE(封面!D15,封面!F15,封面!G15,封面!H15,封面!I15,封面!J15,封面!K15)</f>
        <v>填表日期：2022年6月28日</v>
      </c>
    </row>
  </sheetData>
  <mergeCells count="23">
    <mergeCell ref="A2:V2"/>
    <mergeCell ref="A3:V3"/>
    <mergeCell ref="M5:N5"/>
    <mergeCell ref="O5:P5"/>
    <mergeCell ref="Q5:S5"/>
    <mergeCell ref="E5:E6"/>
    <mergeCell ref="F5:F6"/>
    <mergeCell ref="G5:G6"/>
    <mergeCell ref="H5:H6"/>
    <mergeCell ref="V5:V6"/>
    <mergeCell ref="I5:I6"/>
    <mergeCell ref="J5:J6"/>
    <mergeCell ref="K5:K6"/>
    <mergeCell ref="L5:L6"/>
    <mergeCell ref="T5:T6"/>
    <mergeCell ref="U5:U6"/>
    <mergeCell ref="D5:D6"/>
    <mergeCell ref="A26:C26"/>
    <mergeCell ref="A27:C27"/>
    <mergeCell ref="A5:A6"/>
    <mergeCell ref="B5:B6"/>
    <mergeCell ref="C5:C6"/>
    <mergeCell ref="A25:C25"/>
  </mergeCells>
  <phoneticPr fontId="10" type="noConversion"/>
  <hyperlinks>
    <hyperlink ref="A1" location="索引目录!E36" display="返回索引页"/>
    <hyperlink ref="B1" location="固定资产汇总!B9" display="返回"/>
  </hyperlinks>
  <printOptions horizontalCentered="1"/>
  <pageMargins left="0.35433070866141736" right="0.35433070866141736" top="0.78740157480314965" bottom="0.78740157480314965" header="1.0236220472440944" footer="0.51181102362204722"/>
  <pageSetup paperSize="9" fitToHeight="0" orientation="landscape" horizontalDpi="4294967292" r:id="rId1"/>
  <headerFooter alignWithMargins="0">
    <oddHeader>&amp;R&amp;"宋体,常规"&amp;9表&amp;"Times New Roman,常规"4-8-2
&amp;"宋体,常规"共&amp;"Times New Roman,常规"&amp;N&amp;"宋体,常规"页第&amp;"Times New Roman,常规"&amp;P&amp;"宋体,常规"页</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2">
    <tabColor rgb="FF00FF00"/>
    <pageSetUpPr fitToPage="1"/>
  </sheetPr>
  <dimension ref="A1:AR30"/>
  <sheetViews>
    <sheetView view="pageBreakPreview" zoomScaleSheetLayoutView="100" workbookViewId="0">
      <selection activeCell="A29" sqref="A29:XFD29"/>
    </sheetView>
  </sheetViews>
  <sheetFormatPr defaultColWidth="11" defaultRowHeight="15.75" customHeight="1" outlineLevelCol="1"/>
  <cols>
    <col min="1" max="1" width="4.5" style="3" customWidth="1"/>
    <col min="2" max="2" width="14.125" style="3" customWidth="1"/>
    <col min="3" max="3" width="8.125" style="3" customWidth="1"/>
    <col min="4" max="4" width="8.125" style="3" hidden="1" customWidth="1" outlineLevel="1"/>
    <col min="5" max="6" width="8" style="3" hidden="1" customWidth="1" outlineLevel="1"/>
    <col min="7" max="17" width="6.125" style="3" hidden="1" customWidth="1" outlineLevel="1"/>
    <col min="18" max="18" width="5.375" style="3" customWidth="1" collapsed="1"/>
    <col min="19" max="19" width="5.375" style="3" customWidth="1"/>
    <col min="20" max="25" width="5.375" style="3" hidden="1" customWidth="1" outlineLevel="1"/>
    <col min="26" max="26" width="5.375" style="3" customWidth="1" collapsed="1"/>
    <col min="27" max="27" width="5.375" style="3" customWidth="1"/>
    <col min="28" max="28" width="5.375" style="3" hidden="1" customWidth="1" outlineLevel="1"/>
    <col min="29" max="29" width="5.375" style="3" customWidth="1" collapsed="1"/>
    <col min="30" max="30" width="10" style="3" hidden="1" customWidth="1" outlineLevel="1"/>
    <col min="31" max="31" width="9" style="3" hidden="1" customWidth="1" outlineLevel="1"/>
    <col min="32" max="37" width="11" style="3" hidden="1" customWidth="1" outlineLevel="1"/>
    <col min="38" max="38" width="11" style="3" customWidth="1" collapsed="1"/>
    <col min="39" max="40" width="11" style="3" customWidth="1"/>
    <col min="41" max="41" width="6.625" style="3" customWidth="1"/>
    <col min="42" max="42" width="11" style="3" customWidth="1"/>
    <col min="43" max="43" width="6.875" style="3" customWidth="1"/>
    <col min="44" max="44" width="7.375" style="3" customWidth="1"/>
    <col min="45" max="45" width="9" style="3" bestFit="1" customWidth="1"/>
    <col min="46" max="16384" width="11" style="3"/>
  </cols>
  <sheetData>
    <row r="1" spans="1:44" ht="14.25">
      <c r="A1" s="4" t="s">
        <v>7</v>
      </c>
      <c r="B1" s="15" t="s">
        <v>148</v>
      </c>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row>
    <row r="2" spans="1:44" s="1" customFormat="1" ht="30" customHeight="1">
      <c r="A2" s="372" t="s">
        <v>84</v>
      </c>
      <c r="B2" s="373"/>
      <c r="C2" s="373"/>
      <c r="D2" s="373"/>
      <c r="E2" s="373"/>
      <c r="F2" s="373"/>
      <c r="G2" s="373"/>
      <c r="H2" s="373"/>
      <c r="I2" s="373"/>
      <c r="J2" s="373"/>
      <c r="K2" s="373"/>
      <c r="L2" s="373"/>
      <c r="M2" s="373"/>
      <c r="N2" s="373"/>
      <c r="O2" s="373"/>
      <c r="P2" s="373"/>
      <c r="Q2" s="373"/>
      <c r="R2" s="373"/>
      <c r="S2" s="373"/>
      <c r="T2" s="373"/>
      <c r="U2" s="373"/>
      <c r="V2" s="373"/>
      <c r="W2" s="373"/>
      <c r="X2" s="373"/>
      <c r="Y2" s="373"/>
      <c r="Z2" s="373"/>
      <c r="AA2" s="373"/>
      <c r="AB2" s="373"/>
      <c r="AC2" s="373"/>
      <c r="AD2" s="373"/>
      <c r="AE2" s="373"/>
      <c r="AF2" s="373"/>
      <c r="AG2" s="373"/>
      <c r="AH2" s="373"/>
      <c r="AI2" s="373"/>
      <c r="AJ2" s="373"/>
      <c r="AK2" s="373"/>
      <c r="AL2" s="373"/>
      <c r="AM2" s="373"/>
      <c r="AN2" s="373"/>
      <c r="AO2" s="373"/>
      <c r="AP2" s="373"/>
      <c r="AQ2" s="373"/>
      <c r="AR2" s="373"/>
    </row>
    <row r="3" spans="1:44" ht="14.1" customHeight="1">
      <c r="A3" s="374" t="str">
        <f>CONCATENATE(封面!D9,封面!F9,封面!G9,封面!H9,封面!I9,封面!J9,封面!K9)</f>
        <v>评估基准日：2022年7月22日</v>
      </c>
      <c r="B3" s="374"/>
      <c r="C3" s="374"/>
      <c r="D3" s="374"/>
      <c r="E3" s="374"/>
      <c r="F3" s="374"/>
      <c r="G3" s="374"/>
      <c r="H3" s="374"/>
      <c r="I3" s="375"/>
      <c r="J3" s="375"/>
      <c r="K3" s="375"/>
      <c r="L3" s="375"/>
      <c r="M3" s="375"/>
      <c r="N3" s="375"/>
      <c r="O3" s="375"/>
      <c r="P3" s="375"/>
      <c r="Q3" s="375"/>
      <c r="R3" s="375"/>
      <c r="S3" s="375"/>
      <c r="T3" s="375"/>
      <c r="U3" s="375"/>
      <c r="V3" s="375"/>
      <c r="W3" s="375"/>
      <c r="X3" s="375"/>
      <c r="Y3" s="375"/>
      <c r="Z3" s="375"/>
      <c r="AA3" s="375"/>
      <c r="AB3" s="375"/>
      <c r="AC3" s="375"/>
      <c r="AD3" s="375"/>
      <c r="AE3" s="375"/>
      <c r="AF3" s="375"/>
      <c r="AG3" s="375"/>
      <c r="AH3" s="375"/>
      <c r="AI3" s="375"/>
      <c r="AJ3" s="375"/>
      <c r="AK3" s="375"/>
      <c r="AL3" s="375"/>
      <c r="AM3" s="375"/>
      <c r="AN3" s="375"/>
      <c r="AO3" s="375"/>
      <c r="AP3" s="375"/>
      <c r="AQ3" s="375"/>
      <c r="AR3" s="375"/>
    </row>
    <row r="4" spans="1:44" ht="15.75" customHeight="1">
      <c r="A4" s="7" t="str">
        <f>封面!D7&amp;封面!F7</f>
        <v>产权持有人：抚顺经济开发区诚达融资担保有限公司</v>
      </c>
      <c r="G4" s="34"/>
      <c r="H4" s="34"/>
      <c r="I4" s="34"/>
      <c r="J4" s="34"/>
      <c r="K4" s="34"/>
      <c r="L4" s="34"/>
      <c r="M4" s="34"/>
      <c r="N4" s="34"/>
      <c r="O4" s="34"/>
      <c r="P4" s="34"/>
      <c r="Q4" s="34"/>
      <c r="R4" s="34"/>
      <c r="S4" s="34"/>
      <c r="T4" s="34"/>
      <c r="U4" s="34"/>
      <c r="V4" s="34"/>
      <c r="W4" s="34"/>
      <c r="X4" s="34"/>
      <c r="Y4" s="34"/>
      <c r="Z4" s="34"/>
      <c r="AA4" s="34"/>
      <c r="AB4" s="34"/>
      <c r="AC4" s="34"/>
      <c r="AD4" s="34"/>
      <c r="AE4" s="34"/>
      <c r="AR4" s="79" t="s">
        <v>160</v>
      </c>
    </row>
    <row r="5" spans="1:44" s="2" customFormat="1" ht="15.75" customHeight="1">
      <c r="A5" s="380" t="s">
        <v>111</v>
      </c>
      <c r="B5" s="380" t="s">
        <v>78</v>
      </c>
      <c r="C5" s="412" t="s">
        <v>112</v>
      </c>
      <c r="D5" s="413" t="s">
        <v>113</v>
      </c>
      <c r="E5" s="413"/>
      <c r="F5" s="413"/>
      <c r="G5" s="413"/>
      <c r="H5" s="413"/>
      <c r="I5" s="413"/>
      <c r="J5" s="413"/>
      <c r="K5" s="413"/>
      <c r="L5" s="413"/>
      <c r="M5" s="413"/>
      <c r="N5" s="413"/>
      <c r="O5" s="413"/>
      <c r="P5" s="413"/>
      <c r="Q5" s="413"/>
      <c r="R5" s="405" t="s">
        <v>116</v>
      </c>
      <c r="S5" s="405" t="s">
        <v>117</v>
      </c>
      <c r="T5" s="405" t="s">
        <v>118</v>
      </c>
      <c r="U5" s="405" t="s">
        <v>119</v>
      </c>
      <c r="V5" s="405" t="s">
        <v>120</v>
      </c>
      <c r="W5" s="405" t="s">
        <v>121</v>
      </c>
      <c r="X5" s="405" t="s">
        <v>122</v>
      </c>
      <c r="Y5" s="405" t="s">
        <v>114</v>
      </c>
      <c r="Z5" s="405" t="s">
        <v>115</v>
      </c>
      <c r="AA5" s="405" t="s">
        <v>123</v>
      </c>
      <c r="AB5" s="412" t="s">
        <v>124</v>
      </c>
      <c r="AC5" s="412" t="s">
        <v>125</v>
      </c>
      <c r="AD5" s="384" t="s">
        <v>73</v>
      </c>
      <c r="AE5" s="384" t="s">
        <v>156</v>
      </c>
      <c r="AF5" s="390" t="s">
        <v>10</v>
      </c>
      <c r="AG5" s="378"/>
      <c r="AH5" s="378"/>
      <c r="AI5" s="378"/>
      <c r="AJ5" s="378"/>
      <c r="AK5" s="408"/>
      <c r="AL5" s="409" t="s">
        <v>11</v>
      </c>
      <c r="AM5" s="410"/>
      <c r="AN5" s="376" t="s">
        <v>12</v>
      </c>
      <c r="AO5" s="380"/>
      <c r="AP5" s="380"/>
      <c r="AQ5" s="381" t="s">
        <v>15</v>
      </c>
      <c r="AR5" s="381" t="s">
        <v>9</v>
      </c>
    </row>
    <row r="6" spans="1:44" s="2" customFormat="1" ht="15.75" customHeight="1">
      <c r="A6" s="380"/>
      <c r="B6" s="380"/>
      <c r="C6" s="412"/>
      <c r="D6" s="413" t="s">
        <v>126</v>
      </c>
      <c r="E6" s="413" t="s">
        <v>127</v>
      </c>
      <c r="F6" s="415" t="s">
        <v>128</v>
      </c>
      <c r="G6" s="416"/>
      <c r="H6" s="416"/>
      <c r="I6" s="416"/>
      <c r="J6" s="416"/>
      <c r="K6" s="416"/>
      <c r="L6" s="416"/>
      <c r="M6" s="416"/>
      <c r="N6" s="416"/>
      <c r="O6" s="416"/>
      <c r="P6" s="416"/>
      <c r="Q6" s="417"/>
      <c r="R6" s="406"/>
      <c r="S6" s="406"/>
      <c r="T6" s="406"/>
      <c r="U6" s="406"/>
      <c r="V6" s="406"/>
      <c r="W6" s="406"/>
      <c r="X6" s="406"/>
      <c r="Y6" s="406"/>
      <c r="Z6" s="406"/>
      <c r="AA6" s="406"/>
      <c r="AB6" s="412"/>
      <c r="AC6" s="412"/>
      <c r="AD6" s="411"/>
      <c r="AE6" s="411"/>
      <c r="AF6" s="404" t="s">
        <v>141</v>
      </c>
      <c r="AG6" s="392"/>
      <c r="AH6" s="392"/>
      <c r="AI6" s="392"/>
      <c r="AJ6" s="379"/>
      <c r="AK6" s="402" t="s">
        <v>44</v>
      </c>
      <c r="AL6" s="105"/>
      <c r="AM6" s="106"/>
      <c r="AN6" s="102"/>
      <c r="AO6" s="103"/>
      <c r="AP6" s="103"/>
      <c r="AQ6" s="381"/>
      <c r="AR6" s="381"/>
    </row>
    <row r="7" spans="1:44" s="2" customFormat="1" ht="22.5" customHeight="1">
      <c r="A7" s="380"/>
      <c r="B7" s="380"/>
      <c r="C7" s="380"/>
      <c r="D7" s="413"/>
      <c r="E7" s="413"/>
      <c r="F7" s="107" t="s">
        <v>129</v>
      </c>
      <c r="G7" s="107" t="s">
        <v>130</v>
      </c>
      <c r="H7" s="108" t="s">
        <v>131</v>
      </c>
      <c r="I7" s="108" t="s">
        <v>132</v>
      </c>
      <c r="J7" s="108" t="s">
        <v>133</v>
      </c>
      <c r="K7" s="108" t="s">
        <v>134</v>
      </c>
      <c r="L7" s="108" t="s">
        <v>135</v>
      </c>
      <c r="M7" s="108" t="s">
        <v>136</v>
      </c>
      <c r="N7" s="108" t="s">
        <v>137</v>
      </c>
      <c r="O7" s="108" t="s">
        <v>138</v>
      </c>
      <c r="P7" s="108" t="s">
        <v>139</v>
      </c>
      <c r="Q7" s="108" t="s">
        <v>140</v>
      </c>
      <c r="R7" s="407"/>
      <c r="S7" s="407"/>
      <c r="T7" s="407"/>
      <c r="U7" s="407"/>
      <c r="V7" s="407"/>
      <c r="W7" s="407"/>
      <c r="X7" s="407"/>
      <c r="Y7" s="407"/>
      <c r="Z7" s="407"/>
      <c r="AA7" s="407"/>
      <c r="AB7" s="380"/>
      <c r="AC7" s="380"/>
      <c r="AD7" s="385"/>
      <c r="AE7" s="385"/>
      <c r="AF7" s="104" t="s">
        <v>142</v>
      </c>
      <c r="AG7" s="104" t="s">
        <v>143</v>
      </c>
      <c r="AH7" s="104" t="s">
        <v>144</v>
      </c>
      <c r="AI7" s="104" t="s">
        <v>145</v>
      </c>
      <c r="AJ7" s="102" t="s">
        <v>146</v>
      </c>
      <c r="AK7" s="403"/>
      <c r="AL7" s="16" t="s">
        <v>43</v>
      </c>
      <c r="AM7" s="8" t="s">
        <v>44</v>
      </c>
      <c r="AN7" s="8" t="s">
        <v>43</v>
      </c>
      <c r="AO7" s="8" t="s">
        <v>25</v>
      </c>
      <c r="AP7" s="8" t="s">
        <v>44</v>
      </c>
      <c r="AQ7" s="380"/>
      <c r="AR7" s="380"/>
    </row>
    <row r="8" spans="1:44" ht="15.75" customHeight="1">
      <c r="A8" s="22"/>
      <c r="B8" s="30"/>
      <c r="C8" s="22"/>
      <c r="D8" s="22"/>
      <c r="E8" s="109"/>
      <c r="F8" s="22"/>
      <c r="G8" s="22"/>
      <c r="H8" s="22"/>
      <c r="I8" s="23"/>
      <c r="J8" s="23"/>
      <c r="K8" s="23"/>
      <c r="L8" s="23"/>
      <c r="M8" s="23"/>
      <c r="N8" s="23"/>
      <c r="O8" s="23"/>
      <c r="P8" s="23"/>
      <c r="Q8" s="23"/>
      <c r="R8" s="23"/>
      <c r="S8" s="23"/>
      <c r="T8" s="23"/>
      <c r="U8" s="23"/>
      <c r="V8" s="23"/>
      <c r="W8" s="23"/>
      <c r="X8" s="23"/>
      <c r="Y8" s="23"/>
      <c r="Z8" s="23"/>
      <c r="AA8" s="23"/>
      <c r="AB8" s="23"/>
      <c r="AC8" s="23"/>
      <c r="AD8" s="23"/>
      <c r="AE8" s="110"/>
      <c r="AF8" s="11"/>
      <c r="AG8" s="21"/>
      <c r="AH8" s="21"/>
      <c r="AI8" s="21"/>
      <c r="AJ8" s="19">
        <f>SUM(AF8:AI8)</f>
        <v>0</v>
      </c>
      <c r="AK8" s="10"/>
      <c r="AL8" s="13"/>
      <c r="AM8" s="11"/>
      <c r="AN8" s="11"/>
      <c r="AO8" s="32"/>
      <c r="AP8" s="11">
        <f>ROUND(AN8*AO8/100,0)</f>
        <v>0</v>
      </c>
      <c r="AQ8" s="11" t="str">
        <f t="shared" ref="AQ8:AQ28" si="0">IF(AM8=0,"",(AP8-AM8)/AM8*100)</f>
        <v/>
      </c>
      <c r="AR8" s="12"/>
    </row>
    <row r="9" spans="1:44" ht="15.75" customHeight="1">
      <c r="A9" s="22"/>
      <c r="B9" s="30"/>
      <c r="C9" s="22"/>
      <c r="D9" s="22"/>
      <c r="E9" s="109"/>
      <c r="F9" s="22"/>
      <c r="G9" s="22"/>
      <c r="H9" s="22"/>
      <c r="I9" s="23"/>
      <c r="J9" s="23"/>
      <c r="K9" s="23"/>
      <c r="L9" s="23"/>
      <c r="M9" s="23"/>
      <c r="N9" s="23"/>
      <c r="O9" s="23"/>
      <c r="P9" s="23"/>
      <c r="Q9" s="23"/>
      <c r="R9" s="23"/>
      <c r="S9" s="23"/>
      <c r="T9" s="23"/>
      <c r="U9" s="23"/>
      <c r="V9" s="23"/>
      <c r="W9" s="23"/>
      <c r="X9" s="23"/>
      <c r="Y9" s="23"/>
      <c r="Z9" s="23"/>
      <c r="AA9" s="23"/>
      <c r="AB9" s="23"/>
      <c r="AC9" s="23"/>
      <c r="AD9" s="23"/>
      <c r="AE9" s="110"/>
      <c r="AF9" s="11"/>
      <c r="AG9" s="21"/>
      <c r="AH9" s="21"/>
      <c r="AI9" s="21"/>
      <c r="AJ9" s="19">
        <f t="shared" ref="AJ9:AJ25" si="1">SUM(AF9:AI9)</f>
        <v>0</v>
      </c>
      <c r="AK9" s="10"/>
      <c r="AL9" s="13"/>
      <c r="AM9" s="11"/>
      <c r="AN9" s="11"/>
      <c r="AO9" s="32"/>
      <c r="AP9" s="11">
        <f t="shared" ref="AP9:AP25" si="2">ROUND(AN9*AO9/100,0)</f>
        <v>0</v>
      </c>
      <c r="AQ9" s="11" t="str">
        <f t="shared" si="0"/>
        <v/>
      </c>
      <c r="AR9" s="12"/>
    </row>
    <row r="10" spans="1:44" ht="15.75" customHeight="1">
      <c r="A10" s="22"/>
      <c r="B10" s="30"/>
      <c r="C10" s="22"/>
      <c r="D10" s="22"/>
      <c r="E10" s="109"/>
      <c r="F10" s="22"/>
      <c r="G10" s="22"/>
      <c r="H10" s="22"/>
      <c r="I10" s="23"/>
      <c r="J10" s="23"/>
      <c r="K10" s="23"/>
      <c r="L10" s="23"/>
      <c r="M10" s="23"/>
      <c r="N10" s="23"/>
      <c r="O10" s="23"/>
      <c r="P10" s="23"/>
      <c r="Q10" s="23"/>
      <c r="R10" s="23"/>
      <c r="S10" s="23"/>
      <c r="T10" s="23"/>
      <c r="U10" s="23"/>
      <c r="V10" s="23"/>
      <c r="W10" s="23"/>
      <c r="X10" s="23"/>
      <c r="Y10" s="23"/>
      <c r="Z10" s="23"/>
      <c r="AA10" s="23"/>
      <c r="AB10" s="23"/>
      <c r="AC10" s="23"/>
      <c r="AD10" s="23"/>
      <c r="AE10" s="110"/>
      <c r="AF10" s="11"/>
      <c r="AG10" s="21"/>
      <c r="AH10" s="21"/>
      <c r="AI10" s="21"/>
      <c r="AJ10" s="19">
        <f t="shared" si="1"/>
        <v>0</v>
      </c>
      <c r="AK10" s="10"/>
      <c r="AL10" s="13"/>
      <c r="AM10" s="11"/>
      <c r="AN10" s="11"/>
      <c r="AO10" s="32"/>
      <c r="AP10" s="11">
        <f t="shared" si="2"/>
        <v>0</v>
      </c>
      <c r="AQ10" s="11" t="str">
        <f t="shared" si="0"/>
        <v/>
      </c>
      <c r="AR10" s="12"/>
    </row>
    <row r="11" spans="1:44" ht="15.75" customHeight="1">
      <c r="A11" s="22"/>
      <c r="B11" s="30"/>
      <c r="C11" s="22"/>
      <c r="D11" s="22"/>
      <c r="E11" s="109"/>
      <c r="F11" s="22"/>
      <c r="G11" s="22"/>
      <c r="H11" s="22"/>
      <c r="I11" s="23"/>
      <c r="J11" s="23"/>
      <c r="K11" s="23"/>
      <c r="L11" s="23"/>
      <c r="M11" s="23"/>
      <c r="N11" s="23"/>
      <c r="O11" s="23"/>
      <c r="P11" s="23"/>
      <c r="Q11" s="23"/>
      <c r="R11" s="23"/>
      <c r="S11" s="23"/>
      <c r="T11" s="23"/>
      <c r="U11" s="23"/>
      <c r="V11" s="23"/>
      <c r="W11" s="23"/>
      <c r="X11" s="23"/>
      <c r="Y11" s="23"/>
      <c r="Z11" s="23"/>
      <c r="AA11" s="23"/>
      <c r="AB11" s="23"/>
      <c r="AC11" s="23"/>
      <c r="AD11" s="23"/>
      <c r="AE11" s="110"/>
      <c r="AF11" s="11"/>
      <c r="AG11" s="21"/>
      <c r="AH11" s="21"/>
      <c r="AI11" s="21"/>
      <c r="AJ11" s="19">
        <f t="shared" si="1"/>
        <v>0</v>
      </c>
      <c r="AK11" s="10"/>
      <c r="AL11" s="13"/>
      <c r="AM11" s="11"/>
      <c r="AN11" s="11"/>
      <c r="AO11" s="32"/>
      <c r="AP11" s="11">
        <f t="shared" si="2"/>
        <v>0</v>
      </c>
      <c r="AQ11" s="11" t="str">
        <f t="shared" si="0"/>
        <v/>
      </c>
      <c r="AR11" s="12"/>
    </row>
    <row r="12" spans="1:44" ht="15.75" customHeight="1">
      <c r="A12" s="22"/>
      <c r="B12" s="30"/>
      <c r="C12" s="22"/>
      <c r="D12" s="22"/>
      <c r="E12" s="109"/>
      <c r="F12" s="22"/>
      <c r="G12" s="22"/>
      <c r="H12" s="22"/>
      <c r="I12" s="23"/>
      <c r="J12" s="23"/>
      <c r="K12" s="23"/>
      <c r="L12" s="23"/>
      <c r="M12" s="23"/>
      <c r="N12" s="23"/>
      <c r="O12" s="23"/>
      <c r="P12" s="23"/>
      <c r="Q12" s="23"/>
      <c r="R12" s="23"/>
      <c r="S12" s="23"/>
      <c r="T12" s="23"/>
      <c r="U12" s="23"/>
      <c r="V12" s="23"/>
      <c r="W12" s="23"/>
      <c r="X12" s="23"/>
      <c r="Y12" s="23"/>
      <c r="Z12" s="23"/>
      <c r="AA12" s="23"/>
      <c r="AB12" s="23"/>
      <c r="AC12" s="23"/>
      <c r="AD12" s="23"/>
      <c r="AE12" s="110"/>
      <c r="AF12" s="11"/>
      <c r="AG12" s="21"/>
      <c r="AH12" s="21"/>
      <c r="AI12" s="21"/>
      <c r="AJ12" s="19">
        <f t="shared" si="1"/>
        <v>0</v>
      </c>
      <c r="AK12" s="10"/>
      <c r="AL12" s="13"/>
      <c r="AM12" s="11"/>
      <c r="AN12" s="11"/>
      <c r="AO12" s="32"/>
      <c r="AP12" s="11">
        <f t="shared" si="2"/>
        <v>0</v>
      </c>
      <c r="AQ12" s="11" t="str">
        <f t="shared" si="0"/>
        <v/>
      </c>
      <c r="AR12" s="12"/>
    </row>
    <row r="13" spans="1:44" ht="15.75" customHeight="1">
      <c r="A13" s="22"/>
      <c r="B13" s="30"/>
      <c r="C13" s="22"/>
      <c r="D13" s="22"/>
      <c r="E13" s="109"/>
      <c r="F13" s="22"/>
      <c r="G13" s="22"/>
      <c r="H13" s="22"/>
      <c r="I13" s="23"/>
      <c r="J13" s="23"/>
      <c r="K13" s="23"/>
      <c r="L13" s="23"/>
      <c r="M13" s="23"/>
      <c r="N13" s="23"/>
      <c r="O13" s="23"/>
      <c r="P13" s="23"/>
      <c r="Q13" s="23"/>
      <c r="R13" s="23"/>
      <c r="S13" s="23"/>
      <c r="T13" s="23"/>
      <c r="U13" s="23"/>
      <c r="V13" s="23"/>
      <c r="W13" s="23"/>
      <c r="X13" s="23"/>
      <c r="Y13" s="23"/>
      <c r="Z13" s="23"/>
      <c r="AA13" s="23"/>
      <c r="AB13" s="23"/>
      <c r="AC13" s="23"/>
      <c r="AD13" s="23"/>
      <c r="AE13" s="110"/>
      <c r="AF13" s="11"/>
      <c r="AG13" s="21"/>
      <c r="AH13" s="21"/>
      <c r="AI13" s="21"/>
      <c r="AJ13" s="19">
        <f t="shared" si="1"/>
        <v>0</v>
      </c>
      <c r="AK13" s="10"/>
      <c r="AL13" s="13"/>
      <c r="AM13" s="11"/>
      <c r="AN13" s="11"/>
      <c r="AO13" s="32"/>
      <c r="AP13" s="11">
        <f t="shared" si="2"/>
        <v>0</v>
      </c>
      <c r="AQ13" s="11" t="str">
        <f t="shared" si="0"/>
        <v/>
      </c>
      <c r="AR13" s="12"/>
    </row>
    <row r="14" spans="1:44" ht="15.75" customHeight="1">
      <c r="A14" s="22"/>
      <c r="B14" s="30"/>
      <c r="C14" s="22"/>
      <c r="D14" s="22"/>
      <c r="E14" s="109"/>
      <c r="F14" s="22"/>
      <c r="G14" s="22"/>
      <c r="H14" s="22"/>
      <c r="I14" s="23"/>
      <c r="J14" s="23"/>
      <c r="K14" s="23"/>
      <c r="L14" s="23"/>
      <c r="M14" s="23"/>
      <c r="N14" s="23"/>
      <c r="O14" s="23"/>
      <c r="P14" s="23"/>
      <c r="Q14" s="23"/>
      <c r="R14" s="23"/>
      <c r="S14" s="23"/>
      <c r="T14" s="23"/>
      <c r="U14" s="23"/>
      <c r="V14" s="23"/>
      <c r="W14" s="23"/>
      <c r="X14" s="23"/>
      <c r="Y14" s="23"/>
      <c r="Z14" s="23"/>
      <c r="AA14" s="23"/>
      <c r="AB14" s="23"/>
      <c r="AC14" s="23"/>
      <c r="AD14" s="23"/>
      <c r="AE14" s="110"/>
      <c r="AF14" s="11"/>
      <c r="AG14" s="21"/>
      <c r="AH14" s="21"/>
      <c r="AI14" s="21"/>
      <c r="AJ14" s="19">
        <f t="shared" si="1"/>
        <v>0</v>
      </c>
      <c r="AK14" s="10"/>
      <c r="AL14" s="13"/>
      <c r="AM14" s="11"/>
      <c r="AN14" s="11"/>
      <c r="AO14" s="32"/>
      <c r="AP14" s="11">
        <f t="shared" si="2"/>
        <v>0</v>
      </c>
      <c r="AQ14" s="11" t="str">
        <f t="shared" si="0"/>
        <v/>
      </c>
      <c r="AR14" s="12"/>
    </row>
    <row r="15" spans="1:44" ht="15.75" customHeight="1">
      <c r="A15" s="22"/>
      <c r="B15" s="30"/>
      <c r="C15" s="22"/>
      <c r="D15" s="22"/>
      <c r="E15" s="109"/>
      <c r="F15" s="22"/>
      <c r="G15" s="22"/>
      <c r="H15" s="22"/>
      <c r="I15" s="23"/>
      <c r="J15" s="23"/>
      <c r="K15" s="23"/>
      <c r="L15" s="23"/>
      <c r="M15" s="23"/>
      <c r="N15" s="23"/>
      <c r="O15" s="23"/>
      <c r="P15" s="23"/>
      <c r="Q15" s="23"/>
      <c r="R15" s="23"/>
      <c r="S15" s="23"/>
      <c r="T15" s="23"/>
      <c r="U15" s="23"/>
      <c r="V15" s="23"/>
      <c r="W15" s="23"/>
      <c r="X15" s="23"/>
      <c r="Y15" s="23"/>
      <c r="Z15" s="23"/>
      <c r="AA15" s="23"/>
      <c r="AB15" s="23"/>
      <c r="AC15" s="23"/>
      <c r="AD15" s="23"/>
      <c r="AE15" s="110"/>
      <c r="AF15" s="11"/>
      <c r="AG15" s="21"/>
      <c r="AH15" s="21"/>
      <c r="AI15" s="21"/>
      <c r="AJ15" s="19">
        <f t="shared" si="1"/>
        <v>0</v>
      </c>
      <c r="AK15" s="10"/>
      <c r="AL15" s="13"/>
      <c r="AM15" s="11"/>
      <c r="AN15" s="11"/>
      <c r="AO15" s="32"/>
      <c r="AP15" s="11">
        <f t="shared" si="2"/>
        <v>0</v>
      </c>
      <c r="AQ15" s="11" t="str">
        <f t="shared" si="0"/>
        <v/>
      </c>
      <c r="AR15" s="12"/>
    </row>
    <row r="16" spans="1:44" ht="15.75" customHeight="1">
      <c r="A16" s="22"/>
      <c r="B16" s="30"/>
      <c r="C16" s="22"/>
      <c r="D16" s="22"/>
      <c r="E16" s="109"/>
      <c r="F16" s="22"/>
      <c r="G16" s="22"/>
      <c r="H16" s="22"/>
      <c r="I16" s="23"/>
      <c r="J16" s="23"/>
      <c r="K16" s="23"/>
      <c r="L16" s="23"/>
      <c r="M16" s="23"/>
      <c r="N16" s="23"/>
      <c r="O16" s="23"/>
      <c r="P16" s="23"/>
      <c r="Q16" s="23"/>
      <c r="R16" s="23"/>
      <c r="S16" s="23"/>
      <c r="T16" s="23"/>
      <c r="U16" s="23"/>
      <c r="V16" s="23"/>
      <c r="W16" s="23"/>
      <c r="X16" s="23"/>
      <c r="Y16" s="23"/>
      <c r="Z16" s="23"/>
      <c r="AA16" s="23"/>
      <c r="AB16" s="23"/>
      <c r="AC16" s="23"/>
      <c r="AD16" s="23"/>
      <c r="AE16" s="110"/>
      <c r="AF16" s="11"/>
      <c r="AG16" s="21"/>
      <c r="AH16" s="21"/>
      <c r="AI16" s="21"/>
      <c r="AJ16" s="19">
        <f t="shared" si="1"/>
        <v>0</v>
      </c>
      <c r="AK16" s="10"/>
      <c r="AL16" s="13"/>
      <c r="AM16" s="11"/>
      <c r="AN16" s="11"/>
      <c r="AO16" s="32"/>
      <c r="AP16" s="11">
        <f t="shared" si="2"/>
        <v>0</v>
      </c>
      <c r="AQ16" s="11" t="str">
        <f t="shared" si="0"/>
        <v/>
      </c>
      <c r="AR16" s="12"/>
    </row>
    <row r="17" spans="1:44" ht="15.75" customHeight="1">
      <c r="A17" s="22"/>
      <c r="B17" s="30"/>
      <c r="C17" s="22"/>
      <c r="D17" s="22"/>
      <c r="E17" s="109"/>
      <c r="F17" s="22"/>
      <c r="G17" s="22"/>
      <c r="H17" s="22"/>
      <c r="I17" s="23"/>
      <c r="J17" s="23"/>
      <c r="K17" s="23"/>
      <c r="L17" s="23"/>
      <c r="M17" s="23"/>
      <c r="N17" s="23"/>
      <c r="O17" s="23"/>
      <c r="P17" s="23"/>
      <c r="Q17" s="23"/>
      <c r="R17" s="23"/>
      <c r="S17" s="23"/>
      <c r="T17" s="23"/>
      <c r="U17" s="23"/>
      <c r="V17" s="23"/>
      <c r="W17" s="23"/>
      <c r="X17" s="23"/>
      <c r="Y17" s="23"/>
      <c r="Z17" s="23"/>
      <c r="AA17" s="23"/>
      <c r="AB17" s="23"/>
      <c r="AC17" s="23"/>
      <c r="AD17" s="23"/>
      <c r="AE17" s="110"/>
      <c r="AF17" s="11"/>
      <c r="AG17" s="21"/>
      <c r="AH17" s="21"/>
      <c r="AI17" s="21"/>
      <c r="AJ17" s="19">
        <f t="shared" si="1"/>
        <v>0</v>
      </c>
      <c r="AK17" s="10"/>
      <c r="AL17" s="13"/>
      <c r="AM17" s="11"/>
      <c r="AN17" s="11"/>
      <c r="AO17" s="32"/>
      <c r="AP17" s="11">
        <f t="shared" si="2"/>
        <v>0</v>
      </c>
      <c r="AQ17" s="11" t="str">
        <f t="shared" si="0"/>
        <v/>
      </c>
      <c r="AR17" s="12"/>
    </row>
    <row r="18" spans="1:44" ht="15.75" customHeight="1">
      <c r="A18" s="22"/>
      <c r="B18" s="30"/>
      <c r="C18" s="22"/>
      <c r="D18" s="22"/>
      <c r="E18" s="109"/>
      <c r="F18" s="22"/>
      <c r="G18" s="22"/>
      <c r="H18" s="22"/>
      <c r="I18" s="23"/>
      <c r="J18" s="23"/>
      <c r="K18" s="23"/>
      <c r="L18" s="23"/>
      <c r="M18" s="23"/>
      <c r="N18" s="23"/>
      <c r="O18" s="23"/>
      <c r="P18" s="23"/>
      <c r="Q18" s="23"/>
      <c r="R18" s="23"/>
      <c r="S18" s="23"/>
      <c r="T18" s="23"/>
      <c r="U18" s="23"/>
      <c r="V18" s="23"/>
      <c r="W18" s="23"/>
      <c r="X18" s="23"/>
      <c r="Y18" s="23"/>
      <c r="Z18" s="23"/>
      <c r="AA18" s="23"/>
      <c r="AB18" s="23"/>
      <c r="AC18" s="23"/>
      <c r="AD18" s="23"/>
      <c r="AE18" s="110"/>
      <c r="AF18" s="11"/>
      <c r="AG18" s="21"/>
      <c r="AH18" s="21"/>
      <c r="AI18" s="21"/>
      <c r="AJ18" s="19">
        <f t="shared" si="1"/>
        <v>0</v>
      </c>
      <c r="AK18" s="10"/>
      <c r="AL18" s="13"/>
      <c r="AM18" s="11"/>
      <c r="AN18" s="11"/>
      <c r="AO18" s="32"/>
      <c r="AP18" s="11">
        <f t="shared" si="2"/>
        <v>0</v>
      </c>
      <c r="AQ18" s="11" t="str">
        <f t="shared" si="0"/>
        <v/>
      </c>
      <c r="AR18" s="12"/>
    </row>
    <row r="19" spans="1:44" ht="15.75" customHeight="1">
      <c r="A19" s="22"/>
      <c r="B19" s="30"/>
      <c r="C19" s="22"/>
      <c r="D19" s="22"/>
      <c r="E19" s="109"/>
      <c r="F19" s="22"/>
      <c r="G19" s="22"/>
      <c r="H19" s="22"/>
      <c r="I19" s="23"/>
      <c r="J19" s="23"/>
      <c r="K19" s="23"/>
      <c r="L19" s="23"/>
      <c r="M19" s="23"/>
      <c r="N19" s="23"/>
      <c r="O19" s="23"/>
      <c r="P19" s="23"/>
      <c r="Q19" s="23"/>
      <c r="R19" s="23"/>
      <c r="S19" s="23"/>
      <c r="T19" s="23"/>
      <c r="U19" s="23"/>
      <c r="V19" s="23"/>
      <c r="W19" s="23"/>
      <c r="X19" s="23"/>
      <c r="Y19" s="23"/>
      <c r="Z19" s="23"/>
      <c r="AA19" s="23"/>
      <c r="AB19" s="23"/>
      <c r="AC19" s="23"/>
      <c r="AD19" s="23"/>
      <c r="AE19" s="110"/>
      <c r="AF19" s="11"/>
      <c r="AG19" s="21"/>
      <c r="AH19" s="21"/>
      <c r="AI19" s="21"/>
      <c r="AJ19" s="19">
        <f t="shared" si="1"/>
        <v>0</v>
      </c>
      <c r="AK19" s="10"/>
      <c r="AL19" s="13"/>
      <c r="AM19" s="11"/>
      <c r="AN19" s="11"/>
      <c r="AO19" s="32"/>
      <c r="AP19" s="11">
        <f t="shared" si="2"/>
        <v>0</v>
      </c>
      <c r="AQ19" s="11" t="str">
        <f t="shared" si="0"/>
        <v/>
      </c>
      <c r="AR19" s="12"/>
    </row>
    <row r="20" spans="1:44" ht="15.75" customHeight="1">
      <c r="A20" s="22"/>
      <c r="B20" s="30"/>
      <c r="C20" s="22"/>
      <c r="D20" s="22"/>
      <c r="E20" s="109"/>
      <c r="F20" s="22"/>
      <c r="G20" s="22"/>
      <c r="H20" s="22"/>
      <c r="I20" s="23"/>
      <c r="J20" s="23"/>
      <c r="K20" s="23"/>
      <c r="L20" s="23"/>
      <c r="M20" s="23"/>
      <c r="N20" s="23"/>
      <c r="O20" s="23"/>
      <c r="P20" s="23"/>
      <c r="Q20" s="23"/>
      <c r="R20" s="23"/>
      <c r="S20" s="23"/>
      <c r="T20" s="23"/>
      <c r="U20" s="23"/>
      <c r="V20" s="23"/>
      <c r="W20" s="23"/>
      <c r="X20" s="23"/>
      <c r="Y20" s="23"/>
      <c r="Z20" s="23"/>
      <c r="AA20" s="23"/>
      <c r="AB20" s="23"/>
      <c r="AC20" s="23"/>
      <c r="AD20" s="23"/>
      <c r="AE20" s="110"/>
      <c r="AF20" s="11"/>
      <c r="AG20" s="21"/>
      <c r="AH20" s="21"/>
      <c r="AI20" s="21"/>
      <c r="AJ20" s="19">
        <f t="shared" si="1"/>
        <v>0</v>
      </c>
      <c r="AK20" s="10"/>
      <c r="AL20" s="13"/>
      <c r="AM20" s="11"/>
      <c r="AN20" s="11"/>
      <c r="AO20" s="32"/>
      <c r="AP20" s="11">
        <f t="shared" si="2"/>
        <v>0</v>
      </c>
      <c r="AQ20" s="11" t="str">
        <f t="shared" si="0"/>
        <v/>
      </c>
      <c r="AR20" s="12"/>
    </row>
    <row r="21" spans="1:44" ht="15.75" customHeight="1">
      <c r="A21" s="22"/>
      <c r="B21" s="30"/>
      <c r="C21" s="22"/>
      <c r="D21" s="22"/>
      <c r="E21" s="109"/>
      <c r="F21" s="22"/>
      <c r="G21" s="22"/>
      <c r="H21" s="22"/>
      <c r="I21" s="23"/>
      <c r="J21" s="23"/>
      <c r="K21" s="23"/>
      <c r="L21" s="23"/>
      <c r="M21" s="23"/>
      <c r="N21" s="23"/>
      <c r="O21" s="23"/>
      <c r="P21" s="23"/>
      <c r="Q21" s="23"/>
      <c r="R21" s="23"/>
      <c r="S21" s="23"/>
      <c r="T21" s="23"/>
      <c r="U21" s="23"/>
      <c r="V21" s="23"/>
      <c r="W21" s="23"/>
      <c r="X21" s="23"/>
      <c r="Y21" s="23"/>
      <c r="Z21" s="23"/>
      <c r="AA21" s="23"/>
      <c r="AB21" s="23"/>
      <c r="AC21" s="23"/>
      <c r="AD21" s="23"/>
      <c r="AE21" s="110"/>
      <c r="AF21" s="11"/>
      <c r="AG21" s="21"/>
      <c r="AH21" s="21"/>
      <c r="AI21" s="21"/>
      <c r="AJ21" s="19">
        <f t="shared" si="1"/>
        <v>0</v>
      </c>
      <c r="AK21" s="10"/>
      <c r="AL21" s="13"/>
      <c r="AM21" s="11"/>
      <c r="AN21" s="11"/>
      <c r="AO21" s="32"/>
      <c r="AP21" s="11">
        <f t="shared" si="2"/>
        <v>0</v>
      </c>
      <c r="AQ21" s="11" t="str">
        <f t="shared" si="0"/>
        <v/>
      </c>
      <c r="AR21" s="12"/>
    </row>
    <row r="22" spans="1:44" ht="15.75" customHeight="1">
      <c r="A22" s="22"/>
      <c r="B22" s="30"/>
      <c r="C22" s="22"/>
      <c r="D22" s="22"/>
      <c r="E22" s="109"/>
      <c r="F22" s="22"/>
      <c r="G22" s="22"/>
      <c r="H22" s="22"/>
      <c r="I22" s="23"/>
      <c r="J22" s="23"/>
      <c r="K22" s="23"/>
      <c r="L22" s="23"/>
      <c r="M22" s="23"/>
      <c r="N22" s="23"/>
      <c r="O22" s="23"/>
      <c r="P22" s="23"/>
      <c r="Q22" s="23"/>
      <c r="R22" s="23"/>
      <c r="S22" s="23"/>
      <c r="T22" s="23"/>
      <c r="U22" s="23"/>
      <c r="V22" s="23"/>
      <c r="W22" s="23"/>
      <c r="X22" s="23"/>
      <c r="Y22" s="23"/>
      <c r="Z22" s="23"/>
      <c r="AA22" s="23"/>
      <c r="AB22" s="23"/>
      <c r="AC22" s="23"/>
      <c r="AD22" s="23"/>
      <c r="AE22" s="110"/>
      <c r="AF22" s="11"/>
      <c r="AG22" s="21"/>
      <c r="AH22" s="21"/>
      <c r="AI22" s="21"/>
      <c r="AJ22" s="19">
        <f t="shared" si="1"/>
        <v>0</v>
      </c>
      <c r="AK22" s="10"/>
      <c r="AL22" s="13"/>
      <c r="AM22" s="11"/>
      <c r="AN22" s="11"/>
      <c r="AO22" s="32"/>
      <c r="AP22" s="11">
        <f t="shared" si="2"/>
        <v>0</v>
      </c>
      <c r="AQ22" s="11" t="str">
        <f t="shared" si="0"/>
        <v/>
      </c>
      <c r="AR22" s="12"/>
    </row>
    <row r="23" spans="1:44" ht="15.75" customHeight="1">
      <c r="A23" s="22"/>
      <c r="B23" s="30"/>
      <c r="C23" s="22"/>
      <c r="D23" s="22"/>
      <c r="E23" s="109"/>
      <c r="F23" s="22"/>
      <c r="G23" s="22"/>
      <c r="H23" s="22"/>
      <c r="I23" s="23"/>
      <c r="J23" s="23"/>
      <c r="K23" s="23"/>
      <c r="L23" s="23"/>
      <c r="M23" s="23"/>
      <c r="N23" s="23"/>
      <c r="O23" s="23"/>
      <c r="P23" s="23"/>
      <c r="Q23" s="23"/>
      <c r="R23" s="23"/>
      <c r="S23" s="23"/>
      <c r="T23" s="23"/>
      <c r="U23" s="23"/>
      <c r="V23" s="23"/>
      <c r="W23" s="23"/>
      <c r="X23" s="23"/>
      <c r="Y23" s="23"/>
      <c r="Z23" s="23"/>
      <c r="AA23" s="23"/>
      <c r="AB23" s="23"/>
      <c r="AC23" s="23"/>
      <c r="AD23" s="23"/>
      <c r="AE23" s="110"/>
      <c r="AF23" s="11"/>
      <c r="AG23" s="21"/>
      <c r="AH23" s="21"/>
      <c r="AI23" s="21"/>
      <c r="AJ23" s="19">
        <f t="shared" si="1"/>
        <v>0</v>
      </c>
      <c r="AK23" s="10"/>
      <c r="AL23" s="13"/>
      <c r="AM23" s="11"/>
      <c r="AN23" s="11"/>
      <c r="AO23" s="32"/>
      <c r="AP23" s="11">
        <f t="shared" si="2"/>
        <v>0</v>
      </c>
      <c r="AQ23" s="11" t="str">
        <f t="shared" si="0"/>
        <v/>
      </c>
      <c r="AR23" s="12"/>
    </row>
    <row r="24" spans="1:44" ht="15.75" customHeight="1">
      <c r="A24" s="22"/>
      <c r="B24" s="30"/>
      <c r="C24" s="22"/>
      <c r="D24" s="22"/>
      <c r="E24" s="109"/>
      <c r="F24" s="22"/>
      <c r="G24" s="22"/>
      <c r="H24" s="22"/>
      <c r="I24" s="23"/>
      <c r="J24" s="23"/>
      <c r="K24" s="23"/>
      <c r="L24" s="23"/>
      <c r="M24" s="23"/>
      <c r="N24" s="23"/>
      <c r="O24" s="23"/>
      <c r="P24" s="23"/>
      <c r="Q24" s="23"/>
      <c r="R24" s="23"/>
      <c r="S24" s="23"/>
      <c r="T24" s="23"/>
      <c r="U24" s="23"/>
      <c r="V24" s="23"/>
      <c r="W24" s="23"/>
      <c r="X24" s="23"/>
      <c r="Y24" s="23"/>
      <c r="Z24" s="23"/>
      <c r="AA24" s="23"/>
      <c r="AB24" s="23"/>
      <c r="AC24" s="23"/>
      <c r="AD24" s="23"/>
      <c r="AE24" s="110"/>
      <c r="AF24" s="11"/>
      <c r="AG24" s="21"/>
      <c r="AH24" s="21"/>
      <c r="AI24" s="21"/>
      <c r="AJ24" s="19">
        <f t="shared" si="1"/>
        <v>0</v>
      </c>
      <c r="AK24" s="10"/>
      <c r="AL24" s="13"/>
      <c r="AM24" s="11"/>
      <c r="AN24" s="11"/>
      <c r="AO24" s="32"/>
      <c r="AP24" s="11">
        <f t="shared" si="2"/>
        <v>0</v>
      </c>
      <c r="AQ24" s="11" t="str">
        <f t="shared" si="0"/>
        <v/>
      </c>
      <c r="AR24" s="12"/>
    </row>
    <row r="25" spans="1:44" ht="15.75" customHeight="1">
      <c r="A25" s="22"/>
      <c r="B25" s="30"/>
      <c r="C25" s="22"/>
      <c r="D25" s="22"/>
      <c r="E25" s="109"/>
      <c r="F25" s="22"/>
      <c r="G25" s="22"/>
      <c r="H25" s="22"/>
      <c r="I25" s="23"/>
      <c r="J25" s="23"/>
      <c r="K25" s="23"/>
      <c r="L25" s="23"/>
      <c r="M25" s="23"/>
      <c r="N25" s="23"/>
      <c r="O25" s="23"/>
      <c r="P25" s="23"/>
      <c r="Q25" s="23"/>
      <c r="R25" s="23"/>
      <c r="S25" s="23"/>
      <c r="T25" s="23"/>
      <c r="U25" s="23"/>
      <c r="V25" s="23"/>
      <c r="W25" s="23"/>
      <c r="X25" s="23"/>
      <c r="Y25" s="23"/>
      <c r="Z25" s="23"/>
      <c r="AA25" s="23"/>
      <c r="AB25" s="23"/>
      <c r="AC25" s="23"/>
      <c r="AD25" s="23"/>
      <c r="AE25" s="110"/>
      <c r="AF25" s="11"/>
      <c r="AG25" s="21"/>
      <c r="AH25" s="21"/>
      <c r="AI25" s="21"/>
      <c r="AJ25" s="19">
        <f t="shared" si="1"/>
        <v>0</v>
      </c>
      <c r="AK25" s="10"/>
      <c r="AL25" s="13"/>
      <c r="AM25" s="11"/>
      <c r="AN25" s="11"/>
      <c r="AO25" s="32"/>
      <c r="AP25" s="11">
        <f t="shared" si="2"/>
        <v>0</v>
      </c>
      <c r="AQ25" s="11" t="str">
        <f t="shared" si="0"/>
        <v/>
      </c>
      <c r="AR25" s="12"/>
    </row>
    <row r="26" spans="1:44" ht="15.75" customHeight="1">
      <c r="A26" s="376" t="s">
        <v>75</v>
      </c>
      <c r="B26" s="380"/>
      <c r="C26" s="380"/>
      <c r="D26" s="22"/>
      <c r="E26" s="109"/>
      <c r="F26" s="22"/>
      <c r="G26" s="22"/>
      <c r="H26" s="22"/>
      <c r="I26" s="23"/>
      <c r="J26" s="23"/>
      <c r="K26" s="23"/>
      <c r="L26" s="23"/>
      <c r="M26" s="23"/>
      <c r="N26" s="23"/>
      <c r="O26" s="23"/>
      <c r="P26" s="23"/>
      <c r="Q26" s="23"/>
      <c r="R26" s="23"/>
      <c r="S26" s="23"/>
      <c r="T26" s="23"/>
      <c r="U26" s="23"/>
      <c r="V26" s="23"/>
      <c r="W26" s="23"/>
      <c r="X26" s="23"/>
      <c r="Y26" s="23"/>
      <c r="Z26" s="23"/>
      <c r="AA26" s="23"/>
      <c r="AB26" s="23"/>
      <c r="AC26" s="23"/>
      <c r="AD26" s="23"/>
      <c r="AE26" s="110"/>
      <c r="AF26" s="21">
        <f>SUM(AF8:AF25)</f>
        <v>0</v>
      </c>
      <c r="AG26" s="21">
        <f t="shared" ref="AG26:AI26" si="3">SUM(AG8:AG25)</f>
        <v>0</v>
      </c>
      <c r="AH26" s="21">
        <f t="shared" si="3"/>
        <v>0</v>
      </c>
      <c r="AI26" s="21">
        <f t="shared" si="3"/>
        <v>0</v>
      </c>
      <c r="AJ26" s="21">
        <f>SUM(AJ8:AJ25)</f>
        <v>0</v>
      </c>
      <c r="AK26" s="10">
        <f>SUM(AK8:AK25)</f>
        <v>0</v>
      </c>
      <c r="AL26" s="13">
        <f>SUM(AL8:AL25)</f>
        <v>0</v>
      </c>
      <c r="AM26" s="11">
        <f>SUM(AM8:AM25)</f>
        <v>0</v>
      </c>
      <c r="AN26" s="11">
        <f>SUM(AN8:AN25)</f>
        <v>0</v>
      </c>
      <c r="AO26" s="25"/>
      <c r="AP26" s="11">
        <f>SUM(AP8:AP25)</f>
        <v>0</v>
      </c>
      <c r="AQ26" s="11" t="str">
        <f t="shared" si="0"/>
        <v/>
      </c>
      <c r="AR26" s="12"/>
    </row>
    <row r="27" spans="1:44" ht="15.75" customHeight="1">
      <c r="A27" s="414" t="s">
        <v>85</v>
      </c>
      <c r="B27" s="414"/>
      <c r="C27" s="414"/>
      <c r="D27" s="22"/>
      <c r="E27" s="109"/>
      <c r="F27" s="22"/>
      <c r="G27" s="22"/>
      <c r="H27" s="22"/>
      <c r="I27" s="23"/>
      <c r="J27" s="23"/>
      <c r="K27" s="23"/>
      <c r="L27" s="23"/>
      <c r="M27" s="23"/>
      <c r="N27" s="23"/>
      <c r="O27" s="23"/>
      <c r="P27" s="23"/>
      <c r="Q27" s="23"/>
      <c r="R27" s="23"/>
      <c r="S27" s="23"/>
      <c r="T27" s="23"/>
      <c r="U27" s="23"/>
      <c r="V27" s="23"/>
      <c r="W27" s="23"/>
      <c r="X27" s="23"/>
      <c r="Y27" s="23"/>
      <c r="Z27" s="23"/>
      <c r="AA27" s="23"/>
      <c r="AB27" s="23"/>
      <c r="AC27" s="23"/>
      <c r="AD27" s="23"/>
      <c r="AE27" s="110"/>
      <c r="AF27" s="11"/>
      <c r="AG27" s="21"/>
      <c r="AH27" s="21"/>
      <c r="AI27" s="21"/>
      <c r="AJ27" s="21"/>
      <c r="AK27" s="10"/>
      <c r="AL27" s="13"/>
      <c r="AM27" s="11"/>
      <c r="AN27" s="11"/>
      <c r="AO27" s="25"/>
      <c r="AP27" s="11"/>
      <c r="AQ27" s="11" t="str">
        <f t="shared" si="0"/>
        <v/>
      </c>
      <c r="AR27" s="12"/>
    </row>
    <row r="28" spans="1:44" ht="15.75" customHeight="1">
      <c r="A28" s="376" t="s">
        <v>19</v>
      </c>
      <c r="B28" s="380"/>
      <c r="C28" s="380"/>
      <c r="D28" s="22"/>
      <c r="E28" s="37"/>
      <c r="F28" s="22"/>
      <c r="G28" s="22"/>
      <c r="H28" s="22"/>
      <c r="I28" s="23"/>
      <c r="J28" s="23"/>
      <c r="K28" s="23"/>
      <c r="L28" s="23"/>
      <c r="M28" s="23"/>
      <c r="N28" s="23"/>
      <c r="O28" s="23"/>
      <c r="P28" s="23"/>
      <c r="Q28" s="23"/>
      <c r="R28" s="23"/>
      <c r="S28" s="23"/>
      <c r="T28" s="23"/>
      <c r="U28" s="23"/>
      <c r="V28" s="23"/>
      <c r="W28" s="23"/>
      <c r="X28" s="23"/>
      <c r="Y28" s="23"/>
      <c r="Z28" s="23"/>
      <c r="AA28" s="23"/>
      <c r="AB28" s="23"/>
      <c r="AC28" s="23"/>
      <c r="AD28" s="23"/>
      <c r="AE28" s="110"/>
      <c r="AF28" s="11">
        <f>AF26-AF27</f>
        <v>0</v>
      </c>
      <c r="AG28" s="11">
        <f t="shared" ref="AG28:AJ28" si="4">AG26-AG27</f>
        <v>0</v>
      </c>
      <c r="AH28" s="11">
        <f t="shared" si="4"/>
        <v>0</v>
      </c>
      <c r="AI28" s="11">
        <f t="shared" si="4"/>
        <v>0</v>
      </c>
      <c r="AJ28" s="11">
        <f t="shared" si="4"/>
        <v>0</v>
      </c>
      <c r="AK28" s="10">
        <f>AK26-AK27</f>
        <v>0</v>
      </c>
      <c r="AL28" s="13">
        <f>AL26-AL27</f>
        <v>0</v>
      </c>
      <c r="AM28" s="11">
        <f>AM26-AM27</f>
        <v>0</v>
      </c>
      <c r="AN28" s="11">
        <f>AN26-AN27</f>
        <v>0</v>
      </c>
      <c r="AO28" s="25"/>
      <c r="AP28" s="11">
        <f>AP26-AP27</f>
        <v>0</v>
      </c>
      <c r="AQ28" s="11" t="str">
        <f t="shared" si="0"/>
        <v/>
      </c>
      <c r="AR28" s="12"/>
    </row>
    <row r="29" spans="1:44" ht="15.75" customHeight="1">
      <c r="A29" s="14" t="str">
        <f>封面!D11&amp;封面!F11</f>
        <v>产权持有人填表人：</v>
      </c>
      <c r="AN29" s="14" t="str">
        <f>"评估人员："&amp;封面!F23</f>
        <v>评估人员：</v>
      </c>
    </row>
    <row r="30" spans="1:44" ht="15.75" customHeight="1">
      <c r="A30" s="14" t="str">
        <f>CONCATENATE(封面!D15,封面!F15,封面!G15,封面!H15,封面!I15,封面!J15,封面!K15)</f>
        <v>填表日期：2022年6月28日</v>
      </c>
    </row>
  </sheetData>
  <mergeCells count="33">
    <mergeCell ref="U5:U7"/>
    <mergeCell ref="V5:V7"/>
    <mergeCell ref="AB5:AB7"/>
    <mergeCell ref="AC5:AC7"/>
    <mergeCell ref="AE5:AE7"/>
    <mergeCell ref="S5:S7"/>
    <mergeCell ref="T5:T7"/>
    <mergeCell ref="A28:C28"/>
    <mergeCell ref="A5:A7"/>
    <mergeCell ref="B5:B7"/>
    <mergeCell ref="C5:C7"/>
    <mergeCell ref="D5:Q5"/>
    <mergeCell ref="A27:C27"/>
    <mergeCell ref="A26:C26"/>
    <mergeCell ref="D6:D7"/>
    <mergeCell ref="E6:E7"/>
    <mergeCell ref="F6:Q6"/>
    <mergeCell ref="AK6:AK7"/>
    <mergeCell ref="AF6:AJ6"/>
    <mergeCell ref="Z5:Z7"/>
    <mergeCell ref="Y5:Y7"/>
    <mergeCell ref="A2:AR2"/>
    <mergeCell ref="A3:AR3"/>
    <mergeCell ref="AF5:AK5"/>
    <mergeCell ref="AL5:AM5"/>
    <mergeCell ref="AN5:AP5"/>
    <mergeCell ref="AR5:AR7"/>
    <mergeCell ref="AQ5:AQ7"/>
    <mergeCell ref="AD5:AD7"/>
    <mergeCell ref="W5:W7"/>
    <mergeCell ref="X5:X7"/>
    <mergeCell ref="AA5:AA7"/>
    <mergeCell ref="R5:R7"/>
  </mergeCells>
  <phoneticPr fontId="10" type="noConversion"/>
  <hyperlinks>
    <hyperlink ref="A1" location="索引目录!E37" display="返回索引页"/>
    <hyperlink ref="B1" location="固定资产汇总!B10" display="返回"/>
  </hyperlinks>
  <printOptions horizontalCentered="1"/>
  <pageMargins left="0.35433070866141736" right="0.35433070866141736" top="0.78740157480314965" bottom="0.78740157480314965" header="1.0236220472440944" footer="0.51181102362204722"/>
  <pageSetup paperSize="9" fitToHeight="0" orientation="landscape" horizontalDpi="4294967292" r:id="rId1"/>
  <headerFooter alignWithMargins="0">
    <oddHeader>&amp;R&amp;"宋体,常规"&amp;9表&amp;"Times New Roman,常规"4-8-3
&amp;"宋体,常规"共&amp;"Times New Roman,常规"&amp;N&amp;"宋体,常规"页第&amp;"Times New Roman,常规"&amp;P&amp;"宋体,常规"页</oddHead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3">
    <tabColor rgb="FF00FF00"/>
    <pageSetUpPr fitToPage="1"/>
  </sheetPr>
  <dimension ref="A1:Y1107"/>
  <sheetViews>
    <sheetView showZeros="0" view="pageBreakPreview" topLeftCell="A900" zoomScaleSheetLayoutView="100" workbookViewId="0">
      <selection activeCell="S908" sqref="S908"/>
    </sheetView>
  </sheetViews>
  <sheetFormatPr defaultColWidth="11" defaultRowHeight="15.75" customHeight="1" outlineLevelCol="1"/>
  <cols>
    <col min="1" max="1" width="4.75" style="3" customWidth="1"/>
    <col min="2" max="2" width="0.25" style="3" hidden="1" customWidth="1"/>
    <col min="3" max="3" width="19.875" style="196" customWidth="1"/>
    <col min="4" max="4" width="13.625" style="3" customWidth="1"/>
    <col min="5" max="5" width="0.5" style="2" hidden="1" customWidth="1" outlineLevel="1"/>
    <col min="6" max="6" width="20.25" style="3" customWidth="1" collapsed="1"/>
    <col min="7" max="8" width="7.625" style="3" customWidth="1"/>
    <col min="9" max="10" width="9.375" style="3" customWidth="1"/>
    <col min="11" max="11" width="8.375" style="3" hidden="1" customWidth="1" outlineLevel="1"/>
    <col min="12" max="12" width="8.125" style="3" hidden="1" customWidth="1" outlineLevel="1"/>
    <col min="13" max="13" width="9.875" style="3" hidden="1" customWidth="1" outlineLevel="1"/>
    <col min="14" max="14" width="9.125" style="3" hidden="1" customWidth="1" outlineLevel="1"/>
    <col min="15" max="15" width="10" style="3" customWidth="1" collapsed="1"/>
    <col min="16" max="16" width="10" style="3" customWidth="1"/>
    <col min="17" max="17" width="10.625" style="3" customWidth="1"/>
    <col min="18" max="18" width="7" style="190" customWidth="1"/>
    <col min="19" max="19" width="10.125" style="3" customWidth="1"/>
    <col min="20" max="20" width="6.875" style="3" customWidth="1"/>
    <col min="21" max="21" width="7.25" style="3" customWidth="1"/>
    <col min="22" max="22" width="9.25" style="3" bestFit="1" customWidth="1"/>
    <col min="23" max="34" width="9" style="3" bestFit="1" customWidth="1"/>
    <col min="35" max="16384" width="11" style="3"/>
  </cols>
  <sheetData>
    <row r="1" spans="1:23" ht="28.5">
      <c r="A1" s="4" t="s">
        <v>7</v>
      </c>
      <c r="B1" s="24" t="s">
        <v>13</v>
      </c>
      <c r="C1" s="195"/>
      <c r="D1" s="5"/>
      <c r="E1" s="5"/>
      <c r="F1" s="5"/>
      <c r="G1" s="5"/>
      <c r="H1" s="5"/>
      <c r="I1" s="5"/>
      <c r="J1" s="5"/>
      <c r="K1" s="5"/>
      <c r="L1" s="5"/>
      <c r="M1" s="5"/>
      <c r="N1" s="5"/>
      <c r="O1" s="5"/>
      <c r="P1" s="5"/>
      <c r="Q1" s="5"/>
      <c r="R1" s="191"/>
      <c r="S1" s="5"/>
      <c r="T1" s="5"/>
      <c r="U1" s="5"/>
    </row>
    <row r="2" spans="1:23" s="1" customFormat="1" ht="30" customHeight="1">
      <c r="A2" s="372" t="s">
        <v>86</v>
      </c>
      <c r="B2" s="373"/>
      <c r="C2" s="373"/>
      <c r="D2" s="373"/>
      <c r="E2" s="373"/>
      <c r="F2" s="373"/>
      <c r="G2" s="373"/>
      <c r="H2" s="373"/>
      <c r="I2" s="373"/>
      <c r="J2" s="373"/>
      <c r="K2" s="373"/>
      <c r="L2" s="373"/>
      <c r="M2" s="373"/>
      <c r="N2" s="373"/>
      <c r="O2" s="373"/>
      <c r="P2" s="373"/>
      <c r="Q2" s="373"/>
      <c r="R2" s="373"/>
      <c r="S2" s="373"/>
      <c r="T2" s="373"/>
      <c r="U2" s="373"/>
    </row>
    <row r="3" spans="1:23" ht="18.75" customHeight="1">
      <c r="A3" s="374" t="str">
        <f>CONCATENATE(封面!D9,封面!F9,封面!G9,封面!H9,封面!I9,封面!J9,封面!K9)</f>
        <v>评估基准日：2022年7月22日</v>
      </c>
      <c r="B3" s="374"/>
      <c r="C3" s="374"/>
      <c r="D3" s="374"/>
      <c r="E3" s="374"/>
      <c r="F3" s="374"/>
      <c r="G3" s="374"/>
      <c r="H3" s="374"/>
      <c r="I3" s="375"/>
      <c r="J3" s="375"/>
      <c r="K3" s="375"/>
      <c r="L3" s="375"/>
      <c r="M3" s="375"/>
      <c r="N3" s="375"/>
      <c r="O3" s="375"/>
      <c r="P3" s="375"/>
      <c r="Q3" s="375"/>
      <c r="R3" s="375"/>
      <c r="S3" s="375"/>
      <c r="T3" s="375"/>
      <c r="U3" s="375"/>
    </row>
    <row r="4" spans="1:23" ht="18" customHeight="1">
      <c r="A4" s="7" t="str">
        <f>封面!D7&amp;封面!F7</f>
        <v>产权持有人：抚顺经济开发区诚达融资担保有限公司</v>
      </c>
      <c r="U4" s="79" t="s">
        <v>160</v>
      </c>
    </row>
    <row r="5" spans="1:23" s="2" customFormat="1" ht="18" customHeight="1">
      <c r="A5" s="376" t="s">
        <v>8</v>
      </c>
      <c r="B5" s="376" t="s">
        <v>87</v>
      </c>
      <c r="C5" s="381" t="s">
        <v>88</v>
      </c>
      <c r="D5" s="381" t="s">
        <v>22</v>
      </c>
      <c r="E5" s="400" t="s">
        <v>37</v>
      </c>
      <c r="F5" s="381" t="s">
        <v>89</v>
      </c>
      <c r="G5" s="381" t="s">
        <v>20</v>
      </c>
      <c r="H5" s="381" t="s">
        <v>21</v>
      </c>
      <c r="I5" s="381" t="s">
        <v>90</v>
      </c>
      <c r="J5" s="381" t="s">
        <v>23</v>
      </c>
      <c r="K5" s="384" t="s">
        <v>73</v>
      </c>
      <c r="L5" s="384" t="s">
        <v>156</v>
      </c>
      <c r="M5" s="376" t="s">
        <v>10</v>
      </c>
      <c r="N5" s="377"/>
      <c r="O5" s="409" t="s">
        <v>11</v>
      </c>
      <c r="P5" s="410"/>
      <c r="Q5" s="376" t="s">
        <v>12</v>
      </c>
      <c r="R5" s="380"/>
      <c r="S5" s="380"/>
      <c r="T5" s="381" t="s">
        <v>15</v>
      </c>
      <c r="U5" s="381" t="s">
        <v>9</v>
      </c>
    </row>
    <row r="6" spans="1:23" s="2" customFormat="1" ht="18" customHeight="1">
      <c r="A6" s="380"/>
      <c r="B6" s="380"/>
      <c r="C6" s="380"/>
      <c r="D6" s="380"/>
      <c r="E6" s="401"/>
      <c r="F6" s="380"/>
      <c r="G6" s="380"/>
      <c r="H6" s="380"/>
      <c r="I6" s="380"/>
      <c r="J6" s="380"/>
      <c r="K6" s="385"/>
      <c r="L6" s="385"/>
      <c r="M6" s="166" t="s">
        <v>43</v>
      </c>
      <c r="N6" s="9" t="s">
        <v>44</v>
      </c>
      <c r="O6" s="167" t="s">
        <v>43</v>
      </c>
      <c r="P6" s="166" t="s">
        <v>44</v>
      </c>
      <c r="Q6" s="166" t="s">
        <v>43</v>
      </c>
      <c r="R6" s="192" t="s">
        <v>25</v>
      </c>
      <c r="S6" s="166" t="s">
        <v>44</v>
      </c>
      <c r="T6" s="380"/>
      <c r="U6" s="380"/>
    </row>
    <row r="7" spans="1:23" ht="18" customHeight="1">
      <c r="A7" s="187" t="s">
        <v>255</v>
      </c>
      <c r="B7" s="188"/>
      <c r="C7" s="189" t="s">
        <v>256</v>
      </c>
      <c r="D7" s="22"/>
      <c r="E7" s="40"/>
      <c r="F7" s="30"/>
      <c r="G7" s="22"/>
      <c r="H7" s="22"/>
      <c r="I7" s="23"/>
      <c r="J7" s="23"/>
      <c r="K7" s="23"/>
      <c r="L7" s="110"/>
      <c r="M7" s="11"/>
      <c r="N7" s="10">
        <v>2000</v>
      </c>
      <c r="O7" s="13"/>
      <c r="P7" s="11"/>
      <c r="Q7" s="11"/>
      <c r="R7" s="25"/>
      <c r="S7" s="11"/>
      <c r="T7" s="11" t="str">
        <f t="shared" ref="T7:T1105" si="0">IF(P7=0,"",(S7-P7)/P7*100)</f>
        <v/>
      </c>
      <c r="U7" s="12"/>
    </row>
    <row r="8" spans="1:23" ht="18" customHeight="1">
      <c r="A8" s="22">
        <f>'[8]5、设备评估表 (2)'!A2</f>
        <v>1</v>
      </c>
      <c r="B8" s="22">
        <f>'[8]5、设备评估表 (2)'!B2</f>
        <v>0</v>
      </c>
      <c r="C8" s="30" t="str">
        <f>'[8]5、设备评估表 (2)'!C2</f>
        <v>卧式加工中心</v>
      </c>
      <c r="D8" s="22" t="str">
        <f>'[8]5、设备评估表 (2)'!D2</f>
        <v>NH6300GCG11</v>
      </c>
      <c r="E8" s="22"/>
      <c r="F8" s="22" t="str">
        <f>'[8]5、设备评估表 (2)'!G2</f>
        <v>日本森精机制作所</v>
      </c>
      <c r="G8" s="22" t="str">
        <f>'[8]5、设备评估表 (2)'!E2</f>
        <v>台</v>
      </c>
      <c r="H8" s="22">
        <f>'[8]5、设备评估表 (2)'!F2</f>
        <v>1</v>
      </c>
      <c r="I8" s="23">
        <f>'[8]5、设备评估表 (2)'!H2</f>
        <v>41305</v>
      </c>
      <c r="J8" s="23">
        <f>I8</f>
        <v>41305</v>
      </c>
      <c r="K8" s="23"/>
      <c r="L8" s="110"/>
      <c r="M8" s="11"/>
      <c r="N8" s="10"/>
      <c r="O8" s="13"/>
      <c r="P8" s="11"/>
      <c r="Q8" s="11">
        <f>'[8]5、设备评估表 (2)'!J2</f>
        <v>1911700</v>
      </c>
      <c r="R8" s="25">
        <f>'[8]5、设备评估表 (2)'!K2*100</f>
        <v>32</v>
      </c>
      <c r="S8" s="11">
        <f>ROUND(Q8*R8/100,0)</f>
        <v>611744</v>
      </c>
      <c r="T8" s="11"/>
      <c r="U8" s="177" t="str">
        <f>'[8]5、设备评估表 (2)'!N2</f>
        <v>B1</v>
      </c>
      <c r="V8" s="199">
        <f>R8-'[8]5、设备评估表 (2)'!$K2*100</f>
        <v>0</v>
      </c>
      <c r="W8" s="176"/>
    </row>
    <row r="9" spans="1:23" ht="18" customHeight="1">
      <c r="A9" s="22">
        <f>'[8]5、设备评估表 (2)'!A3</f>
        <v>2</v>
      </c>
      <c r="B9" s="22">
        <f>'[8]5、设备评估表 (2)'!B3</f>
        <v>0</v>
      </c>
      <c r="C9" s="30" t="str">
        <f>'[8]5、设备评估表 (2)'!C3</f>
        <v>卧式加工中心</v>
      </c>
      <c r="D9" s="22" t="str">
        <f>'[8]5、设备评估表 (2)'!D3</f>
        <v>NH8000GCG11</v>
      </c>
      <c r="E9" s="22"/>
      <c r="F9" s="22" t="str">
        <f>'[8]5、设备评估表 (2)'!G3</f>
        <v>日本森精机制作所</v>
      </c>
      <c r="G9" s="22" t="str">
        <f>'[8]5、设备评估表 (2)'!E3</f>
        <v>台</v>
      </c>
      <c r="H9" s="22">
        <f>'[8]5、设备评估表 (2)'!F3</f>
        <v>1</v>
      </c>
      <c r="I9" s="23">
        <f>'[8]5、设备评估表 (2)'!H3</f>
        <v>41305</v>
      </c>
      <c r="J9" s="23">
        <f t="shared" ref="J9:J72" si="1">I9</f>
        <v>41305</v>
      </c>
      <c r="K9" s="23"/>
      <c r="L9" s="110"/>
      <c r="M9" s="11"/>
      <c r="N9" s="10"/>
      <c r="O9" s="13"/>
      <c r="P9" s="11"/>
      <c r="Q9" s="11">
        <f>'[8]5、设备评估表 (2)'!J3</f>
        <v>2624600</v>
      </c>
      <c r="R9" s="25">
        <f>'[8]5、设备评估表 (2)'!K3*100</f>
        <v>32</v>
      </c>
      <c r="S9" s="11">
        <f t="shared" ref="S9:S72" si="2">ROUND(Q9*R9/100,0)</f>
        <v>839872</v>
      </c>
      <c r="T9" s="11"/>
      <c r="U9" s="177" t="str">
        <f>'[8]5、设备评估表 (2)'!N3</f>
        <v>B1</v>
      </c>
      <c r="V9" s="199">
        <f>R9-'[8]5、设备评估表 (2)'!$K3*100</f>
        <v>0</v>
      </c>
      <c r="W9" s="176"/>
    </row>
    <row r="10" spans="1:23" ht="18" customHeight="1">
      <c r="A10" s="22">
        <f>'[8]5、设备评估表 (2)'!A4</f>
        <v>3</v>
      </c>
      <c r="B10" s="22">
        <f>'[8]5、设备评估表 (2)'!B4</f>
        <v>0</v>
      </c>
      <c r="C10" s="30" t="str">
        <f>'[8]5、设备评估表 (2)'!C4</f>
        <v>电动攻丝机</v>
      </c>
      <c r="D10" s="22" t="str">
        <f>'[8]5、设备评估表 (2)'!D4</f>
        <v>S40-16-800</v>
      </c>
      <c r="E10" s="22"/>
      <c r="F10" s="22" t="str">
        <f>'[8]5、设备评估表 (2)'!G4</f>
        <v>扬州德科机电制造有限公司</v>
      </c>
      <c r="G10" s="22" t="str">
        <f>'[8]5、设备评估表 (2)'!E4</f>
        <v>台</v>
      </c>
      <c r="H10" s="22">
        <f>'[8]5、设备评估表 (2)'!F4</f>
        <v>1</v>
      </c>
      <c r="I10" s="23">
        <f>'[8]5、设备评估表 (2)'!H4</f>
        <v>41305</v>
      </c>
      <c r="J10" s="23">
        <f t="shared" si="1"/>
        <v>41305</v>
      </c>
      <c r="K10" s="23"/>
      <c r="L10" s="110"/>
      <c r="M10" s="11"/>
      <c r="N10" s="10"/>
      <c r="O10" s="13"/>
      <c r="P10" s="11"/>
      <c r="Q10" s="11">
        <f>'[8]5、设备评估表 (2)'!J4</f>
        <v>18000</v>
      </c>
      <c r="R10" s="25">
        <f>'[8]5、设备评估表 (2)'!K4*100</f>
        <v>41</v>
      </c>
      <c r="S10" s="11">
        <f t="shared" si="2"/>
        <v>7380</v>
      </c>
      <c r="T10" s="11"/>
      <c r="U10" s="177" t="str">
        <f>'[8]5、设备评估表 (2)'!N4</f>
        <v>B1</v>
      </c>
      <c r="V10" s="199">
        <f>R10-'[8]5、设备评估表 (2)'!$K4*100</f>
        <v>0</v>
      </c>
      <c r="W10" s="176"/>
    </row>
    <row r="11" spans="1:23" ht="18" customHeight="1">
      <c r="A11" s="22">
        <f>'[8]5、设备评估表 (2)'!A5</f>
        <v>4</v>
      </c>
      <c r="B11" s="22">
        <f>'[8]5、设备评估表 (2)'!B5</f>
        <v>0</v>
      </c>
      <c r="C11" s="30" t="str">
        <f>'[8]5、设备评估表 (2)'!C5</f>
        <v>Q3750抛丸机</v>
      </c>
      <c r="D11" s="22" t="str">
        <f>'[8]5、设备评估表 (2)'!D5</f>
        <v>Q3750</v>
      </c>
      <c r="E11" s="22"/>
      <c r="F11" s="22" t="str">
        <f>'[8]5、设备评估表 (2)'!G5</f>
        <v>浙江大丰鑫桥铸造公司</v>
      </c>
      <c r="G11" s="22" t="str">
        <f>'[8]5、设备评估表 (2)'!E5</f>
        <v>台</v>
      </c>
      <c r="H11" s="22">
        <f>'[8]5、设备评估表 (2)'!F5</f>
        <v>1</v>
      </c>
      <c r="I11" s="23">
        <f>'[8]5、设备评估表 (2)'!H5</f>
        <v>41090</v>
      </c>
      <c r="J11" s="23">
        <f t="shared" si="1"/>
        <v>41090</v>
      </c>
      <c r="K11" s="23"/>
      <c r="L11" s="110"/>
      <c r="M11" s="11"/>
      <c r="N11" s="10"/>
      <c r="O11" s="13"/>
      <c r="P11" s="11"/>
      <c r="Q11" s="11">
        <f>'[8]5、设备评估表 (2)'!J5</f>
        <v>155000</v>
      </c>
      <c r="R11" s="25">
        <f>'[8]5、设备评估表 (2)'!K5*100</f>
        <v>40</v>
      </c>
      <c r="S11" s="11">
        <f t="shared" si="2"/>
        <v>62000</v>
      </c>
      <c r="T11" s="11"/>
      <c r="U11" s="177" t="str">
        <f>'[8]5、设备评估表 (2)'!N5</f>
        <v>B2</v>
      </c>
      <c r="V11" s="199">
        <f>R11-'[8]5、设备评估表 (2)'!$K5*100</f>
        <v>0</v>
      </c>
      <c r="W11" s="176"/>
    </row>
    <row r="12" spans="1:23" ht="18" customHeight="1">
      <c r="A12" s="22">
        <f>'[8]5、设备评估表 (2)'!A6</f>
        <v>5</v>
      </c>
      <c r="B12" s="22">
        <f>'[8]5、设备评估表 (2)'!B6</f>
        <v>0</v>
      </c>
      <c r="C12" s="30" t="str">
        <f>'[8]5、设备评估表 (2)'!C6</f>
        <v>数控铣床/立式加工中心</v>
      </c>
      <c r="D12" s="22" t="str">
        <f>'[8]5、设备评估表 (2)'!D6</f>
        <v>DTC1580</v>
      </c>
      <c r="E12" s="22"/>
      <c r="F12" s="22" t="str">
        <f>'[8]5、设备评估表 (2)'!G6</f>
        <v>云南鼎泰数控机床厂</v>
      </c>
      <c r="G12" s="22" t="str">
        <f>'[8]5、设备评估表 (2)'!E6</f>
        <v>台</v>
      </c>
      <c r="H12" s="22">
        <f>'[8]5、设备评估表 (2)'!F6</f>
        <v>1</v>
      </c>
      <c r="I12" s="23">
        <f>'[8]5、设备评估表 (2)'!H6</f>
        <v>41305</v>
      </c>
      <c r="J12" s="23">
        <f t="shared" si="1"/>
        <v>41305</v>
      </c>
      <c r="K12" s="23"/>
      <c r="L12" s="110"/>
      <c r="M12" s="11"/>
      <c r="N12" s="10"/>
      <c r="O12" s="13"/>
      <c r="P12" s="11"/>
      <c r="Q12" s="11">
        <f>'[8]5、设备评估表 (2)'!J6</f>
        <v>670000</v>
      </c>
      <c r="R12" s="25">
        <f>'[8]5、设备评估表 (2)'!K6*100</f>
        <v>41</v>
      </c>
      <c r="S12" s="11">
        <f t="shared" si="2"/>
        <v>274700</v>
      </c>
      <c r="T12" s="11"/>
      <c r="U12" s="177" t="str">
        <f>'[8]5、设备评估表 (2)'!N6</f>
        <v>B1</v>
      </c>
      <c r="V12" s="199">
        <f>R12-'[8]5、设备评估表 (2)'!$K6*100</f>
        <v>0</v>
      </c>
      <c r="W12" s="176"/>
    </row>
    <row r="13" spans="1:23" ht="18" customHeight="1">
      <c r="A13" s="22">
        <f>'[8]5、设备评估表 (2)'!A7</f>
        <v>6</v>
      </c>
      <c r="B13" s="22">
        <f>'[8]5、设备评估表 (2)'!B7</f>
        <v>0</v>
      </c>
      <c r="C13" s="30" t="str">
        <f>'[8]5、设备评估表 (2)'!C7</f>
        <v>数控车床</v>
      </c>
      <c r="D13" s="22" t="str">
        <f>'[8]5、设备评估表 (2)'!D7</f>
        <v>CKA6180A</v>
      </c>
      <c r="E13" s="22"/>
      <c r="F13" s="22" t="str">
        <f>'[8]5、设备评估表 (2)'!G7</f>
        <v>沈阳久诺机电设备有限公司</v>
      </c>
      <c r="G13" s="22" t="str">
        <f>'[8]5、设备评估表 (2)'!E7</f>
        <v>台</v>
      </c>
      <c r="H13" s="22">
        <f>'[8]5、设备评估表 (2)'!F7</f>
        <v>1</v>
      </c>
      <c r="I13" s="23">
        <f>'[8]5、设备评估表 (2)'!H7</f>
        <v>41274</v>
      </c>
      <c r="J13" s="23">
        <f t="shared" si="1"/>
        <v>41274</v>
      </c>
      <c r="K13" s="23"/>
      <c r="L13" s="110"/>
      <c r="M13" s="11"/>
      <c r="N13" s="10"/>
      <c r="O13" s="13"/>
      <c r="P13" s="11"/>
      <c r="Q13" s="11">
        <f>'[8]5、设备评估表 (2)'!J7</f>
        <v>260000</v>
      </c>
      <c r="R13" s="25">
        <f>'[8]5、设备评估表 (2)'!K7*100</f>
        <v>38</v>
      </c>
      <c r="S13" s="11">
        <f t="shared" si="2"/>
        <v>98800</v>
      </c>
      <c r="T13" s="11"/>
      <c r="U13" s="177" t="str">
        <f>'[8]5、设备评估表 (2)'!N7</f>
        <v>B1</v>
      </c>
      <c r="V13" s="199">
        <f>R13-'[8]5、设备评估表 (2)'!$K7*100</f>
        <v>0</v>
      </c>
      <c r="W13" s="176"/>
    </row>
    <row r="14" spans="1:23" ht="18" customHeight="1">
      <c r="A14" s="22">
        <f>'[8]5、设备评估表 (2)'!A8</f>
        <v>7</v>
      </c>
      <c r="B14" s="22">
        <f>'[8]5、设备评估表 (2)'!B8</f>
        <v>0</v>
      </c>
      <c r="C14" s="30" t="str">
        <f>'[8]5、设备评估表 (2)'!C8</f>
        <v>数控卧式铣镗床</v>
      </c>
      <c r="D14" s="22" t="str">
        <f>'[8]5、设备评估表 (2)'!D8</f>
        <v>TK6511B</v>
      </c>
      <c r="E14" s="22"/>
      <c r="F14" s="22" t="str">
        <f>'[8]5、设备评估表 (2)'!G8</f>
        <v>沈阳机床股份公司中捷机床厂</v>
      </c>
      <c r="G14" s="22" t="str">
        <f>'[8]5、设备评估表 (2)'!E8</f>
        <v>台</v>
      </c>
      <c r="H14" s="22">
        <f>'[8]5、设备评估表 (2)'!F8</f>
        <v>1</v>
      </c>
      <c r="I14" s="23">
        <f>'[8]5、设备评估表 (2)'!H8</f>
        <v>41425</v>
      </c>
      <c r="J14" s="23">
        <f t="shared" si="1"/>
        <v>41425</v>
      </c>
      <c r="K14" s="23"/>
      <c r="L14" s="110"/>
      <c r="M14" s="11"/>
      <c r="N14" s="10"/>
      <c r="O14" s="13"/>
      <c r="P14" s="11"/>
      <c r="Q14" s="11">
        <f>'[8]5、设备评估表 (2)'!J8</f>
        <v>1850000</v>
      </c>
      <c r="R14" s="25">
        <f>'[8]5、设备评估表 (2)'!K8*100</f>
        <v>41</v>
      </c>
      <c r="S14" s="11">
        <f t="shared" si="2"/>
        <v>758500</v>
      </c>
      <c r="T14" s="11"/>
      <c r="U14" s="177" t="str">
        <f>'[8]5、设备评估表 (2)'!N8</f>
        <v>B1</v>
      </c>
      <c r="V14" s="199">
        <f>R14-'[8]5、设备评估表 (2)'!$K8*100</f>
        <v>0</v>
      </c>
      <c r="W14" s="176"/>
    </row>
    <row r="15" spans="1:23" ht="18" customHeight="1">
      <c r="A15" s="22">
        <f>'[8]5、设备评估表 (2)'!A9</f>
        <v>8</v>
      </c>
      <c r="B15" s="22">
        <f>'[8]5、设备评估表 (2)'!B9</f>
        <v>0</v>
      </c>
      <c r="C15" s="30" t="str">
        <f>'[8]5、设备评估表 (2)'!C9</f>
        <v>对刀仪</v>
      </c>
      <c r="D15" s="22" t="str">
        <f>'[8]5、设备评估表 (2)'!D9</f>
        <v>P280050X5Z5NLAK11TM</v>
      </c>
      <c r="E15" s="22"/>
      <c r="F15" s="22" t="str">
        <f>'[8]5、设备评估表 (2)'!G9</f>
        <v>瑞士PWB</v>
      </c>
      <c r="G15" s="22" t="str">
        <f>'[8]5、设备评估表 (2)'!E9</f>
        <v>台</v>
      </c>
      <c r="H15" s="22">
        <f>'[8]5、设备评估表 (2)'!F9</f>
        <v>1</v>
      </c>
      <c r="I15" s="23">
        <f>'[8]5、设备评估表 (2)'!H9</f>
        <v>41639</v>
      </c>
      <c r="J15" s="23">
        <f t="shared" si="1"/>
        <v>41639</v>
      </c>
      <c r="K15" s="23"/>
      <c r="L15" s="110"/>
      <c r="M15" s="11"/>
      <c r="N15" s="10"/>
      <c r="O15" s="13"/>
      <c r="P15" s="11"/>
      <c r="Q15" s="11">
        <f>'[8]5、设备评估表 (2)'!J9</f>
        <v>120000</v>
      </c>
      <c r="R15" s="25">
        <f>'[8]5、设备评估表 (2)'!K9*100</f>
        <v>45</v>
      </c>
      <c r="S15" s="11">
        <f t="shared" si="2"/>
        <v>54000</v>
      </c>
      <c r="T15" s="11"/>
      <c r="U15" s="177" t="str">
        <f>'[8]5、设备评估表 (2)'!N9</f>
        <v>B1</v>
      </c>
      <c r="V15" s="199">
        <f>R15-'[8]5、设备评估表 (2)'!$K9*100</f>
        <v>0</v>
      </c>
      <c r="W15" s="176"/>
    </row>
    <row r="16" spans="1:23" ht="18" customHeight="1">
      <c r="A16" s="22">
        <f>'[8]5、设备评估表 (2)'!A10</f>
        <v>9</v>
      </c>
      <c r="B16" s="22">
        <f>'[8]5、设备评估表 (2)'!B10</f>
        <v>0</v>
      </c>
      <c r="C16" s="30" t="str">
        <f>'[8]5、设备评估表 (2)'!C10</f>
        <v>数控卧式铣镗床</v>
      </c>
      <c r="D16" s="22" t="str">
        <f>'[8]5、设备评估表 (2)'!D10</f>
        <v>TKP6513</v>
      </c>
      <c r="E16" s="22"/>
      <c r="F16" s="22" t="str">
        <f>'[8]5、设备评估表 (2)'!G10</f>
        <v>沈阳机床股份公司中捷机床厂</v>
      </c>
      <c r="G16" s="22" t="str">
        <f>'[8]5、设备评估表 (2)'!E10</f>
        <v>台</v>
      </c>
      <c r="H16" s="22">
        <f>'[8]5、设备评估表 (2)'!F10</f>
        <v>1</v>
      </c>
      <c r="I16" s="23">
        <f>'[8]5、设备评估表 (2)'!H10</f>
        <v>41425</v>
      </c>
      <c r="J16" s="23">
        <f t="shared" si="1"/>
        <v>41425</v>
      </c>
      <c r="K16" s="23"/>
      <c r="L16" s="110"/>
      <c r="M16" s="11"/>
      <c r="N16" s="10"/>
      <c r="O16" s="13"/>
      <c r="P16" s="11"/>
      <c r="Q16" s="11">
        <f>'[8]5、设备评估表 (2)'!J10</f>
        <v>2450000</v>
      </c>
      <c r="R16" s="25">
        <f>'[8]5、设备评估表 (2)'!K10*100</f>
        <v>41</v>
      </c>
      <c r="S16" s="11">
        <f t="shared" si="2"/>
        <v>1004500</v>
      </c>
      <c r="T16" s="11"/>
      <c r="U16" s="177" t="str">
        <f>'[8]5、设备评估表 (2)'!N10</f>
        <v>B1</v>
      </c>
      <c r="V16" s="199">
        <f>R16-'[8]5、设备评估表 (2)'!$K10*100</f>
        <v>0</v>
      </c>
      <c r="W16" s="176"/>
    </row>
    <row r="17" spans="1:23" ht="18" customHeight="1">
      <c r="A17" s="22">
        <f>'[8]5、设备评估表 (2)'!A11</f>
        <v>10</v>
      </c>
      <c r="B17" s="22">
        <f>'[8]5、设备评估表 (2)'!B11</f>
        <v>0</v>
      </c>
      <c r="C17" s="30" t="str">
        <f>'[8]5、设备评估表 (2)'!C11</f>
        <v>前置过滤器</v>
      </c>
      <c r="D17" s="22" t="str">
        <f>'[8]5、设备评估表 (2)'!D11</f>
        <v>DDX190</v>
      </c>
      <c r="E17" s="22"/>
      <c r="F17" s="22" t="str">
        <f>'[8]5、设备评估表 (2)'!G11</f>
        <v>无锡阿特拉斯科普柯压缩机有限公司</v>
      </c>
      <c r="G17" s="22" t="str">
        <f>'[8]5、设备评估表 (2)'!E11</f>
        <v>台</v>
      </c>
      <c r="H17" s="22">
        <f>'[8]5、设备评估表 (2)'!F11</f>
        <v>1</v>
      </c>
      <c r="I17" s="23">
        <f>'[8]5、设备评估表 (2)'!H11</f>
        <v>41639</v>
      </c>
      <c r="J17" s="23">
        <f t="shared" si="1"/>
        <v>41639</v>
      </c>
      <c r="K17" s="23"/>
      <c r="L17" s="110"/>
      <c r="M17" s="11"/>
      <c r="N17" s="10"/>
      <c r="O17" s="13"/>
      <c r="P17" s="11"/>
      <c r="Q17" s="11">
        <f>'[8]5、设备评估表 (2)'!J11</f>
        <v>3500</v>
      </c>
      <c r="R17" s="25">
        <f>'[8]5、设备评估表 (2)'!K11*100</f>
        <v>40</v>
      </c>
      <c r="S17" s="11">
        <f t="shared" si="2"/>
        <v>1400</v>
      </c>
      <c r="T17" s="11"/>
      <c r="U17" s="177" t="str">
        <f>'[8]5、设备评估表 (2)'!N11</f>
        <v>A5</v>
      </c>
      <c r="V17" s="199">
        <f>R17-'[8]5、设备评估表 (2)'!$K11*100</f>
        <v>0</v>
      </c>
      <c r="W17" s="176"/>
    </row>
    <row r="18" spans="1:23" ht="18" customHeight="1">
      <c r="A18" s="22">
        <f>'[8]5、设备评估表 (2)'!A12</f>
        <v>11</v>
      </c>
      <c r="B18" s="22">
        <f>'[8]5、设备评估表 (2)'!B12</f>
        <v>0</v>
      </c>
      <c r="C18" s="30" t="str">
        <f>'[8]5、设备评估表 (2)'!C12</f>
        <v>过滤器</v>
      </c>
      <c r="D18" s="22" t="str">
        <f>'[8]5、设备评估表 (2)'!D12</f>
        <v>DDX190</v>
      </c>
      <c r="E18" s="22"/>
      <c r="F18" s="22" t="str">
        <f>'[8]5、设备评估表 (2)'!G12</f>
        <v>无锡阿特拉斯科普柯压缩机有限公司</v>
      </c>
      <c r="G18" s="22" t="str">
        <f>'[8]5、设备评估表 (2)'!E12</f>
        <v>台</v>
      </c>
      <c r="H18" s="22">
        <f>'[8]5、设备评估表 (2)'!F12</f>
        <v>1</v>
      </c>
      <c r="I18" s="23">
        <f>'[8]5、设备评估表 (2)'!H12</f>
        <v>41639</v>
      </c>
      <c r="J18" s="23">
        <f t="shared" si="1"/>
        <v>41639</v>
      </c>
      <c r="K18" s="23"/>
      <c r="L18" s="110"/>
      <c r="M18" s="11"/>
      <c r="N18" s="10"/>
      <c r="O18" s="13"/>
      <c r="P18" s="11"/>
      <c r="Q18" s="11">
        <f>'[8]5、设备评估表 (2)'!J12</f>
        <v>3500</v>
      </c>
      <c r="R18" s="25">
        <f>'[8]5、设备评估表 (2)'!K12*100</f>
        <v>40</v>
      </c>
      <c r="S18" s="11">
        <f t="shared" si="2"/>
        <v>1400</v>
      </c>
      <c r="T18" s="11"/>
      <c r="U18" s="177" t="str">
        <f>'[8]5、设备评估表 (2)'!N12</f>
        <v>A5</v>
      </c>
      <c r="V18" s="199">
        <f>R18-'[8]5、设备评估表 (2)'!$K12*100</f>
        <v>0</v>
      </c>
      <c r="W18" s="176"/>
    </row>
    <row r="19" spans="1:23" ht="18" customHeight="1">
      <c r="A19" s="22">
        <f>'[8]5、设备评估表 (2)'!A13</f>
        <v>12</v>
      </c>
      <c r="B19" s="22">
        <f>'[8]5、设备评估表 (2)'!B13</f>
        <v>0</v>
      </c>
      <c r="C19" s="30" t="str">
        <f>'[8]5、设备评估表 (2)'!C13</f>
        <v>变频螺杆压缩机</v>
      </c>
      <c r="D19" s="22" t="str">
        <f>'[8]5、设备评估表 (2)'!D13</f>
        <v>GAE.30VSD</v>
      </c>
      <c r="E19" s="22"/>
      <c r="F19" s="22" t="str">
        <f>'[8]5、设备评估表 (2)'!G13</f>
        <v>无锡阿特拉斯科普柯压缩机有限公司</v>
      </c>
      <c r="G19" s="22" t="str">
        <f>'[8]5、设备评估表 (2)'!E13</f>
        <v>台</v>
      </c>
      <c r="H19" s="22">
        <f>'[8]5、设备评估表 (2)'!F13</f>
        <v>1</v>
      </c>
      <c r="I19" s="23">
        <f>'[8]5、设备评估表 (2)'!H13</f>
        <v>41305</v>
      </c>
      <c r="J19" s="23">
        <f t="shared" si="1"/>
        <v>41305</v>
      </c>
      <c r="K19" s="23"/>
      <c r="L19" s="110"/>
      <c r="M19" s="11"/>
      <c r="N19" s="10"/>
      <c r="O19" s="13"/>
      <c r="P19" s="11"/>
      <c r="Q19" s="11">
        <f>'[8]5、设备评估表 (2)'!J13</f>
        <v>72000</v>
      </c>
      <c r="R19" s="25">
        <f>'[8]5、设备评估表 (2)'!K13*100</f>
        <v>42</v>
      </c>
      <c r="S19" s="11">
        <f t="shared" si="2"/>
        <v>30240</v>
      </c>
      <c r="T19" s="11"/>
      <c r="U19" s="177" t="str">
        <f>'[8]5、设备评估表 (2)'!N13</f>
        <v>B1</v>
      </c>
      <c r="V19" s="199">
        <f>R19-'[8]5、设备评估表 (2)'!$K13*100</f>
        <v>0</v>
      </c>
      <c r="W19" s="176"/>
    </row>
    <row r="20" spans="1:23" ht="18" customHeight="1">
      <c r="A20" s="22">
        <f>'[8]5、设备评估表 (2)'!A14</f>
        <v>13</v>
      </c>
      <c r="B20" s="22">
        <f>'[8]5、设备评估表 (2)'!B14</f>
        <v>0</v>
      </c>
      <c r="C20" s="30" t="str">
        <f>'[8]5、设备评估表 (2)'!C14</f>
        <v>冷干机PX14</v>
      </c>
      <c r="D20" s="22" t="str">
        <f>'[8]5、设备评估表 (2)'!D14</f>
        <v>PX14</v>
      </c>
      <c r="E20" s="22"/>
      <c r="F20" s="22" t="str">
        <f>'[8]5、设备评估表 (2)'!G14</f>
        <v>无锡阿特拉斯</v>
      </c>
      <c r="G20" s="22" t="str">
        <f>'[8]5、设备评估表 (2)'!E14</f>
        <v>台</v>
      </c>
      <c r="H20" s="22">
        <f>'[8]5、设备评估表 (2)'!F14</f>
        <v>1</v>
      </c>
      <c r="I20" s="23">
        <f>'[8]5、设备评估表 (2)'!H14</f>
        <v>41639</v>
      </c>
      <c r="J20" s="23">
        <f t="shared" si="1"/>
        <v>41639</v>
      </c>
      <c r="K20" s="23"/>
      <c r="L20" s="110"/>
      <c r="M20" s="11"/>
      <c r="N20" s="10"/>
      <c r="O20" s="13"/>
      <c r="P20" s="11"/>
      <c r="Q20" s="11">
        <f>'[8]5、设备评估表 (2)'!J14</f>
        <v>11500</v>
      </c>
      <c r="R20" s="25">
        <f>'[8]5、设备评估表 (2)'!K14*100</f>
        <v>55</v>
      </c>
      <c r="S20" s="11">
        <f t="shared" si="2"/>
        <v>6325</v>
      </c>
      <c r="T20" s="11"/>
      <c r="U20" s="177" t="str">
        <f>'[8]5、设备评估表 (2)'!N14</f>
        <v>B1</v>
      </c>
      <c r="V20" s="199">
        <f>R20-'[8]5、设备评估表 (2)'!$K14*100</f>
        <v>0</v>
      </c>
      <c r="W20" s="176"/>
    </row>
    <row r="21" spans="1:23" ht="18" customHeight="1">
      <c r="A21" s="22">
        <f>'[8]5、设备评估表 (2)'!A15</f>
        <v>14</v>
      </c>
      <c r="B21" s="22">
        <f>'[8]5、设备评估表 (2)'!B15</f>
        <v>0</v>
      </c>
      <c r="C21" s="30" t="str">
        <f>'[8]5、设备评估表 (2)'!C15</f>
        <v>储气罐 C-3/1.0  1台</v>
      </c>
      <c r="D21" s="22" t="str">
        <f>'[8]5、设备评估表 (2)'!D15</f>
        <v>C-3/1.0 --2立</v>
      </c>
      <c r="E21" s="22"/>
      <c r="F21" s="22" t="str">
        <f>'[8]5、设备评估表 (2)'!G15</f>
        <v>青岛海空压力容器有限公司</v>
      </c>
      <c r="G21" s="22" t="str">
        <f>'[8]5、设备评估表 (2)'!E15</f>
        <v>台</v>
      </c>
      <c r="H21" s="22">
        <f>'[8]5、设备评估表 (2)'!F15</f>
        <v>1</v>
      </c>
      <c r="I21" s="23">
        <f>'[8]5、设备评估表 (2)'!H15</f>
        <v>41639</v>
      </c>
      <c r="J21" s="23">
        <f t="shared" si="1"/>
        <v>41639</v>
      </c>
      <c r="K21" s="23"/>
      <c r="L21" s="110"/>
      <c r="M21" s="11"/>
      <c r="N21" s="10"/>
      <c r="O21" s="13"/>
      <c r="P21" s="11"/>
      <c r="Q21" s="11">
        <f>'[8]5、设备评估表 (2)'!J15</f>
        <v>5900</v>
      </c>
      <c r="R21" s="25">
        <f>'[8]5、设备评估表 (2)'!K15*100</f>
        <v>65</v>
      </c>
      <c r="S21" s="11">
        <f t="shared" si="2"/>
        <v>3835</v>
      </c>
      <c r="T21" s="11"/>
      <c r="U21" s="177" t="str">
        <f>'[8]5、设备评估表 (2)'!N15</f>
        <v>B1</v>
      </c>
      <c r="V21" s="199">
        <f>R21-'[8]5、设备评估表 (2)'!$K15*100</f>
        <v>0</v>
      </c>
      <c r="W21" s="176"/>
    </row>
    <row r="22" spans="1:23" ht="18" customHeight="1">
      <c r="A22" s="22">
        <f>'[8]5、设备评估表 (2)'!A16</f>
        <v>15</v>
      </c>
      <c r="B22" s="22">
        <f>'[8]5、设备评估表 (2)'!B16</f>
        <v>0</v>
      </c>
      <c r="C22" s="30" t="str">
        <f>'[8]5、设备评估表 (2)'!C16</f>
        <v>储气罐C-2-10</v>
      </c>
      <c r="D22" s="22" t="str">
        <f>'[8]5、设备评估表 (2)'!D16</f>
        <v>C-2-10--4立</v>
      </c>
      <c r="E22" s="22"/>
      <c r="F22" s="22" t="str">
        <f>'[8]5、设备评估表 (2)'!G16</f>
        <v>青岛海空压力容器有限公司</v>
      </c>
      <c r="G22" s="22" t="str">
        <f>'[8]5、设备评估表 (2)'!E16</f>
        <v>台</v>
      </c>
      <c r="H22" s="22">
        <f>'[8]5、设备评估表 (2)'!F16</f>
        <v>1</v>
      </c>
      <c r="I22" s="23">
        <f>'[8]5、设备评估表 (2)'!H16</f>
        <v>41639</v>
      </c>
      <c r="J22" s="23">
        <f t="shared" si="1"/>
        <v>41639</v>
      </c>
      <c r="K22" s="23"/>
      <c r="L22" s="110"/>
      <c r="M22" s="11"/>
      <c r="N22" s="10"/>
      <c r="O22" s="13"/>
      <c r="P22" s="11"/>
      <c r="Q22" s="11">
        <f>'[8]5、设备评估表 (2)'!J16</f>
        <v>10000</v>
      </c>
      <c r="R22" s="25">
        <f>'[8]5、设备评估表 (2)'!K16*100</f>
        <v>65</v>
      </c>
      <c r="S22" s="11">
        <f t="shared" si="2"/>
        <v>6500</v>
      </c>
      <c r="T22" s="11"/>
      <c r="U22" s="177" t="str">
        <f>'[8]5、设备评估表 (2)'!N16</f>
        <v>B3</v>
      </c>
      <c r="V22" s="199">
        <f>R22-'[8]5、设备评估表 (2)'!$K16*100</f>
        <v>0</v>
      </c>
      <c r="W22" s="176"/>
    </row>
    <row r="23" spans="1:23" ht="18" customHeight="1">
      <c r="A23" s="22">
        <f>'[8]5、设备评估表 (2)'!A17</f>
        <v>16</v>
      </c>
      <c r="B23" s="22">
        <f>'[8]5、设备评估表 (2)'!B17</f>
        <v>0</v>
      </c>
      <c r="C23" s="30" t="str">
        <f>'[8]5、设备评估表 (2)'!C17</f>
        <v>前置过滤器</v>
      </c>
      <c r="D23" s="22" t="str">
        <f>'[8]5、设备评估表 (2)'!D17</f>
        <v>DD9</v>
      </c>
      <c r="E23" s="22"/>
      <c r="F23" s="22" t="str">
        <f>'[8]5、设备评估表 (2)'!G17</f>
        <v>无锡阿特拉斯科普柯压缩机有限公司</v>
      </c>
      <c r="G23" s="22" t="str">
        <f>'[8]5、设备评估表 (2)'!E17</f>
        <v>台</v>
      </c>
      <c r="H23" s="22">
        <f>'[8]5、设备评估表 (2)'!F17</f>
        <v>1</v>
      </c>
      <c r="I23" s="23">
        <f>'[8]5、设备评估表 (2)'!H17</f>
        <v>41639</v>
      </c>
      <c r="J23" s="23">
        <f t="shared" si="1"/>
        <v>41639</v>
      </c>
      <c r="K23" s="23"/>
      <c r="L23" s="110"/>
      <c r="M23" s="11"/>
      <c r="N23" s="10"/>
      <c r="O23" s="13"/>
      <c r="P23" s="11"/>
      <c r="Q23" s="11">
        <f>'[8]5、设备评估表 (2)'!J17</f>
        <v>2500</v>
      </c>
      <c r="R23" s="25">
        <f>'[8]5、设备评估表 (2)'!K17*100</f>
        <v>40</v>
      </c>
      <c r="S23" s="11">
        <f t="shared" si="2"/>
        <v>1000</v>
      </c>
      <c r="T23" s="11"/>
      <c r="U23" s="177" t="str">
        <f>'[8]5、设备评估表 (2)'!N17</f>
        <v>A5</v>
      </c>
      <c r="V23" s="199">
        <f>R23-'[8]5、设备评估表 (2)'!$K17*100</f>
        <v>0</v>
      </c>
      <c r="W23" s="176"/>
    </row>
    <row r="24" spans="1:23" ht="18" customHeight="1">
      <c r="A24" s="22">
        <f>'[8]5、设备评估表 (2)'!A18</f>
        <v>17</v>
      </c>
      <c r="B24" s="22">
        <f>'[8]5、设备评估表 (2)'!B18</f>
        <v>0</v>
      </c>
      <c r="C24" s="30" t="str">
        <f>'[8]5、设备评估表 (2)'!C18</f>
        <v>精密电火花数控线切割机床</v>
      </c>
      <c r="D24" s="22" t="str">
        <f>'[8]5、设备评估表 (2)'!D18</f>
        <v>TL10080BH</v>
      </c>
      <c r="E24" s="22"/>
      <c r="F24" s="22" t="str">
        <f>'[8]5、设备评估表 (2)'!G18</f>
        <v>上海特略精密数控机床限公司</v>
      </c>
      <c r="G24" s="22" t="str">
        <f>'[8]5、设备评估表 (2)'!E18</f>
        <v>台</v>
      </c>
      <c r="H24" s="22">
        <f>'[8]5、设备评估表 (2)'!F18</f>
        <v>1</v>
      </c>
      <c r="I24" s="23">
        <f>'[8]5、设备评估表 (2)'!H18</f>
        <v>41305</v>
      </c>
      <c r="J24" s="23">
        <f t="shared" si="1"/>
        <v>41305</v>
      </c>
      <c r="K24" s="23"/>
      <c r="L24" s="110"/>
      <c r="M24" s="11"/>
      <c r="N24" s="10"/>
      <c r="O24" s="13"/>
      <c r="P24" s="11"/>
      <c r="Q24" s="11">
        <f>'[8]5、设备评估表 (2)'!J18</f>
        <v>350000</v>
      </c>
      <c r="R24" s="25">
        <f>'[8]5、设备评估表 (2)'!K18*100</f>
        <v>40</v>
      </c>
      <c r="S24" s="11">
        <f t="shared" si="2"/>
        <v>140000</v>
      </c>
      <c r="T24" s="11"/>
      <c r="U24" s="177" t="str">
        <f>'[8]5、设备评估表 (2)'!N18</f>
        <v>A5</v>
      </c>
      <c r="V24" s="199">
        <f>R24-'[8]5、设备评估表 (2)'!$K18*100</f>
        <v>0</v>
      </c>
      <c r="W24" s="176"/>
    </row>
    <row r="25" spans="1:23" ht="18" customHeight="1">
      <c r="A25" s="22">
        <f>'[8]5、设备评估表 (2)'!A19</f>
        <v>18</v>
      </c>
      <c r="B25" s="22">
        <f>'[8]5、设备评估表 (2)'!B19</f>
        <v>0</v>
      </c>
      <c r="C25" s="30" t="str">
        <f>'[8]5、设备评估表 (2)'!C19</f>
        <v>数控卧式铣镗床</v>
      </c>
      <c r="D25" s="22" t="str">
        <f>'[8]5、设备评估表 (2)'!D19</f>
        <v>TKP6513</v>
      </c>
      <c r="E25" s="22"/>
      <c r="F25" s="22" t="str">
        <f>'[8]5、设备评估表 (2)'!G19</f>
        <v>沈阳机床股份公司中捷机床厂</v>
      </c>
      <c r="G25" s="22" t="str">
        <f>'[8]5、设备评估表 (2)'!E19</f>
        <v>台</v>
      </c>
      <c r="H25" s="22">
        <f>'[8]5、设备评估表 (2)'!F19</f>
        <v>1</v>
      </c>
      <c r="I25" s="23">
        <f>'[8]5、设备评估表 (2)'!H19</f>
        <v>41274</v>
      </c>
      <c r="J25" s="23">
        <f t="shared" si="1"/>
        <v>41274</v>
      </c>
      <c r="K25" s="23"/>
      <c r="L25" s="110"/>
      <c r="M25" s="11"/>
      <c r="N25" s="10"/>
      <c r="O25" s="13"/>
      <c r="P25" s="11"/>
      <c r="Q25" s="11">
        <f>'[8]5、设备评估表 (2)'!J19</f>
        <v>2300000</v>
      </c>
      <c r="R25" s="25">
        <f>'[8]5、设备评估表 (2)'!K19*100</f>
        <v>40</v>
      </c>
      <c r="S25" s="11">
        <f t="shared" si="2"/>
        <v>920000</v>
      </c>
      <c r="T25" s="11"/>
      <c r="U25" s="177" t="str">
        <f>'[8]5、设备评估表 (2)'!N19</f>
        <v>B1</v>
      </c>
      <c r="V25" s="199">
        <f>R25-'[8]5、设备评估表 (2)'!$K19*100</f>
        <v>0</v>
      </c>
      <c r="W25" s="176"/>
    </row>
    <row r="26" spans="1:23" ht="18" customHeight="1">
      <c r="A26" s="22">
        <f>'[8]5、设备评估表 (2)'!A20</f>
        <v>19</v>
      </c>
      <c r="B26" s="22">
        <f>'[8]5、设备评估表 (2)'!B20</f>
        <v>0</v>
      </c>
      <c r="C26" s="30" t="str">
        <f>'[8]5、设备评估表 (2)'!C20</f>
        <v>数控卧式车床</v>
      </c>
      <c r="D26" s="22" t="str">
        <f>'[8]5、设备评估表 (2)'!D20</f>
        <v>CKD6163</v>
      </c>
      <c r="E26" s="22"/>
      <c r="F26" s="22" t="str">
        <f>'[8]5、设备评估表 (2)'!G20</f>
        <v>山东普利森</v>
      </c>
      <c r="G26" s="22" t="str">
        <f>'[8]5、设备评估表 (2)'!E20</f>
        <v>台</v>
      </c>
      <c r="H26" s="22">
        <f>'[8]5、设备评估表 (2)'!F20</f>
        <v>1</v>
      </c>
      <c r="I26" s="23">
        <f>'[8]5、设备评估表 (2)'!H20</f>
        <v>41274</v>
      </c>
      <c r="J26" s="23">
        <f t="shared" si="1"/>
        <v>41274</v>
      </c>
      <c r="K26" s="23"/>
      <c r="L26" s="110"/>
      <c r="M26" s="11"/>
      <c r="N26" s="10"/>
      <c r="O26" s="13"/>
      <c r="P26" s="11"/>
      <c r="Q26" s="11">
        <f>'[8]5、设备评估表 (2)'!J20</f>
        <v>200000</v>
      </c>
      <c r="R26" s="25">
        <f>'[8]5、设备评估表 (2)'!K20*100</f>
        <v>38</v>
      </c>
      <c r="S26" s="11">
        <f t="shared" si="2"/>
        <v>76000</v>
      </c>
      <c r="T26" s="11"/>
      <c r="U26" s="177" t="str">
        <f>'[8]5、设备评估表 (2)'!N20</f>
        <v>B1</v>
      </c>
      <c r="V26" s="199">
        <f>R26-'[8]5、设备评估表 (2)'!$K20*100</f>
        <v>0</v>
      </c>
      <c r="W26" s="176"/>
    </row>
    <row r="27" spans="1:23" ht="18" customHeight="1">
      <c r="A27" s="22">
        <f>'[8]5、设备评估表 (2)'!A21</f>
        <v>20</v>
      </c>
      <c r="B27" s="22">
        <f>'[8]5、设备评估表 (2)'!B21</f>
        <v>0</v>
      </c>
      <c r="C27" s="30" t="str">
        <f>'[8]5、设备评估表 (2)'!C21</f>
        <v xml:space="preserve">立式加工中心 </v>
      </c>
      <c r="D27" s="22" t="str">
        <f>'[8]5、设备评估表 (2)'!D21</f>
        <v>VMC1600B-1700*800mm</v>
      </c>
      <c r="E27" s="22"/>
      <c r="F27" s="22" t="str">
        <f>'[8]5、设备评估表 (2)'!G21</f>
        <v>沈阳机床股份公司中捷钻镗床厂</v>
      </c>
      <c r="G27" s="22" t="str">
        <f>'[8]5、设备评估表 (2)'!E21</f>
        <v>台</v>
      </c>
      <c r="H27" s="22">
        <f>'[8]5、设备评估表 (2)'!F21</f>
        <v>1</v>
      </c>
      <c r="I27" s="23">
        <f>'[8]5、设备评估表 (2)'!H21</f>
        <v>41455</v>
      </c>
      <c r="J27" s="23">
        <f t="shared" si="1"/>
        <v>41455</v>
      </c>
      <c r="K27" s="23"/>
      <c r="L27" s="110"/>
      <c r="M27" s="11"/>
      <c r="N27" s="10"/>
      <c r="O27" s="13"/>
      <c r="P27" s="11"/>
      <c r="Q27" s="11">
        <f>'[8]5、设备评估表 (2)'!J21</f>
        <v>785000</v>
      </c>
      <c r="R27" s="25">
        <f>'[8]5、设备评估表 (2)'!K21*100</f>
        <v>43</v>
      </c>
      <c r="S27" s="11">
        <f t="shared" si="2"/>
        <v>337550</v>
      </c>
      <c r="T27" s="11"/>
      <c r="U27" s="177" t="str">
        <f>'[8]5、设备评估表 (2)'!N21</f>
        <v>B1</v>
      </c>
      <c r="V27" s="199">
        <f>R27-'[8]5、设备评估表 (2)'!$K21*100</f>
        <v>0</v>
      </c>
      <c r="W27" s="176"/>
    </row>
    <row r="28" spans="1:23" ht="18" customHeight="1">
      <c r="A28" s="22">
        <f>'[8]5、设备评估表 (2)'!A22</f>
        <v>21</v>
      </c>
      <c r="B28" s="22">
        <f>'[8]5、设备评估表 (2)'!B22</f>
        <v>0</v>
      </c>
      <c r="C28" s="30" t="str">
        <f>'[8]5、设备评估表 (2)'!C22</f>
        <v>铝合金保温炉</v>
      </c>
      <c r="D28" s="22" t="str">
        <f>'[8]5、设备评估表 (2)'!D22</f>
        <v>高3m∮2.5m</v>
      </c>
      <c r="E28" s="22"/>
      <c r="F28" s="22" t="str">
        <f>'[8]5、设备评估表 (2)'!G22</f>
        <v>沈阳通用电炉制造有限公司</v>
      </c>
      <c r="G28" s="22" t="str">
        <f>'[8]5、设备评估表 (2)'!E22</f>
        <v>台</v>
      </c>
      <c r="H28" s="22">
        <f>'[8]5、设备评估表 (2)'!F22</f>
        <v>1</v>
      </c>
      <c r="I28" s="23">
        <f>'[8]5、设备评估表 (2)'!H22</f>
        <v>41274</v>
      </c>
      <c r="J28" s="23">
        <f t="shared" si="1"/>
        <v>41274</v>
      </c>
      <c r="K28" s="23"/>
      <c r="L28" s="110"/>
      <c r="M28" s="11"/>
      <c r="N28" s="10"/>
      <c r="O28" s="13"/>
      <c r="P28" s="11"/>
      <c r="Q28" s="11">
        <f>'[8]5、设备评估表 (2)'!J22</f>
        <v>55000</v>
      </c>
      <c r="R28" s="25">
        <f>'[8]5、设备评估表 (2)'!K22*100</f>
        <v>47</v>
      </c>
      <c r="S28" s="11">
        <f t="shared" si="2"/>
        <v>25850</v>
      </c>
      <c r="T28" s="11"/>
      <c r="U28" s="177" t="str">
        <f>'[8]5、设备评估表 (2)'!N22</f>
        <v>B2</v>
      </c>
      <c r="V28" s="199">
        <f>R28-'[8]5、设备评估表 (2)'!$K22*100</f>
        <v>0</v>
      </c>
      <c r="W28" s="176"/>
    </row>
    <row r="29" spans="1:23" ht="18" customHeight="1">
      <c r="A29" s="22">
        <f>'[8]5、设备评估表 (2)'!A23</f>
        <v>22</v>
      </c>
      <c r="B29" s="22">
        <f>'[8]5、设备评估表 (2)'!B23</f>
        <v>0</v>
      </c>
      <c r="C29" s="30" t="str">
        <f>'[8]5、设备评估表 (2)'!C23</f>
        <v>普通车床</v>
      </c>
      <c r="D29" s="22" t="str">
        <f>'[8]5、设备评估表 (2)'!D23</f>
        <v>CW6180E/3000</v>
      </c>
      <c r="E29" s="22"/>
      <c r="F29" s="22" t="str">
        <f>'[8]5、设备评估表 (2)'!G23</f>
        <v>大连机床厂</v>
      </c>
      <c r="G29" s="22" t="str">
        <f>'[8]5、设备评估表 (2)'!E23</f>
        <v>台</v>
      </c>
      <c r="H29" s="22">
        <f>'[8]5、设备评估表 (2)'!F23</f>
        <v>1</v>
      </c>
      <c r="I29" s="23">
        <f>'[8]5、设备评估表 (2)'!H23</f>
        <v>41639</v>
      </c>
      <c r="J29" s="23">
        <f t="shared" si="1"/>
        <v>41639</v>
      </c>
      <c r="K29" s="23"/>
      <c r="L29" s="110"/>
      <c r="M29" s="11"/>
      <c r="N29" s="10"/>
      <c r="O29" s="13"/>
      <c r="P29" s="11"/>
      <c r="Q29" s="11">
        <f>'[8]5、设备评估表 (2)'!J23</f>
        <v>110000</v>
      </c>
      <c r="R29" s="25">
        <f>'[8]5、设备评估表 (2)'!K23*100</f>
        <v>54</v>
      </c>
      <c r="S29" s="11">
        <f t="shared" si="2"/>
        <v>59400</v>
      </c>
      <c r="T29" s="11"/>
      <c r="U29" s="177" t="str">
        <f>'[8]5、设备评估表 (2)'!N23</f>
        <v>A1</v>
      </c>
      <c r="V29" s="199">
        <f>R29-'[8]5、设备评估表 (2)'!$K23*100</f>
        <v>0</v>
      </c>
      <c r="W29" s="176"/>
    </row>
    <row r="30" spans="1:23" ht="18" customHeight="1">
      <c r="A30" s="22">
        <f>'[8]5、设备评估表 (2)'!A24</f>
        <v>23</v>
      </c>
      <c r="B30" s="22">
        <f>'[8]5、设备评估表 (2)'!B24</f>
        <v>0</v>
      </c>
      <c r="C30" s="30" t="str">
        <f>'[8]5、设备评估表 (2)'!C24</f>
        <v>逆变式交直流脉冲氩弧焊机</v>
      </c>
      <c r="D30" s="22" t="str">
        <f>'[8]5、设备评估表 (2)'!D24</f>
        <v>WSWE-500</v>
      </c>
      <c r="E30" s="22"/>
      <c r="F30" s="22" t="str">
        <f>'[8]5、设备评估表 (2)'!G24</f>
        <v>沈阳东华电力电子设备有限公司</v>
      </c>
      <c r="G30" s="22" t="str">
        <f>'[8]5、设备评估表 (2)'!E24</f>
        <v>台</v>
      </c>
      <c r="H30" s="22">
        <f>'[8]5、设备评估表 (2)'!F24</f>
        <v>1</v>
      </c>
      <c r="I30" s="23">
        <f>'[8]5、设备评估表 (2)'!H24</f>
        <v>41639</v>
      </c>
      <c r="J30" s="23">
        <f t="shared" si="1"/>
        <v>41639</v>
      </c>
      <c r="K30" s="23"/>
      <c r="L30" s="110"/>
      <c r="M30" s="11"/>
      <c r="N30" s="10"/>
      <c r="O30" s="13"/>
      <c r="P30" s="11"/>
      <c r="Q30" s="11">
        <f>'[8]5、设备评估表 (2)'!J24</f>
        <v>8800</v>
      </c>
      <c r="R30" s="25">
        <f>'[8]5、设备评估表 (2)'!K24*100</f>
        <v>50</v>
      </c>
      <c r="S30" s="11">
        <f t="shared" si="2"/>
        <v>4400</v>
      </c>
      <c r="T30" s="11"/>
      <c r="U30" s="177" t="str">
        <f>'[8]5、设备评估表 (2)'!N24</f>
        <v>B2</v>
      </c>
      <c r="V30" s="199">
        <f>R30-'[8]5、设备评估表 (2)'!$K24*100</f>
        <v>0</v>
      </c>
      <c r="W30" s="176"/>
    </row>
    <row r="31" spans="1:23" ht="18" customHeight="1">
      <c r="A31" s="22">
        <f>'[8]5、设备评估表 (2)'!A25</f>
        <v>24</v>
      </c>
      <c r="B31" s="22">
        <f>'[8]5、设备评估表 (2)'!B25</f>
        <v>0</v>
      </c>
      <c r="C31" s="30" t="str">
        <f>'[8]5、设备评估表 (2)'!C25</f>
        <v xml:space="preserve">卧式加工中心 </v>
      </c>
      <c r="D31" s="22" t="str">
        <f>'[8]5、设备评估表 (2)'!D25</f>
        <v xml:space="preserve"> HMC63e -NEW</v>
      </c>
      <c r="E31" s="22"/>
      <c r="F31" s="22" t="str">
        <f>'[8]5、设备评估表 (2)'!G25</f>
        <v>中捷机床厂</v>
      </c>
      <c r="G31" s="22" t="str">
        <f>'[8]5、设备评估表 (2)'!E25</f>
        <v>台</v>
      </c>
      <c r="H31" s="22">
        <f>'[8]5、设备评估表 (2)'!F25</f>
        <v>1</v>
      </c>
      <c r="I31" s="23">
        <f>'[8]5、设备评估表 (2)'!H25</f>
        <v>41639</v>
      </c>
      <c r="J31" s="23">
        <f t="shared" si="1"/>
        <v>41639</v>
      </c>
      <c r="K31" s="23"/>
      <c r="L31" s="110"/>
      <c r="M31" s="11"/>
      <c r="N31" s="10"/>
      <c r="O31" s="13"/>
      <c r="P31" s="11"/>
      <c r="Q31" s="11">
        <f>'[8]5、设备评估表 (2)'!J25</f>
        <v>1900000</v>
      </c>
      <c r="R31" s="25">
        <f>'[8]5、设备评估表 (2)'!K25*100</f>
        <v>40</v>
      </c>
      <c r="S31" s="11">
        <f t="shared" si="2"/>
        <v>760000</v>
      </c>
      <c r="T31" s="11"/>
      <c r="U31" s="177" t="str">
        <f>'[8]5、设备评估表 (2)'!N25</f>
        <v>B1</v>
      </c>
      <c r="V31" s="199">
        <f>R31-'[8]5、设备评估表 (2)'!$K25*100</f>
        <v>0</v>
      </c>
      <c r="W31" s="176"/>
    </row>
    <row r="32" spans="1:23" ht="18" customHeight="1">
      <c r="A32" s="22">
        <f>'[8]5、设备评估表 (2)'!A26</f>
        <v>25</v>
      </c>
      <c r="B32" s="22">
        <f>'[8]5、设备评估表 (2)'!B26</f>
        <v>0</v>
      </c>
      <c r="C32" s="30" t="str">
        <f>'[8]5、设备评估表 (2)'!C26</f>
        <v xml:space="preserve">卧式加工中心  </v>
      </c>
      <c r="D32" s="22" t="str">
        <f>'[8]5、设备评估表 (2)'!D26</f>
        <v>HMC80e-NEW</v>
      </c>
      <c r="E32" s="22"/>
      <c r="F32" s="22" t="str">
        <f>'[8]5、设备评估表 (2)'!G26</f>
        <v>中捷机床厂</v>
      </c>
      <c r="G32" s="22" t="str">
        <f>'[8]5、设备评估表 (2)'!E26</f>
        <v>台</v>
      </c>
      <c r="H32" s="22">
        <f>'[8]5、设备评估表 (2)'!F26</f>
        <v>1</v>
      </c>
      <c r="I32" s="23">
        <f>'[8]5、设备评估表 (2)'!H26</f>
        <v>41639</v>
      </c>
      <c r="J32" s="23">
        <f t="shared" si="1"/>
        <v>41639</v>
      </c>
      <c r="K32" s="23"/>
      <c r="L32" s="110"/>
      <c r="M32" s="11"/>
      <c r="N32" s="10"/>
      <c r="O32" s="13"/>
      <c r="P32" s="11"/>
      <c r="Q32" s="11">
        <f>'[8]5、设备评估表 (2)'!J26</f>
        <v>2300000</v>
      </c>
      <c r="R32" s="25">
        <f>'[8]5、设备评估表 (2)'!K26*100</f>
        <v>40</v>
      </c>
      <c r="S32" s="11">
        <f t="shared" si="2"/>
        <v>920000</v>
      </c>
      <c r="T32" s="11"/>
      <c r="U32" s="177" t="str">
        <f>'[8]5、设备评估表 (2)'!N26</f>
        <v>B1</v>
      </c>
      <c r="V32" s="199">
        <f>R32-'[8]5、设备评估表 (2)'!$K26*100</f>
        <v>0</v>
      </c>
      <c r="W32" s="176"/>
    </row>
    <row r="33" spans="1:23" ht="18" customHeight="1">
      <c r="A33" s="22">
        <f>'[8]5、设备评估表 (2)'!A27</f>
        <v>26</v>
      </c>
      <c r="B33" s="22">
        <f>'[8]5、设备评估表 (2)'!B27</f>
        <v>0</v>
      </c>
      <c r="C33" s="30" t="str">
        <f>'[8]5、设备评估表 (2)'!C27</f>
        <v>摇臂钻床</v>
      </c>
      <c r="D33" s="22" t="str">
        <f>'[8]5、设备评估表 (2)'!D27</f>
        <v>Z3050*16/1</v>
      </c>
      <c r="E33" s="22"/>
      <c r="F33" s="22" t="str">
        <f>'[8]5、设备评估表 (2)'!G27</f>
        <v>中捷机床厂</v>
      </c>
      <c r="G33" s="22" t="str">
        <f>'[8]5、设备评估表 (2)'!E27</f>
        <v>台</v>
      </c>
      <c r="H33" s="22">
        <f>'[8]5、设备评估表 (2)'!F27</f>
        <v>1</v>
      </c>
      <c r="I33" s="23">
        <f>'[8]5、设备评估表 (2)'!H27</f>
        <v>41305</v>
      </c>
      <c r="J33" s="23">
        <f t="shared" si="1"/>
        <v>41305</v>
      </c>
      <c r="K33" s="23"/>
      <c r="L33" s="110"/>
      <c r="M33" s="11"/>
      <c r="N33" s="10"/>
      <c r="O33" s="13"/>
      <c r="P33" s="11"/>
      <c r="Q33" s="11">
        <f>'[8]5、设备评估表 (2)'!J27</f>
        <v>68000</v>
      </c>
      <c r="R33" s="25">
        <f>'[8]5、设备评估表 (2)'!K27*100</f>
        <v>40</v>
      </c>
      <c r="S33" s="11">
        <f t="shared" si="2"/>
        <v>27200</v>
      </c>
      <c r="T33" s="11"/>
      <c r="U33" s="177" t="str">
        <f>'[8]5、设备评估表 (2)'!N27</f>
        <v>B1</v>
      </c>
      <c r="V33" s="199">
        <f>R33-'[8]5、设备评估表 (2)'!$K27*100</f>
        <v>0</v>
      </c>
      <c r="W33" s="176"/>
    </row>
    <row r="34" spans="1:23" ht="18" customHeight="1">
      <c r="A34" s="22">
        <f>'[8]5、设备评估表 (2)'!A28</f>
        <v>27</v>
      </c>
      <c r="B34" s="22">
        <f>'[8]5、设备评估表 (2)'!B28</f>
        <v>0</v>
      </c>
      <c r="C34" s="30" t="str">
        <f>'[8]5、设备评估表 (2)'!C28</f>
        <v xml:space="preserve">C-4/8储气罐 </v>
      </c>
      <c r="D34" s="22" t="str">
        <f>'[8]5、设备评估表 (2)'!D28</f>
        <v>C-4/8</v>
      </c>
      <c r="E34" s="22"/>
      <c r="F34" s="22" t="str">
        <f>'[8]5、设备评估表 (2)'!G28</f>
        <v>青岛海空压力容器厂</v>
      </c>
      <c r="G34" s="22" t="str">
        <f>'[8]5、设备评估表 (2)'!E28</f>
        <v>台</v>
      </c>
      <c r="H34" s="22">
        <f>'[8]5、设备评估表 (2)'!F28</f>
        <v>1</v>
      </c>
      <c r="I34" s="23">
        <f>'[8]5、设备评估表 (2)'!H28</f>
        <v>41639</v>
      </c>
      <c r="J34" s="23">
        <f t="shared" si="1"/>
        <v>41639</v>
      </c>
      <c r="K34" s="23"/>
      <c r="L34" s="110"/>
      <c r="M34" s="11"/>
      <c r="N34" s="10"/>
      <c r="O34" s="13"/>
      <c r="P34" s="11"/>
      <c r="Q34" s="11">
        <f>'[8]5、设备评估表 (2)'!J28</f>
        <v>10000</v>
      </c>
      <c r="R34" s="25">
        <f>'[8]5、设备评估表 (2)'!K28*100</f>
        <v>65</v>
      </c>
      <c r="S34" s="11">
        <f t="shared" si="2"/>
        <v>6500</v>
      </c>
      <c r="T34" s="11"/>
      <c r="U34" s="177" t="str">
        <f>'[8]5、设备评估表 (2)'!N28</f>
        <v>B2</v>
      </c>
      <c r="V34" s="199">
        <f>R34-'[8]5、设备评估表 (2)'!$K28*100</f>
        <v>0</v>
      </c>
      <c r="W34" s="176"/>
    </row>
    <row r="35" spans="1:23" ht="18" customHeight="1">
      <c r="A35" s="22">
        <f>'[8]5、设备评估表 (2)'!A29</f>
        <v>28</v>
      </c>
      <c r="B35" s="22">
        <f>'[8]5、设备评估表 (2)'!B29</f>
        <v>0</v>
      </c>
      <c r="C35" s="30" t="str">
        <f>'[8]5、设备评估表 (2)'!C29</f>
        <v>离心管道泵</v>
      </c>
      <c r="D35" s="22">
        <f>'[8]5、设备评估表 (2)'!D29</f>
        <v>0</v>
      </c>
      <c r="E35" s="22"/>
      <c r="F35" s="22" t="str">
        <f>'[8]5、设备评估表 (2)'!G29</f>
        <v>不详</v>
      </c>
      <c r="G35" s="22" t="str">
        <f>'[8]5、设备评估表 (2)'!E29</f>
        <v>台</v>
      </c>
      <c r="H35" s="22">
        <f>'[8]5、设备评估表 (2)'!F29</f>
        <v>1</v>
      </c>
      <c r="I35" s="23">
        <f>'[8]5、设备评估表 (2)'!H29</f>
        <v>41639</v>
      </c>
      <c r="J35" s="23">
        <f t="shared" si="1"/>
        <v>41639</v>
      </c>
      <c r="K35" s="23"/>
      <c r="L35" s="110"/>
      <c r="M35" s="11"/>
      <c r="N35" s="10"/>
      <c r="O35" s="13"/>
      <c r="P35" s="11"/>
      <c r="Q35" s="11">
        <f>'[8]5、设备评估表 (2)'!J29</f>
        <v>3500</v>
      </c>
      <c r="R35" s="25">
        <f>'[8]5、设备评估表 (2)'!K29*100</f>
        <v>15</v>
      </c>
      <c r="S35" s="11">
        <f t="shared" si="2"/>
        <v>525</v>
      </c>
      <c r="T35" s="11"/>
      <c r="U35" s="201" t="str">
        <f>'[8]5、设备评估表 (2)'!N29</f>
        <v>锅炉房</v>
      </c>
      <c r="V35" s="199">
        <f>R35-'[8]5、设备评估表 (2)'!$K29*100</f>
        <v>0</v>
      </c>
      <c r="W35" s="176"/>
    </row>
    <row r="36" spans="1:23" ht="18" customHeight="1">
      <c r="A36" s="22">
        <f>'[8]5、设备评估表 (2)'!A30</f>
        <v>29</v>
      </c>
      <c r="B36" s="22">
        <f>'[8]5、设备评估表 (2)'!B30</f>
        <v>0</v>
      </c>
      <c r="C36" s="30" t="str">
        <f>'[8]5、设备评估表 (2)'!C30</f>
        <v>射芯机</v>
      </c>
      <c r="D36" s="22" t="str">
        <f>'[8]5、设备评估表 (2)'!D30</f>
        <v>XS-700</v>
      </c>
      <c r="E36" s="22"/>
      <c r="F36" s="22" t="str">
        <f>'[8]5、设备评估表 (2)'!G30</f>
        <v>大连长兴岛伟业机械厂</v>
      </c>
      <c r="G36" s="22" t="str">
        <f>'[8]5、设备评估表 (2)'!E30</f>
        <v>台</v>
      </c>
      <c r="H36" s="22">
        <f>'[8]5、设备评估表 (2)'!F30</f>
        <v>1</v>
      </c>
      <c r="I36" s="23">
        <f>'[8]5、设备评估表 (2)'!H30</f>
        <v>40983</v>
      </c>
      <c r="J36" s="23">
        <f t="shared" si="1"/>
        <v>40983</v>
      </c>
      <c r="K36" s="23"/>
      <c r="L36" s="110"/>
      <c r="M36" s="11"/>
      <c r="N36" s="10"/>
      <c r="O36" s="13"/>
      <c r="P36" s="11"/>
      <c r="Q36" s="11">
        <f>'[8]5、设备评估表 (2)'!J30</f>
        <v>45000</v>
      </c>
      <c r="R36" s="25">
        <f>'[8]5、设备评估表 (2)'!K30*100</f>
        <v>38</v>
      </c>
      <c r="S36" s="11">
        <f t="shared" si="2"/>
        <v>17100</v>
      </c>
      <c r="T36" s="11"/>
      <c r="U36" s="177" t="str">
        <f>'[8]5、设备评估表 (2)'!N30</f>
        <v>B2</v>
      </c>
      <c r="V36" s="199">
        <f>R36-'[8]5、设备评估表 (2)'!$K30*100</f>
        <v>0</v>
      </c>
      <c r="W36" s="176"/>
    </row>
    <row r="37" spans="1:23" ht="18" customHeight="1">
      <c r="A37" s="22">
        <f>'[8]5、设备评估表 (2)'!A31</f>
        <v>30</v>
      </c>
      <c r="B37" s="22">
        <f>'[8]5、设备评估表 (2)'!B31</f>
        <v>0</v>
      </c>
      <c r="C37" s="30" t="str">
        <f>'[8]5、设备评估表 (2)'!C31</f>
        <v>储气罐</v>
      </c>
      <c r="D37" s="22" t="str">
        <f>'[8]5、设备评估表 (2)'!D31</f>
        <v>1.5立</v>
      </c>
      <c r="E37" s="22"/>
      <c r="F37" s="22" t="str">
        <f>'[8]5、设备评估表 (2)'!G31</f>
        <v>上海申江压力容器有限公司</v>
      </c>
      <c r="G37" s="22" t="str">
        <f>'[8]5、设备评估表 (2)'!E31</f>
        <v>台</v>
      </c>
      <c r="H37" s="22">
        <f>'[8]5、设备评估表 (2)'!F31</f>
        <v>3</v>
      </c>
      <c r="I37" s="23">
        <f>'[8]5、设备评估表 (2)'!H31</f>
        <v>41305</v>
      </c>
      <c r="J37" s="23">
        <f t="shared" si="1"/>
        <v>41305</v>
      </c>
      <c r="K37" s="23"/>
      <c r="L37" s="110"/>
      <c r="M37" s="11"/>
      <c r="N37" s="10"/>
      <c r="O37" s="13"/>
      <c r="P37" s="11"/>
      <c r="Q37" s="11">
        <f>'[8]5、设备评估表 (2)'!J31</f>
        <v>14400</v>
      </c>
      <c r="R37" s="25">
        <f>'[8]5、设备评估表 (2)'!K31*100</f>
        <v>60</v>
      </c>
      <c r="S37" s="11">
        <f t="shared" si="2"/>
        <v>8640</v>
      </c>
      <c r="T37" s="11"/>
      <c r="U37" s="177" t="str">
        <f>'[8]5、设备评估表 (2)'!N31</f>
        <v>B2</v>
      </c>
      <c r="V37" s="199">
        <f>R37-'[8]5、设备评估表 (2)'!$K31*100</f>
        <v>0</v>
      </c>
      <c r="W37" s="176"/>
    </row>
    <row r="38" spans="1:23" ht="18" customHeight="1">
      <c r="A38" s="22">
        <f>'[8]5、设备评估表 (2)'!A32</f>
        <v>31</v>
      </c>
      <c r="B38" s="22">
        <f>'[8]5、设备评估表 (2)'!B32</f>
        <v>0</v>
      </c>
      <c r="C38" s="30" t="str">
        <f>'[8]5、设备评估表 (2)'!C32</f>
        <v>过滤器PD9</v>
      </c>
      <c r="D38" s="22" t="str">
        <f>'[8]5、设备评估表 (2)'!D32</f>
        <v>PD9</v>
      </c>
      <c r="E38" s="22"/>
      <c r="F38" s="22" t="str">
        <f>'[8]5、设备评估表 (2)'!G32</f>
        <v>无锡阿特拉斯科普柯压缩机有限公司</v>
      </c>
      <c r="G38" s="22" t="str">
        <f>'[8]5、设备评估表 (2)'!E32</f>
        <v>台</v>
      </c>
      <c r="H38" s="22">
        <f>'[8]5、设备评估表 (2)'!F32</f>
        <v>1</v>
      </c>
      <c r="I38" s="23">
        <f>'[8]5、设备评估表 (2)'!H32</f>
        <v>41639</v>
      </c>
      <c r="J38" s="23">
        <f t="shared" si="1"/>
        <v>41639</v>
      </c>
      <c r="K38" s="23"/>
      <c r="L38" s="110"/>
      <c r="M38" s="11"/>
      <c r="N38" s="10"/>
      <c r="O38" s="13"/>
      <c r="P38" s="11"/>
      <c r="Q38" s="11">
        <f>'[8]5、设备评估表 (2)'!J32</f>
        <v>2500</v>
      </c>
      <c r="R38" s="25">
        <f>'[8]5、设备评估表 (2)'!K32*100</f>
        <v>40</v>
      </c>
      <c r="S38" s="11">
        <f t="shared" si="2"/>
        <v>1000</v>
      </c>
      <c r="T38" s="11"/>
      <c r="U38" s="177" t="str">
        <f>'[8]5、设备评估表 (2)'!N32</f>
        <v>B2</v>
      </c>
      <c r="V38" s="199">
        <f>R38-'[8]5、设备评估表 (2)'!$K32*100</f>
        <v>0</v>
      </c>
      <c r="W38" s="176"/>
    </row>
    <row r="39" spans="1:23" ht="18" customHeight="1">
      <c r="A39" s="22">
        <f>'[8]5、设备评估表 (2)'!A33</f>
        <v>32</v>
      </c>
      <c r="B39" s="22">
        <f>'[8]5、设备评估表 (2)'!B33</f>
        <v>0</v>
      </c>
      <c r="C39" s="30" t="str">
        <f>'[8]5、设备评估表 (2)'!C33</f>
        <v>铝液旋转除气机</v>
      </c>
      <c r="D39" s="22" t="str">
        <f>'[8]5、设备评估表 (2)'!D33</f>
        <v>XC210A</v>
      </c>
      <c r="E39" s="22"/>
      <c r="F39" s="22" t="str">
        <f>'[8]5、设备评估表 (2)'!G33</f>
        <v>济南海德热工有限公司</v>
      </c>
      <c r="G39" s="22" t="str">
        <f>'[8]5、设备评估表 (2)'!E33</f>
        <v>台</v>
      </c>
      <c r="H39" s="22">
        <f>'[8]5、设备评估表 (2)'!F33</f>
        <v>1</v>
      </c>
      <c r="I39" s="23">
        <f>'[8]5、设备评估表 (2)'!H33</f>
        <v>41090</v>
      </c>
      <c r="J39" s="23">
        <f t="shared" si="1"/>
        <v>41090</v>
      </c>
      <c r="K39" s="23"/>
      <c r="L39" s="110"/>
      <c r="M39" s="11"/>
      <c r="N39" s="10"/>
      <c r="O39" s="13"/>
      <c r="P39" s="11"/>
      <c r="Q39" s="11">
        <f>'[8]5、设备评估表 (2)'!J33</f>
        <v>38000</v>
      </c>
      <c r="R39" s="25">
        <f>'[8]5、设备评估表 (2)'!K33*100</f>
        <v>30</v>
      </c>
      <c r="S39" s="11">
        <f t="shared" si="2"/>
        <v>11400</v>
      </c>
      <c r="T39" s="11"/>
      <c r="U39" s="177" t="str">
        <f>'[8]5、设备评估表 (2)'!N33</f>
        <v>B2</v>
      </c>
      <c r="V39" s="199">
        <f>R39-'[8]5、设备评估表 (2)'!$K33*100</f>
        <v>0</v>
      </c>
      <c r="W39" s="176"/>
    </row>
    <row r="40" spans="1:23" ht="18" customHeight="1">
      <c r="A40" s="22">
        <f>'[8]5、设备评估表 (2)'!A34</f>
        <v>33</v>
      </c>
      <c r="B40" s="22">
        <f>'[8]5、设备评估表 (2)'!B34</f>
        <v>0</v>
      </c>
      <c r="C40" s="30" t="str">
        <f>'[8]5、设备评估表 (2)'!C34</f>
        <v>浇包预热器HBQ-320</v>
      </c>
      <c r="D40" s="22" t="str">
        <f>'[8]5、设备评估表 (2)'!D34</f>
        <v>HBQ-320</v>
      </c>
      <c r="E40" s="22"/>
      <c r="F40" s="22" t="str">
        <f>'[8]5、设备评估表 (2)'!G34</f>
        <v>济南海德热工公司</v>
      </c>
      <c r="G40" s="22" t="str">
        <f>'[8]5、设备评估表 (2)'!E34</f>
        <v>台</v>
      </c>
      <c r="H40" s="22">
        <f>'[8]5、设备评估表 (2)'!F34</f>
        <v>1</v>
      </c>
      <c r="I40" s="23">
        <f>'[8]5、设备评估表 (2)'!H34</f>
        <v>41274</v>
      </c>
      <c r="J40" s="23">
        <f t="shared" si="1"/>
        <v>41274</v>
      </c>
      <c r="K40" s="23"/>
      <c r="L40" s="110"/>
      <c r="M40" s="11"/>
      <c r="N40" s="10"/>
      <c r="O40" s="13"/>
      <c r="P40" s="11"/>
      <c r="Q40" s="11">
        <f>'[8]5、设备评估表 (2)'!J34</f>
        <v>59000</v>
      </c>
      <c r="R40" s="25">
        <f>'[8]5、设备评估表 (2)'!K34*100</f>
        <v>43</v>
      </c>
      <c r="S40" s="11">
        <f t="shared" si="2"/>
        <v>25370</v>
      </c>
      <c r="T40" s="11"/>
      <c r="U40" s="177" t="str">
        <f>'[8]5、设备评估表 (2)'!N34</f>
        <v>B2</v>
      </c>
      <c r="V40" s="199">
        <f>R40-'[8]5、设备评估表 (2)'!$K34*100</f>
        <v>0</v>
      </c>
      <c r="W40" s="176"/>
    </row>
    <row r="41" spans="1:23" ht="18" customHeight="1">
      <c r="A41" s="22">
        <f>'[8]5、设备评估表 (2)'!A35</f>
        <v>34</v>
      </c>
      <c r="B41" s="22">
        <f>'[8]5、设备评估表 (2)'!B35</f>
        <v>0</v>
      </c>
      <c r="C41" s="30" t="str">
        <f>'[8]5、设备评估表 (2)'!C35</f>
        <v>悬吊式铝水中转包</v>
      </c>
      <c r="D41" s="22" t="str">
        <f>'[8]5、设备评估表 (2)'!D35</f>
        <v>CXLB-50--0.5吨</v>
      </c>
      <c r="E41" s="22"/>
      <c r="F41" s="22" t="str">
        <f>'[8]5、设备评估表 (2)'!G35</f>
        <v>济南海德热工公司</v>
      </c>
      <c r="G41" s="22" t="str">
        <f>'[8]5、设备评估表 (2)'!E35</f>
        <v>台</v>
      </c>
      <c r="H41" s="22">
        <f>'[8]5、设备评估表 (2)'!F35</f>
        <v>1</v>
      </c>
      <c r="I41" s="23">
        <f>'[8]5、设备评估表 (2)'!H35</f>
        <v>41090</v>
      </c>
      <c r="J41" s="23">
        <f t="shared" si="1"/>
        <v>41090</v>
      </c>
      <c r="K41" s="23"/>
      <c r="L41" s="110"/>
      <c r="M41" s="11"/>
      <c r="N41" s="10"/>
      <c r="O41" s="13"/>
      <c r="P41" s="11"/>
      <c r="Q41" s="11">
        <f>'[8]5、设备评估表 (2)'!J35</f>
        <v>23000</v>
      </c>
      <c r="R41" s="25">
        <f>'[8]5、设备评估表 (2)'!K35*100</f>
        <v>40</v>
      </c>
      <c r="S41" s="11">
        <f t="shared" si="2"/>
        <v>9200</v>
      </c>
      <c r="T41" s="11"/>
      <c r="U41" s="177" t="str">
        <f>'[8]5、设备评估表 (2)'!N35</f>
        <v>B2</v>
      </c>
      <c r="V41" s="199">
        <f>R41-'[8]5、设备评估表 (2)'!$K35*100</f>
        <v>0</v>
      </c>
      <c r="W41" s="176"/>
    </row>
    <row r="42" spans="1:23" ht="18" customHeight="1">
      <c r="A42" s="22">
        <f>'[8]5、设备评估表 (2)'!A36</f>
        <v>35</v>
      </c>
      <c r="B42" s="22">
        <f>'[8]5、设备评估表 (2)'!B36</f>
        <v>0</v>
      </c>
      <c r="C42" s="30" t="str">
        <f>'[8]5、设备评估表 (2)'!C36</f>
        <v>悬吊式铝水中转包</v>
      </c>
      <c r="D42" s="22" t="str">
        <f>'[8]5、设备评估表 (2)'!D36</f>
        <v>CXLB-50--0.5吨</v>
      </c>
      <c r="E42" s="22"/>
      <c r="F42" s="22" t="str">
        <f>'[8]5、设备评估表 (2)'!G36</f>
        <v>济南海德热工公司</v>
      </c>
      <c r="G42" s="22" t="str">
        <f>'[8]5、设备评估表 (2)'!E36</f>
        <v>台</v>
      </c>
      <c r="H42" s="22">
        <f>'[8]5、设备评估表 (2)'!F36</f>
        <v>1</v>
      </c>
      <c r="I42" s="23">
        <f>'[8]5、设备评估表 (2)'!H36</f>
        <v>41090</v>
      </c>
      <c r="J42" s="23">
        <f t="shared" si="1"/>
        <v>41090</v>
      </c>
      <c r="K42" s="23"/>
      <c r="L42" s="110"/>
      <c r="M42" s="11"/>
      <c r="N42" s="10"/>
      <c r="O42" s="13"/>
      <c r="P42" s="11"/>
      <c r="Q42" s="11">
        <f>'[8]5、设备评估表 (2)'!J36</f>
        <v>23000</v>
      </c>
      <c r="R42" s="25">
        <f>'[8]5、设备评估表 (2)'!K36*100</f>
        <v>40</v>
      </c>
      <c r="S42" s="11">
        <f t="shared" si="2"/>
        <v>9200</v>
      </c>
      <c r="T42" s="11"/>
      <c r="U42" s="177" t="str">
        <f>'[8]5、设备评估表 (2)'!N36</f>
        <v>B2</v>
      </c>
      <c r="V42" s="199">
        <f>R42-'[8]5、设备评估表 (2)'!$K36*100</f>
        <v>0</v>
      </c>
      <c r="W42" s="176"/>
    </row>
    <row r="43" spans="1:23" ht="18" customHeight="1">
      <c r="A43" s="22">
        <f>'[8]5、设备评估表 (2)'!A37</f>
        <v>36</v>
      </c>
      <c r="B43" s="22">
        <f>'[8]5、设备评估表 (2)'!B37</f>
        <v>0</v>
      </c>
      <c r="C43" s="30" t="str">
        <f>'[8]5、设备评估表 (2)'!C37</f>
        <v>800KG砂型铸造机</v>
      </c>
      <c r="D43" s="22" t="str">
        <f>'[8]5、设备评估表 (2)'!D37</f>
        <v>800KG</v>
      </c>
      <c r="E43" s="22"/>
      <c r="F43" s="22" t="str">
        <f>'[8]5、设备评估表 (2)'!G37</f>
        <v>阜新德祥机械制造有限公司</v>
      </c>
      <c r="G43" s="22" t="str">
        <f>'[8]5、设备评估表 (2)'!E37</f>
        <v>台</v>
      </c>
      <c r="H43" s="22">
        <f>'[8]5、设备评估表 (2)'!F37</f>
        <v>1</v>
      </c>
      <c r="I43" s="23">
        <f>'[8]5、设备评估表 (2)'!H37</f>
        <v>41639</v>
      </c>
      <c r="J43" s="23">
        <f t="shared" si="1"/>
        <v>41639</v>
      </c>
      <c r="K43" s="23"/>
      <c r="L43" s="110"/>
      <c r="M43" s="11"/>
      <c r="N43" s="10"/>
      <c r="O43" s="13"/>
      <c r="P43" s="11"/>
      <c r="Q43" s="11">
        <f>'[8]5、设备评估表 (2)'!J37</f>
        <v>190000</v>
      </c>
      <c r="R43" s="25">
        <f>'[8]5、设备评估表 (2)'!K37*100</f>
        <v>50</v>
      </c>
      <c r="S43" s="11">
        <f t="shared" si="2"/>
        <v>95000</v>
      </c>
      <c r="T43" s="11"/>
      <c r="U43" s="177" t="str">
        <f>'[8]5、设备评估表 (2)'!N37</f>
        <v>B2</v>
      </c>
      <c r="V43" s="199">
        <f>R43-'[8]5、设备评估表 (2)'!$K37*100</f>
        <v>0</v>
      </c>
      <c r="W43" s="176"/>
    </row>
    <row r="44" spans="1:23" ht="18" customHeight="1">
      <c r="A44" s="22">
        <f>'[8]5、设备评估表 (2)'!A38</f>
        <v>37</v>
      </c>
      <c r="B44" s="22">
        <f>'[8]5、设备评估表 (2)'!B38</f>
        <v>0</v>
      </c>
      <c r="C44" s="30" t="str">
        <f>'[8]5、设备评估表 (2)'!C38</f>
        <v>400KG砂型铸造机</v>
      </c>
      <c r="D44" s="22" t="str">
        <f>'[8]5、设备评估表 (2)'!D38</f>
        <v>400KG</v>
      </c>
      <c r="E44" s="22"/>
      <c r="F44" s="22" t="str">
        <f>'[8]5、设备评估表 (2)'!G38</f>
        <v>阜新德祥机械制造有限公司</v>
      </c>
      <c r="G44" s="22" t="str">
        <f>'[8]5、设备评估表 (2)'!E38</f>
        <v>台</v>
      </c>
      <c r="H44" s="22">
        <f>'[8]5、设备评估表 (2)'!F38</f>
        <v>1</v>
      </c>
      <c r="I44" s="23">
        <f>'[8]5、设备评估表 (2)'!H38</f>
        <v>41274</v>
      </c>
      <c r="J44" s="23">
        <f t="shared" si="1"/>
        <v>41274</v>
      </c>
      <c r="K44" s="23"/>
      <c r="L44" s="110"/>
      <c r="M44" s="11"/>
      <c r="N44" s="10"/>
      <c r="O44" s="13"/>
      <c r="P44" s="11"/>
      <c r="Q44" s="11">
        <f>'[8]5、设备评估表 (2)'!J38</f>
        <v>150000</v>
      </c>
      <c r="R44" s="25">
        <f>'[8]5、设备评估表 (2)'!K38*100</f>
        <v>43</v>
      </c>
      <c r="S44" s="11">
        <f t="shared" si="2"/>
        <v>64500</v>
      </c>
      <c r="T44" s="11"/>
      <c r="U44" s="177" t="str">
        <f>'[8]5、设备评估表 (2)'!N38</f>
        <v>B2</v>
      </c>
      <c r="V44" s="199">
        <f>R44-'[8]5、设备评估表 (2)'!$K38*100</f>
        <v>0</v>
      </c>
      <c r="W44" s="176"/>
    </row>
    <row r="45" spans="1:23" ht="18" customHeight="1">
      <c r="A45" s="22">
        <f>'[8]5、设备评估表 (2)'!A39</f>
        <v>38</v>
      </c>
      <c r="B45" s="22">
        <f>'[8]5、设备评估表 (2)'!B39</f>
        <v>0</v>
      </c>
      <c r="C45" s="30" t="str">
        <f>'[8]5、设备评估表 (2)'!C39</f>
        <v>电阻加热炉</v>
      </c>
      <c r="D45" s="22" t="str">
        <f>'[8]5、设备评估表 (2)'!D39</f>
        <v>RR-75-8</v>
      </c>
      <c r="E45" s="22"/>
      <c r="F45" s="22" t="str">
        <f>'[8]5、设备评估表 (2)'!G39</f>
        <v>沈阳兴科炉业有限公司</v>
      </c>
      <c r="G45" s="22" t="str">
        <f>'[8]5、设备评估表 (2)'!E39</f>
        <v>台</v>
      </c>
      <c r="H45" s="22">
        <f>'[8]5、设备评估表 (2)'!F39</f>
        <v>1</v>
      </c>
      <c r="I45" s="23">
        <f>'[8]5、设备评估表 (2)'!H39</f>
        <v>41274</v>
      </c>
      <c r="J45" s="23">
        <f t="shared" si="1"/>
        <v>41274</v>
      </c>
      <c r="K45" s="23"/>
      <c r="L45" s="110"/>
      <c r="M45" s="11"/>
      <c r="N45" s="10"/>
      <c r="O45" s="13"/>
      <c r="P45" s="11"/>
      <c r="Q45" s="11">
        <f>'[8]5、设备评估表 (2)'!J39</f>
        <v>18000</v>
      </c>
      <c r="R45" s="25">
        <f>'[8]5、设备评估表 (2)'!K39*100</f>
        <v>34</v>
      </c>
      <c r="S45" s="11">
        <f t="shared" si="2"/>
        <v>6120</v>
      </c>
      <c r="T45" s="11"/>
      <c r="U45" s="177" t="str">
        <f>'[8]5、设备评估表 (2)'!N39</f>
        <v>A4</v>
      </c>
      <c r="V45" s="199">
        <f>R45-'[8]5、设备评估表 (2)'!$K39*100</f>
        <v>0</v>
      </c>
      <c r="W45" s="176"/>
    </row>
    <row r="46" spans="1:23" ht="18" customHeight="1">
      <c r="A46" s="22">
        <f>'[8]5、设备评估表 (2)'!A40</f>
        <v>39</v>
      </c>
      <c r="B46" s="22">
        <f>'[8]5、设备评估表 (2)'!B40</f>
        <v>0</v>
      </c>
      <c r="C46" s="30" t="str">
        <f>'[8]5、设备评估表 (2)'!C40</f>
        <v>坩埚熔化炉</v>
      </c>
      <c r="D46" s="22" t="str">
        <f>'[8]5、设备评估表 (2)'!D40</f>
        <v>RR-120-8</v>
      </c>
      <c r="E46" s="22"/>
      <c r="F46" s="22" t="str">
        <f>'[8]5、设备评估表 (2)'!G40</f>
        <v>沈阳兴科炉业公司</v>
      </c>
      <c r="G46" s="22" t="str">
        <f>'[8]5、设备评估表 (2)'!E40</f>
        <v>台</v>
      </c>
      <c r="H46" s="22">
        <f>'[8]5、设备评估表 (2)'!F40</f>
        <v>1</v>
      </c>
      <c r="I46" s="23">
        <f>'[8]5、设备评估表 (2)'!H40</f>
        <v>41274</v>
      </c>
      <c r="J46" s="23">
        <f t="shared" si="1"/>
        <v>41274</v>
      </c>
      <c r="K46" s="23"/>
      <c r="L46" s="110"/>
      <c r="M46" s="11"/>
      <c r="N46" s="10"/>
      <c r="O46" s="13"/>
      <c r="P46" s="11"/>
      <c r="Q46" s="11">
        <f>'[8]5、设备评估表 (2)'!J40</f>
        <v>26000</v>
      </c>
      <c r="R46" s="25">
        <f>'[8]5、设备评估表 (2)'!K40*100</f>
        <v>34</v>
      </c>
      <c r="S46" s="11">
        <f t="shared" si="2"/>
        <v>8840</v>
      </c>
      <c r="T46" s="11"/>
      <c r="U46" s="177" t="str">
        <f>'[8]5、设备评估表 (2)'!N40</f>
        <v>B2</v>
      </c>
      <c r="V46" s="199">
        <f>R46-'[8]5、设备评估表 (2)'!$K40*100</f>
        <v>0</v>
      </c>
      <c r="W46" s="176"/>
    </row>
    <row r="47" spans="1:23" ht="18" customHeight="1">
      <c r="A47" s="22">
        <f>'[8]5、设备评估表 (2)'!A41</f>
        <v>40</v>
      </c>
      <c r="B47" s="22">
        <f>'[8]5、设备评估表 (2)'!B41</f>
        <v>0</v>
      </c>
      <c r="C47" s="30" t="str">
        <f>'[8]5、设备评估表 (2)'!C41</f>
        <v>电阻加热炉</v>
      </c>
      <c r="D47" s="22" t="str">
        <f>'[8]5、设备评估表 (2)'!D41</f>
        <v>RR-75-8</v>
      </c>
      <c r="E47" s="22"/>
      <c r="F47" s="22" t="str">
        <f>'[8]5、设备评估表 (2)'!G41</f>
        <v>沈阳兴科炉业有限公司</v>
      </c>
      <c r="G47" s="22" t="str">
        <f>'[8]5、设备评估表 (2)'!E41</f>
        <v>台</v>
      </c>
      <c r="H47" s="22">
        <f>'[8]5、设备评估表 (2)'!F41</f>
        <v>1</v>
      </c>
      <c r="I47" s="23">
        <f>'[8]5、设备评估表 (2)'!H41</f>
        <v>41274</v>
      </c>
      <c r="J47" s="23">
        <f t="shared" si="1"/>
        <v>41274</v>
      </c>
      <c r="K47" s="23"/>
      <c r="L47" s="110"/>
      <c r="M47" s="11"/>
      <c r="N47" s="10"/>
      <c r="O47" s="13"/>
      <c r="P47" s="11"/>
      <c r="Q47" s="11">
        <f>'[8]5、设备评估表 (2)'!J41</f>
        <v>18000</v>
      </c>
      <c r="R47" s="25">
        <f>'[8]5、设备评估表 (2)'!K41*100</f>
        <v>34</v>
      </c>
      <c r="S47" s="11">
        <f t="shared" si="2"/>
        <v>6120</v>
      </c>
      <c r="T47" s="11"/>
      <c r="U47" s="177" t="str">
        <f>'[8]5、设备评估表 (2)'!N41</f>
        <v>A4</v>
      </c>
      <c r="V47" s="199">
        <f>R47-'[8]5、设备评估表 (2)'!$K41*100</f>
        <v>0</v>
      </c>
      <c r="W47" s="176"/>
    </row>
    <row r="48" spans="1:23" ht="18" customHeight="1">
      <c r="A48" s="22">
        <f>'[8]5、设备评估表 (2)'!A42</f>
        <v>41</v>
      </c>
      <c r="B48" s="22">
        <f>'[8]5、设备评估表 (2)'!B42</f>
        <v>0</v>
      </c>
      <c r="C48" s="30" t="str">
        <f>'[8]5、设备评估表 (2)'!C42</f>
        <v>可倾式坩埚熔化炉</v>
      </c>
      <c r="D48" s="22" t="str">
        <f>'[8]5、设备评估表 (2)'!D42</f>
        <v>RRQ-90-8</v>
      </c>
      <c r="E48" s="22"/>
      <c r="F48" s="22" t="str">
        <f>'[8]5、设备评估表 (2)'!G42</f>
        <v>沈阳兴科炉业有限公司</v>
      </c>
      <c r="G48" s="22" t="str">
        <f>'[8]5、设备评估表 (2)'!E42</f>
        <v>台</v>
      </c>
      <c r="H48" s="22">
        <f>'[8]5、设备评估表 (2)'!F42</f>
        <v>1</v>
      </c>
      <c r="I48" s="23">
        <f>'[8]5、设备评估表 (2)'!H42</f>
        <v>41274</v>
      </c>
      <c r="J48" s="23">
        <f t="shared" si="1"/>
        <v>41274</v>
      </c>
      <c r="K48" s="23"/>
      <c r="L48" s="110"/>
      <c r="M48" s="11"/>
      <c r="N48" s="10"/>
      <c r="O48" s="13"/>
      <c r="P48" s="11"/>
      <c r="Q48" s="11">
        <f>'[8]5、设备评估表 (2)'!J42</f>
        <v>30000</v>
      </c>
      <c r="R48" s="25">
        <f>'[8]5、设备评估表 (2)'!K42*100</f>
        <v>34</v>
      </c>
      <c r="S48" s="11">
        <f t="shared" si="2"/>
        <v>10200</v>
      </c>
      <c r="T48" s="11"/>
      <c r="U48" s="177" t="str">
        <f>'[8]5、设备评估表 (2)'!N42</f>
        <v>A4</v>
      </c>
      <c r="V48" s="199">
        <f>R48-'[8]5、设备评估表 (2)'!$K42*100</f>
        <v>0</v>
      </c>
      <c r="W48" s="176"/>
    </row>
    <row r="49" spans="1:23" ht="18" customHeight="1">
      <c r="A49" s="22">
        <f>'[8]5、设备评估表 (2)'!A43</f>
        <v>42</v>
      </c>
      <c r="B49" s="22">
        <f>'[8]5、设备评估表 (2)'!B43</f>
        <v>0</v>
      </c>
      <c r="C49" s="30" t="str">
        <f>'[8]5、设备评估表 (2)'!C43</f>
        <v>电阻加热炉</v>
      </c>
      <c r="D49" s="22" t="str">
        <f>'[8]5、设备评估表 (2)'!D43</f>
        <v>RR-75-8</v>
      </c>
      <c r="E49" s="22"/>
      <c r="F49" s="22" t="str">
        <f>'[8]5、设备评估表 (2)'!G43</f>
        <v>沈阳兴科炉业有限公司</v>
      </c>
      <c r="G49" s="22" t="str">
        <f>'[8]5、设备评估表 (2)'!E43</f>
        <v>台</v>
      </c>
      <c r="H49" s="22">
        <f>'[8]5、设备评估表 (2)'!F43</f>
        <v>1</v>
      </c>
      <c r="I49" s="23">
        <f>'[8]5、设备评估表 (2)'!H43</f>
        <v>41274</v>
      </c>
      <c r="J49" s="23">
        <f t="shared" si="1"/>
        <v>41274</v>
      </c>
      <c r="K49" s="23"/>
      <c r="L49" s="110"/>
      <c r="M49" s="11"/>
      <c r="N49" s="10"/>
      <c r="O49" s="13"/>
      <c r="P49" s="11"/>
      <c r="Q49" s="11">
        <f>'[8]5、设备评估表 (2)'!J43</f>
        <v>23000</v>
      </c>
      <c r="R49" s="25">
        <f>'[8]5、设备评估表 (2)'!K43*100</f>
        <v>34</v>
      </c>
      <c r="S49" s="11">
        <f t="shared" si="2"/>
        <v>7820</v>
      </c>
      <c r="T49" s="11"/>
      <c r="U49" s="177" t="str">
        <f>'[8]5、设备评估表 (2)'!N43</f>
        <v>A4</v>
      </c>
      <c r="V49" s="199">
        <f>R49-'[8]5、设备评估表 (2)'!$K43*100</f>
        <v>0</v>
      </c>
      <c r="W49" s="176"/>
    </row>
    <row r="50" spans="1:23" ht="18" customHeight="1">
      <c r="A50" s="22">
        <f>'[8]5、设备评估表 (2)'!A44</f>
        <v>43</v>
      </c>
      <c r="B50" s="22">
        <f>'[8]5、设备评估表 (2)'!B44</f>
        <v>0</v>
      </c>
      <c r="C50" s="30" t="str">
        <f>'[8]5、设备评估表 (2)'!C44</f>
        <v>中频炉</v>
      </c>
      <c r="D50" s="22" t="str">
        <f>'[8]5、设备评估表 (2)'!D44</f>
        <v>KGPS750型</v>
      </c>
      <c r="E50" s="22"/>
      <c r="F50" s="22" t="str">
        <f>'[8]5、设备评估表 (2)'!G44</f>
        <v>本溪高中频电源设备总厂电子器件厂</v>
      </c>
      <c r="G50" s="22" t="str">
        <f>'[8]5、设备评估表 (2)'!E44</f>
        <v>对</v>
      </c>
      <c r="H50" s="22">
        <f>'[8]5、设备评估表 (2)'!F44</f>
        <v>1</v>
      </c>
      <c r="I50" s="23">
        <f>'[8]5、设备评估表 (2)'!H44</f>
        <v>41274</v>
      </c>
      <c r="J50" s="23">
        <f t="shared" si="1"/>
        <v>41274</v>
      </c>
      <c r="K50" s="23"/>
      <c r="L50" s="110"/>
      <c r="M50" s="11"/>
      <c r="N50" s="10"/>
      <c r="O50" s="13"/>
      <c r="P50" s="11"/>
      <c r="Q50" s="11">
        <f>'[8]5、设备评估表 (2)'!J44</f>
        <v>220000</v>
      </c>
      <c r="R50" s="25">
        <f>'[8]5、设备评估表 (2)'!K44*100</f>
        <v>43</v>
      </c>
      <c r="S50" s="11">
        <f t="shared" si="2"/>
        <v>94600</v>
      </c>
      <c r="T50" s="11"/>
      <c r="U50" s="177" t="str">
        <f>'[8]5、设备评估表 (2)'!N44</f>
        <v>B2</v>
      </c>
      <c r="V50" s="199">
        <f>R50-'[8]5、设备评估表 (2)'!$K44*100</f>
        <v>0</v>
      </c>
      <c r="W50" s="176"/>
    </row>
    <row r="51" spans="1:23" ht="18" customHeight="1">
      <c r="A51" s="22">
        <f>'[8]5、设备评估表 (2)'!A45</f>
        <v>44</v>
      </c>
      <c r="B51" s="22">
        <f>'[8]5、设备评估表 (2)'!B45</f>
        <v>0</v>
      </c>
      <c r="C51" s="30" t="str">
        <f>'[8]5、设备评估表 (2)'!C45</f>
        <v>中频炉</v>
      </c>
      <c r="D51" s="22" t="str">
        <f>'[8]5、设备评估表 (2)'!D45</f>
        <v>KGPS250型</v>
      </c>
      <c r="E51" s="22"/>
      <c r="F51" s="22" t="str">
        <f>'[8]5、设备评估表 (2)'!G45</f>
        <v>本溪高中频电源设备总厂电子器件厂</v>
      </c>
      <c r="G51" s="22" t="str">
        <f>'[8]5、设备评估表 (2)'!E45</f>
        <v>对</v>
      </c>
      <c r="H51" s="22">
        <f>'[8]5、设备评估表 (2)'!F45</f>
        <v>1</v>
      </c>
      <c r="I51" s="23">
        <f>'[8]5、设备评估表 (2)'!H45</f>
        <v>41274</v>
      </c>
      <c r="J51" s="23">
        <f t="shared" si="1"/>
        <v>41274</v>
      </c>
      <c r="K51" s="23"/>
      <c r="L51" s="110"/>
      <c r="M51" s="11"/>
      <c r="N51" s="10"/>
      <c r="O51" s="13"/>
      <c r="P51" s="11"/>
      <c r="Q51" s="11">
        <f>'[8]5、设备评估表 (2)'!J45</f>
        <v>80000</v>
      </c>
      <c r="R51" s="25">
        <f>'[8]5、设备评估表 (2)'!K45*100</f>
        <v>43</v>
      </c>
      <c r="S51" s="11">
        <f t="shared" si="2"/>
        <v>34400</v>
      </c>
      <c r="T51" s="11"/>
      <c r="U51" s="177" t="str">
        <f>'[8]5、设备评估表 (2)'!N45</f>
        <v>B2</v>
      </c>
      <c r="V51" s="199">
        <f>R51-'[8]5、设备评估表 (2)'!$K45*100</f>
        <v>0</v>
      </c>
      <c r="W51" s="176"/>
    </row>
    <row r="52" spans="1:23" ht="18" customHeight="1">
      <c r="A52" s="22">
        <f>'[8]5、设备评估表 (2)'!A46</f>
        <v>45</v>
      </c>
      <c r="B52" s="22">
        <f>'[8]5、设备评估表 (2)'!B46</f>
        <v>0</v>
      </c>
      <c r="C52" s="30" t="str">
        <f>'[8]5、设备评估表 (2)'!C46</f>
        <v>GB系列金属带锯床</v>
      </c>
      <c r="D52" s="22" t="str">
        <f>'[8]5、设备评估表 (2)'!D46</f>
        <v>GB4260</v>
      </c>
      <c r="E52" s="22"/>
      <c r="F52" s="22" t="str">
        <f>'[8]5、设备评估表 (2)'!G46</f>
        <v>浙江奥林发机床有限公司</v>
      </c>
      <c r="G52" s="22" t="str">
        <f>'[8]5、设备评估表 (2)'!E46</f>
        <v>台</v>
      </c>
      <c r="H52" s="22">
        <f>'[8]5、设备评估表 (2)'!F46</f>
        <v>1</v>
      </c>
      <c r="I52" s="23">
        <f>'[8]5、设备评估表 (2)'!H46</f>
        <v>41066</v>
      </c>
      <c r="J52" s="23">
        <f t="shared" si="1"/>
        <v>41066</v>
      </c>
      <c r="K52" s="23"/>
      <c r="L52" s="110"/>
      <c r="M52" s="11"/>
      <c r="N52" s="10"/>
      <c r="O52" s="13"/>
      <c r="P52" s="11"/>
      <c r="Q52" s="11">
        <f>'[8]5、设备评估表 (2)'!J46</f>
        <v>49000</v>
      </c>
      <c r="R52" s="25">
        <f>'[8]5、设备评估表 (2)'!K46*100</f>
        <v>39</v>
      </c>
      <c r="S52" s="11">
        <f t="shared" si="2"/>
        <v>19110</v>
      </c>
      <c r="T52" s="11"/>
      <c r="U52" s="177" t="str">
        <f>'[8]5、设备评估表 (2)'!N46</f>
        <v>B2</v>
      </c>
      <c r="V52" s="199">
        <f>R52-'[8]5、设备评估表 (2)'!$K46*100</f>
        <v>0</v>
      </c>
      <c r="W52" s="176"/>
    </row>
    <row r="53" spans="1:23" ht="18" customHeight="1">
      <c r="A53" s="22">
        <f>'[8]5、设备评估表 (2)'!A47</f>
        <v>46</v>
      </c>
      <c r="B53" s="22">
        <f>'[8]5、设备评估表 (2)'!B47</f>
        <v>0</v>
      </c>
      <c r="C53" s="30" t="str">
        <f>'[8]5、设备评估表 (2)'!C47</f>
        <v>抛丸机</v>
      </c>
      <c r="D53" s="22" t="str">
        <f>'[8]5、设备评估表 (2)'!D47</f>
        <v>Q4750</v>
      </c>
      <c r="E53" s="22"/>
      <c r="F53" s="22" t="str">
        <f>'[8]5、设备评估表 (2)'!G47</f>
        <v>大连鑫桥铸造机械有限公司</v>
      </c>
      <c r="G53" s="22" t="str">
        <f>'[8]5、设备评估表 (2)'!E47</f>
        <v>台</v>
      </c>
      <c r="H53" s="22">
        <f>'[8]5、设备评估表 (2)'!F47</f>
        <v>1</v>
      </c>
      <c r="I53" s="23">
        <f>'[8]5、设备评估表 (2)'!H47</f>
        <v>41274</v>
      </c>
      <c r="J53" s="23">
        <f t="shared" si="1"/>
        <v>41274</v>
      </c>
      <c r="K53" s="23"/>
      <c r="L53" s="110"/>
      <c r="M53" s="11"/>
      <c r="N53" s="10"/>
      <c r="O53" s="13"/>
      <c r="P53" s="11"/>
      <c r="Q53" s="11">
        <f>'[8]5、设备评估表 (2)'!J47</f>
        <v>170000</v>
      </c>
      <c r="R53" s="25">
        <f>'[8]5、设备评估表 (2)'!K47*100</f>
        <v>43</v>
      </c>
      <c r="S53" s="11">
        <f t="shared" si="2"/>
        <v>73100</v>
      </c>
      <c r="T53" s="11"/>
      <c r="U53" s="177" t="str">
        <f>'[8]5、设备评估表 (2)'!N47</f>
        <v>B1</v>
      </c>
      <c r="V53" s="199">
        <f>R53-'[8]5、设备评估表 (2)'!$K47*100</f>
        <v>0</v>
      </c>
      <c r="W53" s="176"/>
    </row>
    <row r="54" spans="1:23" ht="18" customHeight="1">
      <c r="A54" s="22">
        <f>'[8]5、设备评估表 (2)'!A48</f>
        <v>47</v>
      </c>
      <c r="B54" s="22">
        <f>'[8]5、设备评估表 (2)'!B48</f>
        <v>0</v>
      </c>
      <c r="C54" s="30" t="str">
        <f>'[8]5、设备评估表 (2)'!C48</f>
        <v>抛丸机</v>
      </c>
      <c r="D54" s="22" t="str">
        <f>'[8]5、设备评估表 (2)'!D48</f>
        <v>Q3730</v>
      </c>
      <c r="E54" s="22"/>
      <c r="F54" s="22" t="str">
        <f>'[8]5、设备评估表 (2)'!G48</f>
        <v>浙江大丰鑫桥铸造公司</v>
      </c>
      <c r="G54" s="22" t="str">
        <f>'[8]5、设备评估表 (2)'!E48</f>
        <v>台</v>
      </c>
      <c r="H54" s="22">
        <f>'[8]5、设备评估表 (2)'!F48</f>
        <v>1</v>
      </c>
      <c r="I54" s="23">
        <f>'[8]5、设备评估表 (2)'!H48</f>
        <v>41274</v>
      </c>
      <c r="J54" s="23">
        <f t="shared" si="1"/>
        <v>41274</v>
      </c>
      <c r="K54" s="23"/>
      <c r="L54" s="110"/>
      <c r="M54" s="11"/>
      <c r="N54" s="10"/>
      <c r="O54" s="13"/>
      <c r="P54" s="11"/>
      <c r="Q54" s="11">
        <f>'[8]5、设备评估表 (2)'!J48</f>
        <v>150000</v>
      </c>
      <c r="R54" s="25">
        <f>'[8]5、设备评估表 (2)'!K48*100</f>
        <v>43</v>
      </c>
      <c r="S54" s="11">
        <f t="shared" si="2"/>
        <v>64500</v>
      </c>
      <c r="T54" s="11"/>
      <c r="U54" s="177" t="str">
        <f>'[8]5、设备评估表 (2)'!N48</f>
        <v>B2</v>
      </c>
      <c r="V54" s="199">
        <f>R54-'[8]5、设备评估表 (2)'!$K48*100</f>
        <v>0</v>
      </c>
      <c r="W54" s="176"/>
    </row>
    <row r="55" spans="1:23" ht="18" customHeight="1">
      <c r="A55" s="22">
        <f>'[8]5、设备评估表 (2)'!A49</f>
        <v>48</v>
      </c>
      <c r="B55" s="22">
        <f>'[8]5、设备评估表 (2)'!B49</f>
        <v>0</v>
      </c>
      <c r="C55" s="30" t="str">
        <f>'[8]5、设备评估表 (2)'!C49</f>
        <v>金属型低压铸造炉</v>
      </c>
      <c r="D55" s="22" t="str">
        <f>'[8]5、设备评估表 (2)'!D49</f>
        <v>1吨</v>
      </c>
      <c r="E55" s="22"/>
      <c r="F55" s="22" t="str">
        <f>'[8]5、设备评估表 (2)'!G49</f>
        <v>阜新德祥机械制造有限公司</v>
      </c>
      <c r="G55" s="22" t="str">
        <f>'[8]5、设备评估表 (2)'!E49</f>
        <v>台</v>
      </c>
      <c r="H55" s="22">
        <f>'[8]5、设备评估表 (2)'!F49</f>
        <v>1</v>
      </c>
      <c r="I55" s="23">
        <f>'[8]5、设备评估表 (2)'!H49</f>
        <v>41274</v>
      </c>
      <c r="J55" s="23">
        <f t="shared" si="1"/>
        <v>41274</v>
      </c>
      <c r="K55" s="23"/>
      <c r="L55" s="110"/>
      <c r="M55" s="11"/>
      <c r="N55" s="10"/>
      <c r="O55" s="13"/>
      <c r="P55" s="11"/>
      <c r="Q55" s="11">
        <f>'[8]5、设备评估表 (2)'!J49</f>
        <v>510000</v>
      </c>
      <c r="R55" s="25">
        <f>'[8]5、设备评估表 (2)'!K49*100</f>
        <v>43</v>
      </c>
      <c r="S55" s="11">
        <f t="shared" si="2"/>
        <v>219300</v>
      </c>
      <c r="T55" s="11"/>
      <c r="U55" s="177" t="str">
        <f>'[8]5、设备评估表 (2)'!N49</f>
        <v>B2</v>
      </c>
      <c r="V55" s="199">
        <f>R55-'[8]5、设备评估表 (2)'!$K49*100</f>
        <v>0</v>
      </c>
      <c r="W55" s="176"/>
    </row>
    <row r="56" spans="1:23" ht="18" customHeight="1">
      <c r="A56" s="22">
        <f>'[8]5、设备评估表 (2)'!A50</f>
        <v>49</v>
      </c>
      <c r="B56" s="22">
        <f>'[8]5、设备评估表 (2)'!B50</f>
        <v>0</v>
      </c>
      <c r="C56" s="30" t="str">
        <f>'[8]5、设备评估表 (2)'!C50</f>
        <v>金属型低压铸造炉</v>
      </c>
      <c r="D56" s="22" t="str">
        <f>'[8]5、设备评估表 (2)'!D50</f>
        <v>HL2100B</v>
      </c>
      <c r="E56" s="22"/>
      <c r="F56" s="22" t="str">
        <f>'[8]5、设备评估表 (2)'!G50</f>
        <v>阜新德祥机械制造有限公司</v>
      </c>
      <c r="G56" s="22" t="str">
        <f>'[8]5、设备评估表 (2)'!E50</f>
        <v>台</v>
      </c>
      <c r="H56" s="22">
        <f>'[8]5、设备评估表 (2)'!F50</f>
        <v>1</v>
      </c>
      <c r="I56" s="23">
        <f>'[8]5、设备评估表 (2)'!H50</f>
        <v>41274</v>
      </c>
      <c r="J56" s="23">
        <f t="shared" si="1"/>
        <v>41274</v>
      </c>
      <c r="K56" s="23"/>
      <c r="L56" s="110"/>
      <c r="M56" s="11"/>
      <c r="N56" s="10"/>
      <c r="O56" s="13"/>
      <c r="P56" s="11"/>
      <c r="Q56" s="11">
        <f>'[8]5、设备评估表 (2)'!J50</f>
        <v>710000</v>
      </c>
      <c r="R56" s="25">
        <f>'[8]5、设备评估表 (2)'!K50*100</f>
        <v>43</v>
      </c>
      <c r="S56" s="11">
        <f t="shared" si="2"/>
        <v>305300</v>
      </c>
      <c r="T56" s="11"/>
      <c r="U56" s="177" t="str">
        <f>'[8]5、设备评估表 (2)'!N50</f>
        <v>B2</v>
      </c>
      <c r="V56" s="199">
        <f>R56-'[8]5、设备评估表 (2)'!$K50*100</f>
        <v>0</v>
      </c>
      <c r="W56" s="176"/>
    </row>
    <row r="57" spans="1:23" ht="18" customHeight="1">
      <c r="A57" s="22">
        <f>'[8]5、设备评估表 (2)'!A51</f>
        <v>50</v>
      </c>
      <c r="B57" s="22">
        <f>'[8]5、设备评估表 (2)'!B51</f>
        <v>0</v>
      </c>
      <c r="C57" s="30" t="str">
        <f>'[8]5、设备评估表 (2)'!C51</f>
        <v>金属型低压铸造机</v>
      </c>
      <c r="D57" s="22" t="str">
        <f>'[8]5、设备评估表 (2)'!D51</f>
        <v>J4510</v>
      </c>
      <c r="E57" s="22"/>
      <c r="F57" s="22" t="str">
        <f>'[8]5、设备评估表 (2)'!G51</f>
        <v>重庆福德铸造机械有限公司</v>
      </c>
      <c r="G57" s="22" t="str">
        <f>'[8]5、设备评估表 (2)'!E51</f>
        <v>台</v>
      </c>
      <c r="H57" s="22">
        <f>'[8]5、设备评估表 (2)'!F51</f>
        <v>1</v>
      </c>
      <c r="I57" s="23">
        <f>'[8]5、设备评估表 (2)'!H51</f>
        <v>41274</v>
      </c>
      <c r="J57" s="23">
        <f t="shared" si="1"/>
        <v>41274</v>
      </c>
      <c r="K57" s="23"/>
      <c r="L57" s="110"/>
      <c r="M57" s="11"/>
      <c r="N57" s="10"/>
      <c r="O57" s="13"/>
      <c r="P57" s="11"/>
      <c r="Q57" s="11">
        <f>'[8]5、设备评估表 (2)'!J51</f>
        <v>520000</v>
      </c>
      <c r="R57" s="25">
        <f>'[8]5、设备评估表 (2)'!K51*100</f>
        <v>43</v>
      </c>
      <c r="S57" s="11">
        <f t="shared" si="2"/>
        <v>223600</v>
      </c>
      <c r="T57" s="11"/>
      <c r="U57" s="177" t="str">
        <f>'[8]5、设备评估表 (2)'!N51</f>
        <v>B2</v>
      </c>
      <c r="V57" s="199">
        <f>R57-'[8]5、设备评估表 (2)'!$K51*100</f>
        <v>0</v>
      </c>
      <c r="W57" s="176"/>
    </row>
    <row r="58" spans="1:23" ht="18" customHeight="1">
      <c r="A58" s="22">
        <f>'[8]5、设备评估表 (2)'!A52</f>
        <v>51</v>
      </c>
      <c r="B58" s="22">
        <f>'[8]5、设备评估表 (2)'!B52</f>
        <v>0</v>
      </c>
      <c r="C58" s="30" t="str">
        <f>'[8]5、设备评估表 (2)'!C52</f>
        <v>砂型低压铸造机</v>
      </c>
      <c r="D58" s="22" t="str">
        <f>'[8]5、设备评估表 (2)'!D52</f>
        <v>J4525</v>
      </c>
      <c r="E58" s="22"/>
      <c r="F58" s="22" t="str">
        <f>'[8]5、设备评估表 (2)'!G52</f>
        <v>重庆福德铸造机械有限公司</v>
      </c>
      <c r="G58" s="22" t="str">
        <f>'[8]5、设备评估表 (2)'!E52</f>
        <v>台</v>
      </c>
      <c r="H58" s="22">
        <f>'[8]5、设备评估表 (2)'!F52</f>
        <v>1</v>
      </c>
      <c r="I58" s="23">
        <f>'[8]5、设备评估表 (2)'!H52</f>
        <v>41090</v>
      </c>
      <c r="J58" s="23">
        <f t="shared" si="1"/>
        <v>41090</v>
      </c>
      <c r="K58" s="23"/>
      <c r="L58" s="110"/>
      <c r="M58" s="11"/>
      <c r="N58" s="10"/>
      <c r="O58" s="13"/>
      <c r="P58" s="11"/>
      <c r="Q58" s="11">
        <f>'[8]5、设备评估表 (2)'!J52</f>
        <v>530000</v>
      </c>
      <c r="R58" s="25">
        <f>'[8]5、设备评估表 (2)'!K52*100</f>
        <v>37</v>
      </c>
      <c r="S58" s="11">
        <f t="shared" si="2"/>
        <v>196100</v>
      </c>
      <c r="T58" s="11"/>
      <c r="U58" s="177" t="str">
        <f>'[8]5、设备评估表 (2)'!N52</f>
        <v>B2</v>
      </c>
      <c r="V58" s="199">
        <f>R58-'[8]5、设备评估表 (2)'!$K52*100</f>
        <v>0</v>
      </c>
      <c r="W58" s="176"/>
    </row>
    <row r="59" spans="1:23" ht="18" customHeight="1">
      <c r="A59" s="22">
        <f>'[8]5、设备评估表 (2)'!A53</f>
        <v>52</v>
      </c>
      <c r="B59" s="22">
        <f>'[8]5、设备评估表 (2)'!B53</f>
        <v>0</v>
      </c>
      <c r="C59" s="30" t="str">
        <f>'[8]5、设备评估表 (2)'!C53</f>
        <v>台车式时效炉</v>
      </c>
      <c r="D59" s="22" t="str">
        <f>'[8]5、设备评估表 (2)'!D53</f>
        <v>RHL-300-3</v>
      </c>
      <c r="E59" s="22"/>
      <c r="F59" s="22" t="str">
        <f>'[8]5、设备评估表 (2)'!G53</f>
        <v>江苏威尔炉业公司</v>
      </c>
      <c r="G59" s="22" t="str">
        <f>'[8]5、设备评估表 (2)'!E53</f>
        <v>台</v>
      </c>
      <c r="H59" s="22">
        <f>'[8]5、设备评估表 (2)'!F53</f>
        <v>1</v>
      </c>
      <c r="I59" s="23">
        <f>'[8]5、设备评估表 (2)'!H53</f>
        <v>41455</v>
      </c>
      <c r="J59" s="23">
        <f t="shared" si="1"/>
        <v>41455</v>
      </c>
      <c r="K59" s="23"/>
      <c r="L59" s="110"/>
      <c r="M59" s="11"/>
      <c r="N59" s="10"/>
      <c r="O59" s="13"/>
      <c r="P59" s="11"/>
      <c r="Q59" s="11">
        <f>'[8]5、设备评估表 (2)'!J53</f>
        <v>255000</v>
      </c>
      <c r="R59" s="25">
        <f>'[8]5、设备评估表 (2)'!K53*100</f>
        <v>40</v>
      </c>
      <c r="S59" s="11">
        <f t="shared" si="2"/>
        <v>102000</v>
      </c>
      <c r="T59" s="11"/>
      <c r="U59" s="177" t="str">
        <f>'[8]5、设备评估表 (2)'!N53</f>
        <v>B2</v>
      </c>
      <c r="V59" s="199">
        <f>R59-'[8]5、设备评估表 (2)'!$K53*100</f>
        <v>0</v>
      </c>
      <c r="W59" s="176"/>
    </row>
    <row r="60" spans="1:23" ht="18" customHeight="1">
      <c r="A60" s="22">
        <f>'[8]5、设备评估表 (2)'!A54</f>
        <v>53</v>
      </c>
      <c r="B60" s="22">
        <f>'[8]5、设备评估表 (2)'!B54</f>
        <v>0</v>
      </c>
      <c r="C60" s="30" t="str">
        <f>'[8]5、设备评估表 (2)'!C54</f>
        <v>井式淬火炉</v>
      </c>
      <c r="D60" s="22" t="str">
        <f>'[8]5、设备评估表 (2)'!D54</f>
        <v>RDJ-280-6</v>
      </c>
      <c r="E60" s="22"/>
      <c r="F60" s="22" t="str">
        <f>'[8]5、设备评估表 (2)'!G54</f>
        <v>江苏威尔炉业公司</v>
      </c>
      <c r="G60" s="22" t="str">
        <f>'[8]5、设备评估表 (2)'!E54</f>
        <v>台</v>
      </c>
      <c r="H60" s="22">
        <f>'[8]5、设备评估表 (2)'!F54</f>
        <v>1</v>
      </c>
      <c r="I60" s="23">
        <f>'[8]5、设备评估表 (2)'!H54</f>
        <v>40908</v>
      </c>
      <c r="J60" s="23">
        <f t="shared" si="1"/>
        <v>40908</v>
      </c>
      <c r="K60" s="23"/>
      <c r="L60" s="110"/>
      <c r="M60" s="11"/>
      <c r="N60" s="10"/>
      <c r="O60" s="13"/>
      <c r="P60" s="11"/>
      <c r="Q60" s="11">
        <f>'[8]5、设备评估表 (2)'!J54</f>
        <v>165000</v>
      </c>
      <c r="R60" s="25">
        <f>'[8]5、设备评估表 (2)'!K54*100</f>
        <v>30</v>
      </c>
      <c r="S60" s="11">
        <f t="shared" si="2"/>
        <v>49500</v>
      </c>
      <c r="T60" s="11"/>
      <c r="U60" s="177" t="str">
        <f>'[8]5、设备评估表 (2)'!N54</f>
        <v>B2</v>
      </c>
      <c r="V60" s="199">
        <f>R60-'[8]5、设备评估表 (2)'!$K54*100</f>
        <v>0</v>
      </c>
      <c r="W60" s="176"/>
    </row>
    <row r="61" spans="1:23" ht="18" customHeight="1">
      <c r="A61" s="22">
        <f>'[8]5、设备评估表 (2)'!A55</f>
        <v>54</v>
      </c>
      <c r="B61" s="22">
        <f>'[8]5、设备评估表 (2)'!B55</f>
        <v>0</v>
      </c>
      <c r="C61" s="30" t="str">
        <f>'[8]5、设备评估表 (2)'!C55</f>
        <v>井式淬火炉</v>
      </c>
      <c r="D61" s="22" t="str">
        <f>'[8]5、设备评估表 (2)'!D55</f>
        <v>RDJ-280-6</v>
      </c>
      <c r="E61" s="22"/>
      <c r="F61" s="22" t="str">
        <f>'[8]5、设备评估表 (2)'!G55</f>
        <v>江苏威尔炉业公司</v>
      </c>
      <c r="G61" s="22" t="str">
        <f>'[8]5、设备评估表 (2)'!E55</f>
        <v>台</v>
      </c>
      <c r="H61" s="22">
        <f>'[8]5、设备评估表 (2)'!F55</f>
        <v>1</v>
      </c>
      <c r="I61" s="23">
        <f>'[8]5、设备评估表 (2)'!H55</f>
        <v>40908</v>
      </c>
      <c r="J61" s="23">
        <f t="shared" si="1"/>
        <v>40908</v>
      </c>
      <c r="K61" s="23"/>
      <c r="L61" s="110"/>
      <c r="M61" s="11"/>
      <c r="N61" s="10"/>
      <c r="O61" s="13"/>
      <c r="P61" s="11"/>
      <c r="Q61" s="11">
        <f>'[8]5、设备评估表 (2)'!J55</f>
        <v>165000</v>
      </c>
      <c r="R61" s="25">
        <f>'[8]5、设备评估表 (2)'!K55*100</f>
        <v>30</v>
      </c>
      <c r="S61" s="11">
        <f t="shared" si="2"/>
        <v>49500</v>
      </c>
      <c r="T61" s="11"/>
      <c r="U61" s="177" t="str">
        <f>'[8]5、设备评估表 (2)'!N55</f>
        <v>B2</v>
      </c>
      <c r="V61" s="199">
        <f>R61-'[8]5、设备评估表 (2)'!$K55*100</f>
        <v>0</v>
      </c>
      <c r="W61" s="176"/>
    </row>
    <row r="62" spans="1:23" ht="18" customHeight="1">
      <c r="A62" s="22">
        <f>'[8]5、设备评估表 (2)'!A56</f>
        <v>55</v>
      </c>
      <c r="B62" s="22">
        <f>'[8]5、设备评估表 (2)'!B56</f>
        <v>0</v>
      </c>
      <c r="C62" s="30" t="str">
        <f>'[8]5、设备评估表 (2)'!C56</f>
        <v>万能升降台铣床</v>
      </c>
      <c r="D62" s="22" t="str">
        <f>'[8]5、设备评估表 (2)'!D56</f>
        <v>FX6145</v>
      </c>
      <c r="E62" s="22"/>
      <c r="F62" s="22" t="str">
        <f>'[8]5、设备评估表 (2)'!G56</f>
        <v>四川长征</v>
      </c>
      <c r="G62" s="22" t="str">
        <f>'[8]5、设备评估表 (2)'!E56</f>
        <v>台</v>
      </c>
      <c r="H62" s="22">
        <f>'[8]5、设备评估表 (2)'!F56</f>
        <v>1</v>
      </c>
      <c r="I62" s="23">
        <f>'[8]5、设备评估表 (2)'!H56</f>
        <v>41305</v>
      </c>
      <c r="J62" s="23">
        <f t="shared" si="1"/>
        <v>41305</v>
      </c>
      <c r="K62" s="23"/>
      <c r="L62" s="110"/>
      <c r="M62" s="11"/>
      <c r="N62" s="10"/>
      <c r="O62" s="13"/>
      <c r="P62" s="11"/>
      <c r="Q62" s="11">
        <f>'[8]5、设备评估表 (2)'!J56</f>
        <v>175000</v>
      </c>
      <c r="R62" s="25">
        <f>'[8]5、设备评估表 (2)'!K56*100</f>
        <v>45</v>
      </c>
      <c r="S62" s="11">
        <f t="shared" si="2"/>
        <v>78750</v>
      </c>
      <c r="T62" s="11"/>
      <c r="U62" s="177" t="str">
        <f>'[8]5、设备评估表 (2)'!N56</f>
        <v>B1</v>
      </c>
      <c r="V62" s="199">
        <f>R62-'[8]5、设备评估表 (2)'!$K56*100</f>
        <v>0</v>
      </c>
      <c r="W62" s="176"/>
    </row>
    <row r="63" spans="1:23" ht="18" customHeight="1">
      <c r="A63" s="22">
        <f>'[8]5、设备评估表 (2)'!A57</f>
        <v>56</v>
      </c>
      <c r="B63" s="22">
        <f>'[8]5、设备评估表 (2)'!B57</f>
        <v>0</v>
      </c>
      <c r="C63" s="30" t="str">
        <f>'[8]5、设备评估表 (2)'!C57</f>
        <v>数控火焰等离子切割机</v>
      </c>
      <c r="D63" s="22" t="str">
        <f>'[8]5、设备评估表 (2)'!D57</f>
        <v>TDCII4000*10000FP(E)</v>
      </c>
      <c r="E63" s="22"/>
      <c r="F63" s="22" t="str">
        <f>'[8]5、设备评估表 (2)'!G57</f>
        <v>沈阳时代焊接设备有限公司</v>
      </c>
      <c r="G63" s="22" t="str">
        <f>'[8]5、设备评估表 (2)'!E57</f>
        <v>台</v>
      </c>
      <c r="H63" s="22">
        <f>'[8]5、设备评估表 (2)'!F57</f>
        <v>1</v>
      </c>
      <c r="I63" s="23">
        <f>'[8]5、设备评估表 (2)'!H57</f>
        <v>40909</v>
      </c>
      <c r="J63" s="23">
        <f t="shared" si="1"/>
        <v>40909</v>
      </c>
      <c r="K63" s="23"/>
      <c r="L63" s="110"/>
      <c r="M63" s="11"/>
      <c r="N63" s="10"/>
      <c r="O63" s="13"/>
      <c r="P63" s="11"/>
      <c r="Q63" s="11">
        <f>'[8]5、设备评估表 (2)'!J57</f>
        <v>350000</v>
      </c>
      <c r="R63" s="25">
        <f>'[8]5、设备评估表 (2)'!K57*100</f>
        <v>30</v>
      </c>
      <c r="S63" s="11">
        <f t="shared" si="2"/>
        <v>105000</v>
      </c>
      <c r="T63" s="11"/>
      <c r="U63" s="177" t="str">
        <f>'[8]5、设备评估表 (2)'!N57</f>
        <v>A5</v>
      </c>
      <c r="V63" s="199">
        <f>R63-'[8]5、设备评估表 (2)'!$K57*100</f>
        <v>0</v>
      </c>
      <c r="W63" s="176"/>
    </row>
    <row r="64" spans="1:23" ht="18" customHeight="1">
      <c r="A64" s="22">
        <f>'[8]5、设备评估表 (2)'!A58</f>
        <v>57</v>
      </c>
      <c r="B64" s="22">
        <f>'[8]5、设备评估表 (2)'!B58</f>
        <v>0</v>
      </c>
      <c r="C64" s="30" t="str">
        <f>'[8]5、设备评估表 (2)'!C58</f>
        <v>L系列定梁龙门加工中心</v>
      </c>
      <c r="D64" s="22" t="str">
        <f>'[8]5、设备评估表 (2)'!D58</f>
        <v>HTM1500G</v>
      </c>
      <c r="E64" s="22"/>
      <c r="F64" s="22" t="str">
        <f>'[8]5、设备评估表 (2)'!G58</f>
        <v>宁波海天机械有限公司</v>
      </c>
      <c r="G64" s="22" t="str">
        <f>'[8]5、设备评估表 (2)'!E58</f>
        <v>台</v>
      </c>
      <c r="H64" s="22">
        <f>'[8]5、设备评估表 (2)'!F58</f>
        <v>1</v>
      </c>
      <c r="I64" s="23">
        <f>'[8]5、设备评估表 (2)'!H58</f>
        <v>41639</v>
      </c>
      <c r="J64" s="23">
        <f t="shared" si="1"/>
        <v>41639</v>
      </c>
      <c r="K64" s="23"/>
      <c r="L64" s="110"/>
      <c r="M64" s="11"/>
      <c r="N64" s="10"/>
      <c r="O64" s="13"/>
      <c r="P64" s="11"/>
      <c r="Q64" s="11">
        <f>'[8]5、设备评估表 (2)'!J58</f>
        <v>1250000</v>
      </c>
      <c r="R64" s="25">
        <f>'[8]5、设备评估表 (2)'!K58*100</f>
        <v>48</v>
      </c>
      <c r="S64" s="11">
        <f t="shared" si="2"/>
        <v>600000</v>
      </c>
      <c r="T64" s="11"/>
      <c r="U64" s="177" t="str">
        <f>'[8]5、设备评估表 (2)'!N58</f>
        <v>A5</v>
      </c>
      <c r="V64" s="199">
        <f>R64-'[8]5、设备评估表 (2)'!$K58*100</f>
        <v>0</v>
      </c>
      <c r="W64" s="176"/>
    </row>
    <row r="65" spans="1:23" ht="18" customHeight="1">
      <c r="A65" s="22">
        <f>'[8]5、设备评估表 (2)'!A59</f>
        <v>58</v>
      </c>
      <c r="B65" s="22">
        <f>'[8]5、设备评估表 (2)'!B59</f>
        <v>0</v>
      </c>
      <c r="C65" s="30" t="str">
        <f>'[8]5、设备评估表 (2)'!C59</f>
        <v>桥式龙门加工中心</v>
      </c>
      <c r="D65" s="22" t="str">
        <f>'[8]5、设备评估表 (2)'!D59</f>
        <v>DF4020</v>
      </c>
      <c r="E65" s="22"/>
      <c r="F65" s="22" t="str">
        <f>'[8]5、设备评估表 (2)'!G59</f>
        <v>深圳盛德丰盛世机床有限公司</v>
      </c>
      <c r="G65" s="22" t="str">
        <f>'[8]5、设备评估表 (2)'!E59</f>
        <v>台</v>
      </c>
      <c r="H65" s="22">
        <f>'[8]5、设备评估表 (2)'!F59</f>
        <v>1</v>
      </c>
      <c r="I65" s="23">
        <f>'[8]5、设备评估表 (2)'!H59</f>
        <v>41275</v>
      </c>
      <c r="J65" s="23">
        <f t="shared" si="1"/>
        <v>41275</v>
      </c>
      <c r="K65" s="23"/>
      <c r="L65" s="110"/>
      <c r="M65" s="11"/>
      <c r="N65" s="10"/>
      <c r="O65" s="13"/>
      <c r="P65" s="11"/>
      <c r="Q65" s="11">
        <f>'[8]5、设备评估表 (2)'!J59</f>
        <v>2310000</v>
      </c>
      <c r="R65" s="25">
        <f>'[8]5、设备评估表 (2)'!K59*100</f>
        <v>40</v>
      </c>
      <c r="S65" s="11">
        <f t="shared" si="2"/>
        <v>924000</v>
      </c>
      <c r="T65" s="11"/>
      <c r="U65" s="177" t="str">
        <f>'[8]5、设备评估表 (2)'!N59</f>
        <v>A5</v>
      </c>
      <c r="V65" s="199">
        <f>R65-'[8]5、设备评估表 (2)'!$K59*100</f>
        <v>0</v>
      </c>
      <c r="W65" s="176"/>
    </row>
    <row r="66" spans="1:23" ht="18" customHeight="1">
      <c r="A66" s="22">
        <f>'[8]5、设备评估表 (2)'!A60</f>
        <v>59</v>
      </c>
      <c r="B66" s="22">
        <f>'[8]5、设备评估表 (2)'!B60</f>
        <v>0</v>
      </c>
      <c r="C66" s="30" t="str">
        <f>'[8]5、设备评估表 (2)'!C60</f>
        <v>镗床</v>
      </c>
      <c r="D66" s="22" t="str">
        <f>'[8]5、设备评估表 (2)'!D60</f>
        <v>TPX6111B(两轴)</v>
      </c>
      <c r="E66" s="22"/>
      <c r="F66" s="22" t="str">
        <f>'[8]5、设备评估表 (2)'!G60</f>
        <v>沈阳机床厂</v>
      </c>
      <c r="G66" s="22" t="str">
        <f>'[8]5、设备评估表 (2)'!E60</f>
        <v>台</v>
      </c>
      <c r="H66" s="22">
        <f>'[8]5、设备评估表 (2)'!F60</f>
        <v>1</v>
      </c>
      <c r="I66" s="23">
        <f>'[8]5、设备评估表 (2)'!H60</f>
        <v>41274</v>
      </c>
      <c r="J66" s="23">
        <f t="shared" si="1"/>
        <v>41274</v>
      </c>
      <c r="K66" s="23"/>
      <c r="L66" s="110"/>
      <c r="M66" s="11"/>
      <c r="N66" s="10"/>
      <c r="O66" s="13"/>
      <c r="P66" s="11"/>
      <c r="Q66" s="11">
        <f>'[8]5、设备评估表 (2)'!J60</f>
        <v>260000</v>
      </c>
      <c r="R66" s="25">
        <f>'[8]5、设备评估表 (2)'!K60*100</f>
        <v>40</v>
      </c>
      <c r="S66" s="11">
        <f t="shared" si="2"/>
        <v>104000</v>
      </c>
      <c r="T66" s="11"/>
      <c r="U66" s="177" t="str">
        <f>'[8]5、设备评估表 (2)'!N60</f>
        <v>B1</v>
      </c>
      <c r="V66" s="199">
        <f>R66-'[8]5、设备评估表 (2)'!$K60*100</f>
        <v>0</v>
      </c>
      <c r="W66" s="176"/>
    </row>
    <row r="67" spans="1:23" ht="18" customHeight="1">
      <c r="A67" s="22">
        <f>'[8]5、设备评估表 (2)'!A61</f>
        <v>60</v>
      </c>
      <c r="B67" s="22">
        <f>'[8]5、设备评估表 (2)'!B61</f>
        <v>0</v>
      </c>
      <c r="C67" s="30" t="str">
        <f>'[8]5、设备评估表 (2)'!C61</f>
        <v>镗床TPX6111B/3</v>
      </c>
      <c r="D67" s="22" t="str">
        <f>'[8]5、设备评估表 (2)'!D61</f>
        <v>TPX6111B/3（三坐标）</v>
      </c>
      <c r="E67" s="22"/>
      <c r="F67" s="22" t="str">
        <f>'[8]5、设备评估表 (2)'!G61</f>
        <v>沈阳机床厂</v>
      </c>
      <c r="G67" s="22" t="str">
        <f>'[8]5、设备评估表 (2)'!E61</f>
        <v>台</v>
      </c>
      <c r="H67" s="22">
        <f>'[8]5、设备评估表 (2)'!F61</f>
        <v>1</v>
      </c>
      <c r="I67" s="23">
        <f>'[8]5、设备评估表 (2)'!H61</f>
        <v>41639</v>
      </c>
      <c r="J67" s="23">
        <f t="shared" si="1"/>
        <v>41639</v>
      </c>
      <c r="K67" s="23"/>
      <c r="L67" s="110"/>
      <c r="M67" s="11"/>
      <c r="N67" s="10"/>
      <c r="O67" s="13"/>
      <c r="P67" s="11"/>
      <c r="Q67" s="11">
        <f>'[8]5、设备评估表 (2)'!J61</f>
        <v>370000</v>
      </c>
      <c r="R67" s="25">
        <f>'[8]5、设备评估表 (2)'!K61*100</f>
        <v>40</v>
      </c>
      <c r="S67" s="11">
        <f t="shared" si="2"/>
        <v>148000</v>
      </c>
      <c r="T67" s="11"/>
      <c r="U67" s="177" t="str">
        <f>'[8]5、设备评估表 (2)'!N61</f>
        <v>B1</v>
      </c>
      <c r="V67" s="199">
        <f>R67-'[8]5、设备评估表 (2)'!$K61*100</f>
        <v>0</v>
      </c>
      <c r="W67" s="176"/>
    </row>
    <row r="68" spans="1:23" ht="18" customHeight="1">
      <c r="A68" s="22">
        <f>'[8]5、设备评估表 (2)'!A62</f>
        <v>61</v>
      </c>
      <c r="B68" s="22">
        <f>'[8]5、设备评估表 (2)'!B62</f>
        <v>0</v>
      </c>
      <c r="C68" s="30" t="str">
        <f>'[8]5、设备评估表 (2)'!C62</f>
        <v>数控加工中心</v>
      </c>
      <c r="D68" s="22" t="str">
        <f>'[8]5、设备评估表 (2)'!D62</f>
        <v>VBZ1580CNC</v>
      </c>
      <c r="E68" s="22"/>
      <c r="F68" s="22" t="str">
        <f>'[8]5、设备评估表 (2)'!G62</f>
        <v>深圳帝马数字深圳公司</v>
      </c>
      <c r="G68" s="22" t="str">
        <f>'[8]5、设备评估表 (2)'!E62</f>
        <v>台</v>
      </c>
      <c r="H68" s="22">
        <f>'[8]5、设备评估表 (2)'!F62</f>
        <v>1</v>
      </c>
      <c r="I68" s="23">
        <f>'[8]5、设备评估表 (2)'!H62</f>
        <v>41639</v>
      </c>
      <c r="J68" s="23">
        <f t="shared" si="1"/>
        <v>41639</v>
      </c>
      <c r="K68" s="23"/>
      <c r="L68" s="110"/>
      <c r="M68" s="11"/>
      <c r="N68" s="10"/>
      <c r="O68" s="13"/>
      <c r="P68" s="11"/>
      <c r="Q68" s="11">
        <f>'[8]5、设备评估表 (2)'!J62</f>
        <v>520000</v>
      </c>
      <c r="R68" s="25">
        <f>'[8]5、设备评估表 (2)'!K62*100</f>
        <v>44</v>
      </c>
      <c r="S68" s="11">
        <f t="shared" si="2"/>
        <v>228800</v>
      </c>
      <c r="T68" s="11"/>
      <c r="U68" s="177" t="str">
        <f>'[8]5、设备评估表 (2)'!N62</f>
        <v>A5</v>
      </c>
      <c r="V68" s="199">
        <f>R68-'[8]5、设备评估表 (2)'!$K62*100</f>
        <v>0</v>
      </c>
      <c r="W68" s="176"/>
    </row>
    <row r="69" spans="1:23" ht="18" customHeight="1">
      <c r="A69" s="22">
        <f>'[8]5、设备评估表 (2)'!A63</f>
        <v>62</v>
      </c>
      <c r="B69" s="22">
        <f>'[8]5、设备评估表 (2)'!B63</f>
        <v>0</v>
      </c>
      <c r="C69" s="30" t="str">
        <f>'[8]5、设备评估表 (2)'!C63</f>
        <v>数控泡沫雕刻机</v>
      </c>
      <c r="D69" s="22" t="str">
        <f>'[8]5、设备评估表 (2)'!D63</f>
        <v>VC-1325B</v>
      </c>
      <c r="E69" s="22"/>
      <c r="F69" s="22" t="str">
        <f>'[8]5、设备评估表 (2)'!G63</f>
        <v>济南博纳汇通数控机床有限公司</v>
      </c>
      <c r="G69" s="22" t="str">
        <f>'[8]5、设备评估表 (2)'!E63</f>
        <v>台</v>
      </c>
      <c r="H69" s="22">
        <f>'[8]5、设备评估表 (2)'!F63</f>
        <v>1</v>
      </c>
      <c r="I69" s="23">
        <f>'[8]5、设备评估表 (2)'!H63</f>
        <v>42063</v>
      </c>
      <c r="J69" s="23">
        <f t="shared" si="1"/>
        <v>42063</v>
      </c>
      <c r="K69" s="23"/>
      <c r="L69" s="110"/>
      <c r="M69" s="11"/>
      <c r="N69" s="10"/>
      <c r="O69" s="13"/>
      <c r="P69" s="11"/>
      <c r="Q69" s="11">
        <f>'[8]5、设备评估表 (2)'!J63</f>
        <v>155000</v>
      </c>
      <c r="R69" s="25">
        <f>'[8]5、设备评估表 (2)'!K63*100</f>
        <v>52</v>
      </c>
      <c r="S69" s="11">
        <f t="shared" si="2"/>
        <v>80600</v>
      </c>
      <c r="T69" s="11"/>
      <c r="U69" s="177" t="str">
        <f>'[8]5、设备评估表 (2)'!N63</f>
        <v>A5</v>
      </c>
      <c r="V69" s="199">
        <f>R69-'[8]5、设备评估表 (2)'!$K63*100</f>
        <v>0</v>
      </c>
      <c r="W69" s="176"/>
    </row>
    <row r="70" spans="1:23" ht="18" customHeight="1">
      <c r="A70" s="22">
        <f>'[8]5、设备评估表 (2)'!A64</f>
        <v>63</v>
      </c>
      <c r="B70" s="22">
        <f>'[8]5、设备评估表 (2)'!B64</f>
        <v>0</v>
      </c>
      <c r="C70" s="30" t="str">
        <f>'[8]5、设备评估表 (2)'!C64</f>
        <v>开炼机</v>
      </c>
      <c r="D70" s="22" t="str">
        <f>'[8]5、设备评估表 (2)'!D64</f>
        <v>XK-400</v>
      </c>
      <c r="E70" s="22"/>
      <c r="F70" s="22" t="str">
        <f>'[8]5、设备评估表 (2)'!G64</f>
        <v>青岛信本科技有限公司</v>
      </c>
      <c r="G70" s="22" t="str">
        <f>'[8]5、设备评估表 (2)'!E64</f>
        <v>台</v>
      </c>
      <c r="H70" s="22">
        <f>'[8]5、设备评估表 (2)'!F64</f>
        <v>1</v>
      </c>
      <c r="I70" s="23">
        <f>'[8]5、设备评估表 (2)'!H64</f>
        <v>41305</v>
      </c>
      <c r="J70" s="23">
        <f t="shared" si="1"/>
        <v>41305</v>
      </c>
      <c r="K70" s="23"/>
      <c r="L70" s="110"/>
      <c r="M70" s="11"/>
      <c r="N70" s="10"/>
      <c r="O70" s="13"/>
      <c r="P70" s="11"/>
      <c r="Q70" s="11">
        <f>'[8]5、设备评估表 (2)'!J64</f>
        <v>83000</v>
      </c>
      <c r="R70" s="25">
        <f>'[8]5、设备评估表 (2)'!K64*100</f>
        <v>45</v>
      </c>
      <c r="S70" s="11">
        <f t="shared" si="2"/>
        <v>37350</v>
      </c>
      <c r="T70" s="11"/>
      <c r="U70" s="177" t="str">
        <f>'[8]5、设备评估表 (2)'!N64</f>
        <v>A2</v>
      </c>
      <c r="V70" s="199">
        <f>R70-'[8]5、设备评估表 (2)'!$K64*100</f>
        <v>0</v>
      </c>
      <c r="W70" s="176"/>
    </row>
    <row r="71" spans="1:23" ht="18" customHeight="1">
      <c r="A71" s="22">
        <f>'[8]5、设备评估表 (2)'!A65</f>
        <v>64</v>
      </c>
      <c r="B71" s="22">
        <f>'[8]5、设备评估表 (2)'!B65</f>
        <v>0</v>
      </c>
      <c r="C71" s="30" t="str">
        <f>'[8]5、设备评估表 (2)'!C65</f>
        <v>胶装机</v>
      </c>
      <c r="D71" s="22" t="str">
        <f>'[8]5、设备评估表 (2)'!D65</f>
        <v>FY900-6850</v>
      </c>
      <c r="E71" s="22"/>
      <c r="F71" s="22" t="str">
        <f>'[8]5、设备评估表 (2)'!G65</f>
        <v>广州玛力玛机械设备有限公司</v>
      </c>
      <c r="G71" s="22" t="str">
        <f>'[8]5、设备评估表 (2)'!E65</f>
        <v>台</v>
      </c>
      <c r="H71" s="22">
        <f>'[8]5、设备评估表 (2)'!F65</f>
        <v>1</v>
      </c>
      <c r="I71" s="23">
        <f>'[8]5、设备评估表 (2)'!H65</f>
        <v>41090</v>
      </c>
      <c r="J71" s="23">
        <f t="shared" si="1"/>
        <v>41090</v>
      </c>
      <c r="K71" s="23"/>
      <c r="L71" s="110"/>
      <c r="M71" s="11"/>
      <c r="N71" s="10"/>
      <c r="O71" s="13"/>
      <c r="P71" s="11"/>
      <c r="Q71" s="11">
        <f>'[8]5、设备评估表 (2)'!J65</f>
        <v>370000</v>
      </c>
      <c r="R71" s="25">
        <f>'[8]5、设备评估表 (2)'!K65*100</f>
        <v>43</v>
      </c>
      <c r="S71" s="11">
        <f t="shared" si="2"/>
        <v>159100</v>
      </c>
      <c r="T71" s="11"/>
      <c r="U71" s="177" t="str">
        <f>'[8]5、设备评估表 (2)'!N65</f>
        <v>A2</v>
      </c>
      <c r="V71" s="199">
        <f>R71-'[8]5、设备评估表 (2)'!$K65*100</f>
        <v>0</v>
      </c>
      <c r="W71" s="176"/>
    </row>
    <row r="72" spans="1:23" ht="18" customHeight="1">
      <c r="A72" s="22">
        <f>'[8]5、设备评估表 (2)'!A66</f>
        <v>65</v>
      </c>
      <c r="B72" s="22">
        <f>'[8]5、设备评估表 (2)'!B66</f>
        <v>0</v>
      </c>
      <c r="C72" s="30" t="str">
        <f>'[8]5、设备评估表 (2)'!C66</f>
        <v>手动搬运车</v>
      </c>
      <c r="D72" s="22" t="str">
        <f>'[8]5、设备评估表 (2)'!D66</f>
        <v>3T BF685</v>
      </c>
      <c r="E72" s="22"/>
      <c r="F72" s="22" t="str">
        <f>'[8]5、设备评估表 (2)'!G66</f>
        <v>天津伦迪叉车有限公司</v>
      </c>
      <c r="G72" s="22" t="str">
        <f>'[8]5、设备评估表 (2)'!E66</f>
        <v>台</v>
      </c>
      <c r="H72" s="22">
        <f>'[8]5、设备评估表 (2)'!F66</f>
        <v>2</v>
      </c>
      <c r="I72" s="23">
        <f>'[8]5、设备评估表 (2)'!H66</f>
        <v>41639</v>
      </c>
      <c r="J72" s="23">
        <f t="shared" si="1"/>
        <v>41639</v>
      </c>
      <c r="K72" s="23"/>
      <c r="L72" s="110"/>
      <c r="M72" s="11"/>
      <c r="N72" s="10"/>
      <c r="O72" s="13"/>
      <c r="P72" s="11"/>
      <c r="Q72" s="11">
        <f>'[8]5、设备评估表 (2)'!J66</f>
        <v>2600</v>
      </c>
      <c r="R72" s="25">
        <f>'[8]5、设备评估表 (2)'!K66*100</f>
        <v>25</v>
      </c>
      <c r="S72" s="11">
        <f t="shared" si="2"/>
        <v>650</v>
      </c>
      <c r="T72" s="11"/>
      <c r="U72" s="177" t="str">
        <f>'[8]5、设备评估表 (2)'!N66</f>
        <v>B1</v>
      </c>
      <c r="V72" s="199">
        <f>R72-'[8]5、设备评估表 (2)'!$K66*100</f>
        <v>0</v>
      </c>
      <c r="W72" s="176"/>
    </row>
    <row r="73" spans="1:23" ht="18" customHeight="1">
      <c r="A73" s="22">
        <f>'[8]5、设备评估表 (2)'!A67</f>
        <v>66</v>
      </c>
      <c r="B73" s="22">
        <f>'[8]5、设备评估表 (2)'!B67</f>
        <v>0</v>
      </c>
      <c r="C73" s="30" t="str">
        <f>'[8]5、设备评估表 (2)'!C67</f>
        <v>数显电热鼓风干燥箱</v>
      </c>
      <c r="D73" s="22" t="str">
        <f>'[8]5、设备评估表 (2)'!D67</f>
        <v>101A-4</v>
      </c>
      <c r="E73" s="22"/>
      <c r="F73" s="22" t="str">
        <f>'[8]5、设备评估表 (2)'!G67</f>
        <v>上海锦屏仪器仪表有限公司</v>
      </c>
      <c r="G73" s="22" t="str">
        <f>'[8]5、设备评估表 (2)'!E67</f>
        <v>台</v>
      </c>
      <c r="H73" s="22">
        <f>'[8]5、设备评估表 (2)'!F67</f>
        <v>1</v>
      </c>
      <c r="I73" s="23">
        <f>'[8]5、设备评估表 (2)'!H67</f>
        <v>41274</v>
      </c>
      <c r="J73" s="23">
        <f t="shared" ref="J73:J136" si="3">I73</f>
        <v>41274</v>
      </c>
      <c r="K73" s="23"/>
      <c r="L73" s="110"/>
      <c r="M73" s="11"/>
      <c r="N73" s="10"/>
      <c r="O73" s="13"/>
      <c r="P73" s="11"/>
      <c r="Q73" s="11">
        <f>'[8]5、设备评估表 (2)'!J67</f>
        <v>6500</v>
      </c>
      <c r="R73" s="25">
        <f>'[8]5、设备评估表 (2)'!K67*100</f>
        <v>34</v>
      </c>
      <c r="S73" s="11">
        <f t="shared" ref="S73:S136" si="4">ROUND(Q73*R73/100,0)</f>
        <v>2210</v>
      </c>
      <c r="T73" s="11"/>
      <c r="U73" s="177" t="str">
        <f>'[8]5、设备评估表 (2)'!N67</f>
        <v>A2</v>
      </c>
      <c r="V73" s="199">
        <f>R73-'[8]5、设备评估表 (2)'!$K67*100</f>
        <v>0</v>
      </c>
      <c r="W73" s="176"/>
    </row>
    <row r="74" spans="1:23" ht="18" customHeight="1">
      <c r="A74" s="22">
        <f>'[8]5、设备评估表 (2)'!A68</f>
        <v>67</v>
      </c>
      <c r="B74" s="22">
        <f>'[8]5、设备评估表 (2)'!B68</f>
        <v>0</v>
      </c>
      <c r="C74" s="30" t="str">
        <f>'[8]5、设备评估表 (2)'!C68</f>
        <v>橡胶注射机</v>
      </c>
      <c r="D74" s="22" t="str">
        <f>'[8]5、设备评估表 (2)'!D68</f>
        <v>YL-AT1800L</v>
      </c>
      <c r="E74" s="22"/>
      <c r="F74" s="22" t="str">
        <f>'[8]5、设备评估表 (2)'!G68</f>
        <v>佛山伊之密精密橡胶机械有限公司</v>
      </c>
      <c r="G74" s="22" t="str">
        <f>'[8]5、设备评估表 (2)'!E68</f>
        <v>台</v>
      </c>
      <c r="H74" s="22">
        <f>'[8]5、设备评估表 (2)'!F68</f>
        <v>1</v>
      </c>
      <c r="I74" s="23">
        <f>'[8]5、设备评估表 (2)'!H68</f>
        <v>41274</v>
      </c>
      <c r="J74" s="23">
        <f t="shared" si="3"/>
        <v>41274</v>
      </c>
      <c r="K74" s="23"/>
      <c r="L74" s="110"/>
      <c r="M74" s="11"/>
      <c r="N74" s="10"/>
      <c r="O74" s="13"/>
      <c r="P74" s="11"/>
      <c r="Q74" s="11">
        <f>'[8]5、设备评估表 (2)'!J68</f>
        <v>770000</v>
      </c>
      <c r="R74" s="25">
        <f>'[8]5、设备评估表 (2)'!K68*100</f>
        <v>42</v>
      </c>
      <c r="S74" s="11">
        <f t="shared" si="4"/>
        <v>323400</v>
      </c>
      <c r="T74" s="11"/>
      <c r="U74" s="177" t="str">
        <f>'[8]5、设备评估表 (2)'!N68</f>
        <v>A2</v>
      </c>
      <c r="V74" s="199">
        <f>R74-'[8]5、设备评估表 (2)'!$K68*100</f>
        <v>0</v>
      </c>
      <c r="W74" s="176"/>
    </row>
    <row r="75" spans="1:23" ht="18" customHeight="1">
      <c r="A75" s="22">
        <f>'[8]5、设备评估表 (2)'!A69</f>
        <v>68</v>
      </c>
      <c r="B75" s="22">
        <f>'[8]5、设备评估表 (2)'!B69</f>
        <v>0</v>
      </c>
      <c r="C75" s="30" t="str">
        <f>'[8]5、设备评估表 (2)'!C69</f>
        <v>脱模机</v>
      </c>
      <c r="D75" s="22" t="str">
        <f>'[8]5、设备评估表 (2)'!D69</f>
        <v>YTMJ-1600*6000</v>
      </c>
      <c r="E75" s="22"/>
      <c r="F75" s="22" t="str">
        <f>'[8]5、设备评估表 (2)'!G69</f>
        <v>衡水方晨玻璃钢科技公司</v>
      </c>
      <c r="G75" s="22" t="str">
        <f>'[8]5、设备评估表 (2)'!E69</f>
        <v>台</v>
      </c>
      <c r="H75" s="22">
        <f>'[8]5、设备评估表 (2)'!F69</f>
        <v>1</v>
      </c>
      <c r="I75" s="23">
        <f>'[8]5、设备评估表 (2)'!H69</f>
        <v>40908</v>
      </c>
      <c r="J75" s="23">
        <f t="shared" si="3"/>
        <v>40908</v>
      </c>
      <c r="K75" s="23"/>
      <c r="L75" s="110"/>
      <c r="M75" s="11"/>
      <c r="N75" s="10"/>
      <c r="O75" s="13"/>
      <c r="P75" s="11"/>
      <c r="Q75" s="11">
        <f>'[8]5、设备评估表 (2)'!J69</f>
        <v>76000</v>
      </c>
      <c r="R75" s="25">
        <f>'[8]5、设备评估表 (2)'!K69*100</f>
        <v>40</v>
      </c>
      <c r="S75" s="11">
        <f t="shared" si="4"/>
        <v>30400</v>
      </c>
      <c r="T75" s="11"/>
      <c r="U75" s="177" t="str">
        <f>'[8]5、设备评估表 (2)'!N69</f>
        <v>A2</v>
      </c>
      <c r="V75" s="199">
        <f>R75-'[8]5、设备评估表 (2)'!$K69*100</f>
        <v>0</v>
      </c>
      <c r="W75" s="176"/>
    </row>
    <row r="76" spans="1:23" ht="18" customHeight="1">
      <c r="A76" s="22">
        <f>'[8]5、设备评估表 (2)'!A70</f>
        <v>69</v>
      </c>
      <c r="B76" s="22">
        <f>'[8]5、设备评估表 (2)'!B70</f>
        <v>0</v>
      </c>
      <c r="C76" s="30" t="str">
        <f>'[8]5、设备评估表 (2)'!C70</f>
        <v>GB系列金属带锯床</v>
      </c>
      <c r="D76" s="22" t="str">
        <f>'[8]5、设备评估表 (2)'!D70</f>
        <v>GB4245</v>
      </c>
      <c r="E76" s="22"/>
      <c r="F76" s="22" t="str">
        <f>'[8]5、设备评估表 (2)'!G70</f>
        <v>乐意机床</v>
      </c>
      <c r="G76" s="22" t="str">
        <f>'[8]5、设备评估表 (2)'!E70</f>
        <v>台</v>
      </c>
      <c r="H76" s="22">
        <f>'[8]5、设备评估表 (2)'!F70</f>
        <v>1</v>
      </c>
      <c r="I76" s="23">
        <f>'[8]5、设备评估表 (2)'!H70</f>
        <v>41274</v>
      </c>
      <c r="J76" s="23">
        <f t="shared" si="3"/>
        <v>41274</v>
      </c>
      <c r="K76" s="23"/>
      <c r="L76" s="110"/>
      <c r="M76" s="11"/>
      <c r="N76" s="10"/>
      <c r="O76" s="13"/>
      <c r="P76" s="11"/>
      <c r="Q76" s="11">
        <f>'[8]5、设备评估表 (2)'!J70</f>
        <v>35000</v>
      </c>
      <c r="R76" s="25">
        <f>'[8]5、设备评估表 (2)'!K70*100</f>
        <v>45</v>
      </c>
      <c r="S76" s="11">
        <f t="shared" si="4"/>
        <v>15750</v>
      </c>
      <c r="T76" s="11"/>
      <c r="U76" s="177" t="str">
        <f>'[8]5、设备评估表 (2)'!N70</f>
        <v>A5</v>
      </c>
      <c r="V76" s="199">
        <f>R76-'[8]5、设备评估表 (2)'!$K70*100</f>
        <v>0</v>
      </c>
      <c r="W76" s="176"/>
    </row>
    <row r="77" spans="1:23" ht="18" customHeight="1">
      <c r="A77" s="22">
        <f>'[8]5、设备评估表 (2)'!A71</f>
        <v>70</v>
      </c>
      <c r="B77" s="22">
        <f>'[8]5、设备评估表 (2)'!B71</f>
        <v>0</v>
      </c>
      <c r="C77" s="30" t="str">
        <f>'[8]5、设备评估表 (2)'!C71</f>
        <v>GB系列双柱式金属带锯床</v>
      </c>
      <c r="D77" s="22" t="str">
        <f>'[8]5、设备评估表 (2)'!D71</f>
        <v>GB42100</v>
      </c>
      <c r="E77" s="22"/>
      <c r="F77" s="22" t="str">
        <f>'[8]5、设备评估表 (2)'!G71</f>
        <v>浙江奥林发机床有限公司</v>
      </c>
      <c r="G77" s="22" t="str">
        <f>'[8]5、设备评估表 (2)'!E71</f>
        <v>台</v>
      </c>
      <c r="H77" s="22">
        <f>'[8]5、设备评估表 (2)'!F71</f>
        <v>1</v>
      </c>
      <c r="I77" s="23">
        <f>'[8]5、设备评估表 (2)'!H71</f>
        <v>40909</v>
      </c>
      <c r="J77" s="23">
        <f t="shared" si="3"/>
        <v>40909</v>
      </c>
      <c r="K77" s="23"/>
      <c r="L77" s="110"/>
      <c r="M77" s="11"/>
      <c r="N77" s="10"/>
      <c r="O77" s="13"/>
      <c r="P77" s="11"/>
      <c r="Q77" s="11">
        <f>'[8]5、设备评估表 (2)'!J71</f>
        <v>126000</v>
      </c>
      <c r="R77" s="25">
        <f>'[8]5、设备评估表 (2)'!K71*100</f>
        <v>40</v>
      </c>
      <c r="S77" s="11">
        <f t="shared" si="4"/>
        <v>50400</v>
      </c>
      <c r="T77" s="11"/>
      <c r="U77" s="177" t="str">
        <f>'[8]5、设备评估表 (2)'!N71</f>
        <v>A2</v>
      </c>
      <c r="V77" s="199">
        <f>R77-'[8]5、设备评估表 (2)'!$K71*100</f>
        <v>0</v>
      </c>
      <c r="W77" s="176"/>
    </row>
    <row r="78" spans="1:23" ht="18" customHeight="1">
      <c r="A78" s="22">
        <f>'[8]5、设备评估表 (2)'!A72</f>
        <v>71</v>
      </c>
      <c r="B78" s="22">
        <f>'[8]5、设备评估表 (2)'!B72</f>
        <v>0</v>
      </c>
      <c r="C78" s="30" t="str">
        <f>'[8]5、设备评估表 (2)'!C72</f>
        <v>普通车床</v>
      </c>
      <c r="D78" s="22" t="str">
        <f>'[8]5、设备评估表 (2)'!D72</f>
        <v>CWA61125</v>
      </c>
      <c r="E78" s="22"/>
      <c r="F78" s="22" t="str">
        <f>'[8]5、设备评估表 (2)'!G72</f>
        <v>江苏齐航数控机床公司</v>
      </c>
      <c r="G78" s="22" t="str">
        <f>'[8]5、设备评估表 (2)'!E72</f>
        <v>台</v>
      </c>
      <c r="H78" s="22">
        <f>'[8]5、设备评估表 (2)'!F72</f>
        <v>1</v>
      </c>
      <c r="I78" s="23">
        <f>'[8]5、设备评估表 (2)'!H72</f>
        <v>41090</v>
      </c>
      <c r="J78" s="23">
        <f t="shared" si="3"/>
        <v>41090</v>
      </c>
      <c r="K78" s="23"/>
      <c r="L78" s="110"/>
      <c r="M78" s="11"/>
      <c r="N78" s="10"/>
      <c r="O78" s="13"/>
      <c r="P78" s="11"/>
      <c r="Q78" s="11">
        <f>'[8]5、设备评估表 (2)'!J72</f>
        <v>265000</v>
      </c>
      <c r="R78" s="25">
        <f>'[8]5、设备评估表 (2)'!K72*100</f>
        <v>45</v>
      </c>
      <c r="S78" s="11">
        <f t="shared" si="4"/>
        <v>119250</v>
      </c>
      <c r="T78" s="11"/>
      <c r="U78" s="177" t="str">
        <f>'[8]5、设备评估表 (2)'!N72</f>
        <v>A2</v>
      </c>
      <c r="V78" s="199">
        <f>R78-'[8]5、设备评估表 (2)'!$K72*100</f>
        <v>0</v>
      </c>
      <c r="W78" s="176"/>
    </row>
    <row r="79" spans="1:23" ht="18" customHeight="1">
      <c r="A79" s="22">
        <f>'[8]5、设备评估表 (2)'!A73</f>
        <v>72</v>
      </c>
      <c r="B79" s="22">
        <f>'[8]5、设备评估表 (2)'!B73</f>
        <v>0</v>
      </c>
      <c r="C79" s="30" t="str">
        <f>'[8]5、设备评估表 (2)'!C73</f>
        <v>缠绕机</v>
      </c>
      <c r="D79" s="22" t="str">
        <f>'[8]5、设备评估表 (2)'!D73</f>
        <v>FW500*6000</v>
      </c>
      <c r="E79" s="22"/>
      <c r="F79" s="22" t="str">
        <f>'[8]5、设备评估表 (2)'!G73</f>
        <v>哈尔滨复合材料公司</v>
      </c>
      <c r="G79" s="22" t="str">
        <f>'[8]5、设备评估表 (2)'!E73</f>
        <v>台</v>
      </c>
      <c r="H79" s="22">
        <f>'[8]5、设备评估表 (2)'!F73</f>
        <v>1</v>
      </c>
      <c r="I79" s="23">
        <f>'[8]5、设备评估表 (2)'!H73</f>
        <v>41274</v>
      </c>
      <c r="J79" s="23">
        <f t="shared" si="3"/>
        <v>41274</v>
      </c>
      <c r="K79" s="23"/>
      <c r="L79" s="110"/>
      <c r="M79" s="11"/>
      <c r="N79" s="10"/>
      <c r="O79" s="13"/>
      <c r="P79" s="11"/>
      <c r="Q79" s="11">
        <f>'[8]5、设备评估表 (2)'!J73</f>
        <v>310000</v>
      </c>
      <c r="R79" s="25">
        <f>'[8]5、设备评估表 (2)'!K73*100</f>
        <v>45</v>
      </c>
      <c r="S79" s="11">
        <f t="shared" si="4"/>
        <v>139500</v>
      </c>
      <c r="T79" s="11"/>
      <c r="U79" s="177" t="str">
        <f>'[8]5、设备评估表 (2)'!N73</f>
        <v>A2</v>
      </c>
      <c r="V79" s="199">
        <f>R79-'[8]5、设备评估表 (2)'!$K73*100</f>
        <v>0</v>
      </c>
      <c r="W79" s="176"/>
    </row>
    <row r="80" spans="1:23" ht="18" customHeight="1">
      <c r="A80" s="22">
        <f>'[8]5、设备评估表 (2)'!A74</f>
        <v>73</v>
      </c>
      <c r="B80" s="22">
        <f>'[8]5、设备评估表 (2)'!B74</f>
        <v>0</v>
      </c>
      <c r="C80" s="30" t="str">
        <f>'[8]5、设备评估表 (2)'!C74</f>
        <v>固化炉</v>
      </c>
      <c r="D80" s="22" t="str">
        <f>'[8]5、设备评估表 (2)'!D74</f>
        <v>G*300*7000-II</v>
      </c>
      <c r="E80" s="22"/>
      <c r="F80" s="22" t="str">
        <f>'[8]5、设备评估表 (2)'!G74</f>
        <v>哈尔滨复合材料设备开发公司</v>
      </c>
      <c r="G80" s="22" t="str">
        <f>'[8]5、设备评估表 (2)'!E74</f>
        <v>台</v>
      </c>
      <c r="H80" s="22">
        <f>'[8]5、设备评估表 (2)'!F74</f>
        <v>1</v>
      </c>
      <c r="I80" s="23">
        <f>'[8]5、设备评估表 (2)'!H74</f>
        <v>41274</v>
      </c>
      <c r="J80" s="23">
        <f t="shared" si="3"/>
        <v>41274</v>
      </c>
      <c r="K80" s="23"/>
      <c r="L80" s="110"/>
      <c r="M80" s="11"/>
      <c r="N80" s="10"/>
      <c r="O80" s="13"/>
      <c r="P80" s="11"/>
      <c r="Q80" s="11">
        <f>'[8]5、设备评估表 (2)'!J74</f>
        <v>135000</v>
      </c>
      <c r="R80" s="25">
        <f>'[8]5、设备评估表 (2)'!K74*100</f>
        <v>40</v>
      </c>
      <c r="S80" s="11">
        <f t="shared" si="4"/>
        <v>54000</v>
      </c>
      <c r="T80" s="11"/>
      <c r="U80" s="177" t="str">
        <f>'[8]5、设备评估表 (2)'!N74</f>
        <v>A2</v>
      </c>
      <c r="V80" s="199">
        <f>R80-'[8]5、设备评估表 (2)'!$K74*100</f>
        <v>0</v>
      </c>
      <c r="W80" s="176"/>
    </row>
    <row r="81" spans="1:23" ht="18" customHeight="1">
      <c r="A81" s="22">
        <f>'[8]5、设备评估表 (2)'!A75</f>
        <v>74</v>
      </c>
      <c r="B81" s="22">
        <f>'[8]5、设备评估表 (2)'!B75</f>
        <v>0</v>
      </c>
      <c r="C81" s="30" t="str">
        <f>'[8]5、设备评估表 (2)'!C75</f>
        <v>固化炉</v>
      </c>
      <c r="D81" s="22" t="str">
        <f>'[8]5、设备评估表 (2)'!D75</f>
        <v>G*300*7000-II</v>
      </c>
      <c r="E81" s="22"/>
      <c r="F81" s="22" t="str">
        <f>'[8]5、设备评估表 (2)'!G75</f>
        <v>哈尔滨复合材料设备开发公司</v>
      </c>
      <c r="G81" s="22" t="str">
        <f>'[8]5、设备评估表 (2)'!E75</f>
        <v>台</v>
      </c>
      <c r="H81" s="22">
        <f>'[8]5、设备评估表 (2)'!F75</f>
        <v>1</v>
      </c>
      <c r="I81" s="23">
        <f>'[8]5、设备评估表 (2)'!H75</f>
        <v>41274</v>
      </c>
      <c r="J81" s="23">
        <f t="shared" si="3"/>
        <v>41274</v>
      </c>
      <c r="K81" s="23"/>
      <c r="L81" s="110"/>
      <c r="M81" s="11"/>
      <c r="N81" s="10"/>
      <c r="O81" s="13"/>
      <c r="P81" s="11"/>
      <c r="Q81" s="11">
        <f>'[8]5、设备评估表 (2)'!J75</f>
        <v>135000</v>
      </c>
      <c r="R81" s="25">
        <f>'[8]5、设备评估表 (2)'!K75*100</f>
        <v>40</v>
      </c>
      <c r="S81" s="11">
        <f t="shared" si="4"/>
        <v>54000</v>
      </c>
      <c r="T81" s="11"/>
      <c r="U81" s="177" t="str">
        <f>'[8]5、设备评估表 (2)'!N75</f>
        <v>A2</v>
      </c>
      <c r="V81" s="199">
        <f>R81-'[8]5、设备评估表 (2)'!$K75*100</f>
        <v>0</v>
      </c>
      <c r="W81" s="176"/>
    </row>
    <row r="82" spans="1:23" ht="18" customHeight="1">
      <c r="A82" s="22">
        <f>'[8]5、设备评估表 (2)'!A76</f>
        <v>75</v>
      </c>
      <c r="B82" s="22">
        <f>'[8]5、设备评估表 (2)'!B76</f>
        <v>0</v>
      </c>
      <c r="C82" s="30" t="str">
        <f>'[8]5、设备评估表 (2)'!C76</f>
        <v>液压脱模机</v>
      </c>
      <c r="D82" s="22" t="str">
        <f>'[8]5、设备评估表 (2)'!D76</f>
        <v>TM-650</v>
      </c>
      <c r="E82" s="22"/>
      <c r="F82" s="22" t="str">
        <f>'[8]5、设备评估表 (2)'!G76</f>
        <v>哈尔滨复合材料设备开发公司</v>
      </c>
      <c r="G82" s="22" t="str">
        <f>'[8]5、设备评估表 (2)'!E76</f>
        <v>台</v>
      </c>
      <c r="H82" s="22">
        <f>'[8]5、设备评估表 (2)'!F76</f>
        <v>1</v>
      </c>
      <c r="I82" s="23">
        <f>'[8]5、设备评估表 (2)'!H76</f>
        <v>41274</v>
      </c>
      <c r="J82" s="23">
        <f t="shared" si="3"/>
        <v>41274</v>
      </c>
      <c r="K82" s="23"/>
      <c r="L82" s="110"/>
      <c r="M82" s="11"/>
      <c r="N82" s="10"/>
      <c r="O82" s="13"/>
      <c r="P82" s="11"/>
      <c r="Q82" s="11">
        <f>'[8]5、设备评估表 (2)'!J76</f>
        <v>90000</v>
      </c>
      <c r="R82" s="25">
        <f>'[8]5、设备评估表 (2)'!K76*100</f>
        <v>42</v>
      </c>
      <c r="S82" s="11">
        <f t="shared" si="4"/>
        <v>37800</v>
      </c>
      <c r="T82" s="11"/>
      <c r="U82" s="177" t="str">
        <f>'[8]5、设备评估表 (2)'!N76</f>
        <v>A2</v>
      </c>
      <c r="V82" s="199">
        <f>R82-'[8]5、设备评估表 (2)'!$K76*100</f>
        <v>0</v>
      </c>
      <c r="W82" s="176"/>
    </row>
    <row r="83" spans="1:23" ht="18" customHeight="1">
      <c r="A83" s="22">
        <f>'[8]5、设备评估表 (2)'!A77</f>
        <v>76</v>
      </c>
      <c r="B83" s="22">
        <f>'[8]5、设备评估表 (2)'!B77</f>
        <v>0</v>
      </c>
      <c r="C83" s="30" t="str">
        <f>'[8]5、设备评估表 (2)'!C77</f>
        <v>橡胶挤出机</v>
      </c>
      <c r="D83" s="22" t="str">
        <f>'[8]5、设备评估表 (2)'!D77</f>
        <v>XJ-65</v>
      </c>
      <c r="E83" s="22"/>
      <c r="F83" s="22" t="str">
        <f>'[8]5、设备评估表 (2)'!G77</f>
        <v>常州市锋金宝</v>
      </c>
      <c r="G83" s="22" t="str">
        <f>'[8]5、设备评估表 (2)'!E77</f>
        <v>台</v>
      </c>
      <c r="H83" s="22">
        <f>'[8]5、设备评估表 (2)'!F77</f>
        <v>1</v>
      </c>
      <c r="I83" s="23">
        <f>'[8]5、设备评估表 (2)'!H77</f>
        <v>41639</v>
      </c>
      <c r="J83" s="23">
        <f t="shared" si="3"/>
        <v>41639</v>
      </c>
      <c r="K83" s="23"/>
      <c r="L83" s="110"/>
      <c r="M83" s="11"/>
      <c r="N83" s="10"/>
      <c r="O83" s="13"/>
      <c r="P83" s="11"/>
      <c r="Q83" s="11">
        <f>'[8]5、设备评估表 (2)'!J77</f>
        <v>26000</v>
      </c>
      <c r="R83" s="25">
        <f>'[8]5、设备评估表 (2)'!K77*100</f>
        <v>50</v>
      </c>
      <c r="S83" s="11">
        <f t="shared" si="4"/>
        <v>13000</v>
      </c>
      <c r="T83" s="11"/>
      <c r="U83" s="177" t="str">
        <f>'[8]5、设备评估表 (2)'!N77</f>
        <v>A2</v>
      </c>
      <c r="V83" s="199">
        <f>R83-'[8]5、设备评估表 (2)'!$K77*100</f>
        <v>0</v>
      </c>
      <c r="W83" s="176"/>
    </row>
    <row r="84" spans="1:23" ht="18" customHeight="1">
      <c r="A84" s="22">
        <f>'[8]5、设备评估表 (2)'!A78</f>
        <v>77</v>
      </c>
      <c r="B84" s="22">
        <f>'[8]5、设备评估表 (2)'!B78</f>
        <v>0</v>
      </c>
      <c r="C84" s="30" t="str">
        <f>'[8]5、设备评估表 (2)'!C78</f>
        <v>真空负压站(真空泵)</v>
      </c>
      <c r="D84" s="22" t="str">
        <f>'[8]5、设备评估表 (2)'!D78</f>
        <v>ZF-0.1</v>
      </c>
      <c r="E84" s="22"/>
      <c r="F84" s="22" t="str">
        <f>'[8]5、设备评估表 (2)'!G78</f>
        <v>沈阳海普瑞真空设备有限公司</v>
      </c>
      <c r="G84" s="22" t="str">
        <f>'[8]5、设备评估表 (2)'!E78</f>
        <v>台</v>
      </c>
      <c r="H84" s="22">
        <f>'[8]5、设备评估表 (2)'!F78</f>
        <v>1</v>
      </c>
      <c r="I84" s="23">
        <f>'[8]5、设备评估表 (2)'!H78</f>
        <v>41639</v>
      </c>
      <c r="J84" s="23">
        <f t="shared" si="3"/>
        <v>41639</v>
      </c>
      <c r="K84" s="23"/>
      <c r="L84" s="110"/>
      <c r="M84" s="11"/>
      <c r="N84" s="10"/>
      <c r="O84" s="13"/>
      <c r="P84" s="11"/>
      <c r="Q84" s="11">
        <f>'[8]5、设备评估表 (2)'!J78</f>
        <v>6000</v>
      </c>
      <c r="R84" s="25">
        <f>'[8]5、设备评估表 (2)'!K78*100</f>
        <v>50</v>
      </c>
      <c r="S84" s="11">
        <f t="shared" si="4"/>
        <v>3000</v>
      </c>
      <c r="T84" s="11"/>
      <c r="U84" s="177" t="str">
        <f>'[8]5、设备评估表 (2)'!N78</f>
        <v>A2</v>
      </c>
      <c r="V84" s="199">
        <f>R84-'[8]5、设备评估表 (2)'!$K78*100</f>
        <v>0</v>
      </c>
      <c r="W84" s="176"/>
    </row>
    <row r="85" spans="1:23" ht="18" customHeight="1">
      <c r="A85" s="22">
        <f>'[8]5、设备评估表 (2)'!A79</f>
        <v>78</v>
      </c>
      <c r="B85" s="22">
        <f>'[8]5、设备评估表 (2)'!B79</f>
        <v>0</v>
      </c>
      <c r="C85" s="30" t="str">
        <f>'[8]5、设备评估表 (2)'!C79</f>
        <v>铸铁检测平台</v>
      </c>
      <c r="D85" s="22" t="str">
        <f>'[8]5、设备评估表 (2)'!D79</f>
        <v>1*5m</v>
      </c>
      <c r="E85" s="22"/>
      <c r="F85" s="22" t="str">
        <f>'[8]5、设备评估表 (2)'!G79</f>
        <v>泊头器具</v>
      </c>
      <c r="G85" s="22" t="str">
        <f>'[8]5、设备评估表 (2)'!E79</f>
        <v>台</v>
      </c>
      <c r="H85" s="22">
        <f>'[8]5、设备评估表 (2)'!F79</f>
        <v>1</v>
      </c>
      <c r="I85" s="23">
        <f>'[8]5、设备评估表 (2)'!H79</f>
        <v>41274</v>
      </c>
      <c r="J85" s="23">
        <f t="shared" si="3"/>
        <v>41274</v>
      </c>
      <c r="K85" s="23"/>
      <c r="L85" s="110"/>
      <c r="M85" s="11"/>
      <c r="N85" s="10"/>
      <c r="O85" s="13"/>
      <c r="P85" s="11"/>
      <c r="Q85" s="11">
        <f>'[8]5、设备评估表 (2)'!J79</f>
        <v>300</v>
      </c>
      <c r="R85" s="25">
        <f>'[8]5、设备评估表 (2)'!K79*100</f>
        <v>90</v>
      </c>
      <c r="S85" s="11">
        <f t="shared" si="4"/>
        <v>270</v>
      </c>
      <c r="T85" s="11"/>
      <c r="U85" s="177" t="str">
        <f>'[8]5、设备评估表 (2)'!N79</f>
        <v>A2</v>
      </c>
      <c r="V85" s="199">
        <f>R85-'[8]5、设备评估表 (2)'!$K79*100</f>
        <v>0</v>
      </c>
      <c r="W85" s="176"/>
    </row>
    <row r="86" spans="1:23" ht="18" customHeight="1">
      <c r="A86" s="22">
        <f>'[8]5、设备评估表 (2)'!A80</f>
        <v>79</v>
      </c>
      <c r="B86" s="22">
        <f>'[8]5、设备评估表 (2)'!B80</f>
        <v>0</v>
      </c>
      <c r="C86" s="30" t="str">
        <f>'[8]5、设备评估表 (2)'!C80</f>
        <v>数控高速单柱立式车床</v>
      </c>
      <c r="D86" s="22" t="str">
        <f>'[8]5、设备评估表 (2)'!D80</f>
        <v>SVT160X14/8A-NC、1600mm</v>
      </c>
      <c r="E86" s="22"/>
      <c r="F86" s="22" t="str">
        <f>'[8]5、设备评估表 (2)'!G80</f>
        <v>齐齐哈尔重型数控装备股份有限公司</v>
      </c>
      <c r="G86" s="22" t="str">
        <f>'[8]5、设备评估表 (2)'!E80</f>
        <v>台</v>
      </c>
      <c r="H86" s="22">
        <f>'[8]5、设备评估表 (2)'!F80</f>
        <v>1</v>
      </c>
      <c r="I86" s="23">
        <f>'[8]5、设备评估表 (2)'!H80</f>
        <v>41274</v>
      </c>
      <c r="J86" s="23">
        <f t="shared" si="3"/>
        <v>41274</v>
      </c>
      <c r="K86" s="23"/>
      <c r="L86" s="110"/>
      <c r="M86" s="11"/>
      <c r="N86" s="10"/>
      <c r="O86" s="13"/>
      <c r="P86" s="11"/>
      <c r="Q86" s="11">
        <f>'[8]5、设备评估表 (2)'!J80</f>
        <v>700000</v>
      </c>
      <c r="R86" s="25">
        <f>'[8]5、设备评估表 (2)'!K80*100</f>
        <v>38</v>
      </c>
      <c r="S86" s="11">
        <f t="shared" si="4"/>
        <v>266000</v>
      </c>
      <c r="T86" s="11"/>
      <c r="U86" s="177" t="str">
        <f>'[8]5、设备评估表 (2)'!N80</f>
        <v>B1</v>
      </c>
      <c r="V86" s="199">
        <f>R86-'[8]5、设备评估表 (2)'!$K80*100</f>
        <v>0</v>
      </c>
      <c r="W86" s="176"/>
    </row>
    <row r="87" spans="1:23" ht="18" customHeight="1">
      <c r="A87" s="22">
        <f>'[8]5、设备评估表 (2)'!A81</f>
        <v>80</v>
      </c>
      <c r="B87" s="22">
        <f>'[8]5、设备评估表 (2)'!B81</f>
        <v>0</v>
      </c>
      <c r="C87" s="30" t="str">
        <f>'[8]5、设备评估表 (2)'!C81</f>
        <v>硅橡胶注射机</v>
      </c>
      <c r="D87" s="22" t="str">
        <f>'[8]5、设备评估表 (2)'!D81</f>
        <v>YL-H1000F</v>
      </c>
      <c r="E87" s="22"/>
      <c r="F87" s="22" t="str">
        <f>'[8]5、设备评估表 (2)'!G81</f>
        <v>佛山伊之密精密橡胶机械有限公司</v>
      </c>
      <c r="G87" s="22" t="str">
        <f>'[8]5、设备评估表 (2)'!E81</f>
        <v>台</v>
      </c>
      <c r="H87" s="22">
        <f>'[8]5、设备评估表 (2)'!F81</f>
        <v>1</v>
      </c>
      <c r="I87" s="23">
        <f>'[8]5、设备评估表 (2)'!H81</f>
        <v>41639</v>
      </c>
      <c r="J87" s="23">
        <f t="shared" si="3"/>
        <v>41639</v>
      </c>
      <c r="K87" s="23"/>
      <c r="L87" s="110"/>
      <c r="M87" s="11"/>
      <c r="N87" s="10"/>
      <c r="O87" s="13"/>
      <c r="P87" s="11"/>
      <c r="Q87" s="11">
        <f>'[8]5、设备评估表 (2)'!J81</f>
        <v>3900000</v>
      </c>
      <c r="R87" s="25">
        <f>'[8]5、设备评估表 (2)'!K81*100</f>
        <v>51</v>
      </c>
      <c r="S87" s="11">
        <f t="shared" si="4"/>
        <v>1989000</v>
      </c>
      <c r="T87" s="11"/>
      <c r="U87" s="177" t="str">
        <f>'[8]5、设备评估表 (2)'!N81</f>
        <v>A2</v>
      </c>
      <c r="V87" s="199">
        <f>R87-'[8]5、设备评估表 (2)'!$K81*100</f>
        <v>0</v>
      </c>
      <c r="W87" s="176"/>
    </row>
    <row r="88" spans="1:23" ht="18" customHeight="1">
      <c r="A88" s="22">
        <f>'[8]5、设备评估表 (2)'!A82</f>
        <v>81</v>
      </c>
      <c r="B88" s="22">
        <f>'[8]5、设备评估表 (2)'!B82</f>
        <v>0</v>
      </c>
      <c r="C88" s="30" t="str">
        <f>'[8]5、设备评估表 (2)'!C82</f>
        <v>高速分散搅拌机</v>
      </c>
      <c r="D88" s="22" t="str">
        <f>'[8]5、设备评估表 (2)'!D82</f>
        <v>FGD4</v>
      </c>
      <c r="E88" s="22"/>
      <c r="F88" s="22" t="str">
        <f>'[8]5、设备评估表 (2)'!G82</f>
        <v>上海法浮莱能源技术有限公司</v>
      </c>
      <c r="G88" s="22" t="str">
        <f>'[8]5、设备评估表 (2)'!E82</f>
        <v>台</v>
      </c>
      <c r="H88" s="22">
        <f>'[8]5、设备评估表 (2)'!F82</f>
        <v>1</v>
      </c>
      <c r="I88" s="23">
        <f>'[8]5、设备评估表 (2)'!H82</f>
        <v>41274</v>
      </c>
      <c r="J88" s="23">
        <f t="shared" si="3"/>
        <v>41274</v>
      </c>
      <c r="K88" s="23"/>
      <c r="L88" s="110"/>
      <c r="M88" s="11"/>
      <c r="N88" s="10"/>
      <c r="O88" s="13"/>
      <c r="P88" s="11"/>
      <c r="Q88" s="11">
        <f>'[8]5、设备评估表 (2)'!J82</f>
        <v>11000</v>
      </c>
      <c r="R88" s="25">
        <f>'[8]5、设备评估表 (2)'!K82*100</f>
        <v>43</v>
      </c>
      <c r="S88" s="11">
        <f t="shared" si="4"/>
        <v>4730</v>
      </c>
      <c r="T88" s="11"/>
      <c r="U88" s="177" t="str">
        <f>'[8]5、设备评估表 (2)'!N82</f>
        <v>A2</v>
      </c>
      <c r="V88" s="199">
        <f>R88-'[8]5、设备评估表 (2)'!$K82*100</f>
        <v>0</v>
      </c>
      <c r="W88" s="176"/>
    </row>
    <row r="89" spans="1:23" ht="18" customHeight="1">
      <c r="A89" s="22">
        <f>'[8]5、设备评估表 (2)'!A83</f>
        <v>82</v>
      </c>
      <c r="B89" s="22">
        <f>'[8]5、设备评估表 (2)'!B83</f>
        <v>0</v>
      </c>
      <c r="C89" s="30" t="str">
        <f>'[8]5、设备评估表 (2)'!C83</f>
        <v>型煤锅炉</v>
      </c>
      <c r="D89" s="22" t="str">
        <f>'[8]5、设备评估表 (2)'!D83</f>
        <v>CWRH2.2-85/60-X(FII)</v>
      </c>
      <c r="E89" s="22"/>
      <c r="F89" s="22" t="str">
        <f>'[8]5、设备评估表 (2)'!G83</f>
        <v>丹东大方能源科技公司（2001年）</v>
      </c>
      <c r="G89" s="22" t="str">
        <f>'[8]5、设备评估表 (2)'!E83</f>
        <v>台</v>
      </c>
      <c r="H89" s="22">
        <f>'[8]5、设备评估表 (2)'!F83</f>
        <v>1</v>
      </c>
      <c r="I89" s="23" t="str">
        <f>'[8]5、设备评估表 (2)'!H83</f>
        <v>2001.12.1</v>
      </c>
      <c r="J89" s="23" t="str">
        <f t="shared" si="3"/>
        <v>2001.12.1</v>
      </c>
      <c r="K89" s="23"/>
      <c r="L89" s="110"/>
      <c r="M89" s="11"/>
      <c r="N89" s="10"/>
      <c r="O89" s="13"/>
      <c r="P89" s="11"/>
      <c r="Q89" s="11">
        <f>'[8]5、设备评估表 (2)'!J83</f>
        <v>220000</v>
      </c>
      <c r="R89" s="25">
        <f>'[8]5、设备评估表 (2)'!K83*100</f>
        <v>5</v>
      </c>
      <c r="S89" s="11">
        <f t="shared" si="4"/>
        <v>11000</v>
      </c>
      <c r="T89" s="11"/>
      <c r="U89" s="201" t="str">
        <f>'[8]5、设备评估表 (2)'!N83</f>
        <v>锅炉房</v>
      </c>
      <c r="V89" s="199">
        <f>R89-'[8]5、设备评估表 (2)'!$K83*100</f>
        <v>0</v>
      </c>
      <c r="W89" s="176"/>
    </row>
    <row r="90" spans="1:23" ht="18" customHeight="1">
      <c r="A90" s="22">
        <f>'[8]5、设备评估表 (2)'!A84</f>
        <v>83</v>
      </c>
      <c r="B90" s="22">
        <f>'[8]5、设备评估表 (2)'!B84</f>
        <v>0</v>
      </c>
      <c r="C90" s="30" t="str">
        <f>'[8]5、设备评估表 (2)'!C84</f>
        <v>型煤锅炉</v>
      </c>
      <c r="D90" s="22" t="str">
        <f>'[8]5、设备评估表 (2)'!D84</f>
        <v>CWRH2.2-85/60-X(FII)</v>
      </c>
      <c r="E90" s="22"/>
      <c r="F90" s="22" t="str">
        <f>'[8]5、设备评估表 (2)'!G84</f>
        <v>丹东大方能源科技公司（2001年）</v>
      </c>
      <c r="G90" s="22" t="str">
        <f>'[8]5、设备评估表 (2)'!E84</f>
        <v>台</v>
      </c>
      <c r="H90" s="22">
        <f>'[8]5、设备评估表 (2)'!F84</f>
        <v>1</v>
      </c>
      <c r="I90" s="23" t="str">
        <f>'[8]5、设备评估表 (2)'!H84</f>
        <v>2001.12.1</v>
      </c>
      <c r="J90" s="23" t="str">
        <f t="shared" si="3"/>
        <v>2001.12.1</v>
      </c>
      <c r="K90" s="23"/>
      <c r="L90" s="110"/>
      <c r="M90" s="11"/>
      <c r="N90" s="10"/>
      <c r="O90" s="13"/>
      <c r="P90" s="11"/>
      <c r="Q90" s="11">
        <f>'[8]5、设备评估表 (2)'!J84</f>
        <v>220000</v>
      </c>
      <c r="R90" s="25">
        <f>'[8]5、设备评估表 (2)'!K84*100</f>
        <v>5</v>
      </c>
      <c r="S90" s="11">
        <f t="shared" si="4"/>
        <v>11000</v>
      </c>
      <c r="T90" s="11"/>
      <c r="U90" s="201" t="str">
        <f>'[8]5、设备评估表 (2)'!N84</f>
        <v>锅炉房</v>
      </c>
      <c r="V90" s="199">
        <f>R90-'[8]5、设备评估表 (2)'!$K84*100</f>
        <v>0</v>
      </c>
      <c r="W90" s="176"/>
    </row>
    <row r="91" spans="1:23" ht="18" customHeight="1">
      <c r="A91" s="22">
        <f>'[8]5、设备评估表 (2)'!A85</f>
        <v>84</v>
      </c>
      <c r="B91" s="22">
        <f>'[8]5、设备评估表 (2)'!B85</f>
        <v>0</v>
      </c>
      <c r="C91" s="30" t="str">
        <f>'[8]5、设备评估表 (2)'!C85</f>
        <v>除渣机1台</v>
      </c>
      <c r="D91" s="22">
        <f>'[8]5、设备评估表 (2)'!D85</f>
        <v>0</v>
      </c>
      <c r="E91" s="22"/>
      <c r="F91" s="22" t="str">
        <f>'[8]5、设备评估表 (2)'!G85</f>
        <v>营口</v>
      </c>
      <c r="G91" s="22" t="str">
        <f>'[8]5、设备评估表 (2)'!E85</f>
        <v>台</v>
      </c>
      <c r="H91" s="22">
        <f>'[8]5、设备评估表 (2)'!F85</f>
        <v>1</v>
      </c>
      <c r="I91" s="23">
        <f>'[8]5、设备评估表 (2)'!H85</f>
        <v>41274</v>
      </c>
      <c r="J91" s="23">
        <f t="shared" si="3"/>
        <v>41274</v>
      </c>
      <c r="K91" s="23"/>
      <c r="L91" s="110"/>
      <c r="M91" s="11"/>
      <c r="N91" s="10"/>
      <c r="O91" s="13"/>
      <c r="P91" s="11"/>
      <c r="Q91" s="11">
        <f>'[8]5、设备评估表 (2)'!J85</f>
        <v>26000</v>
      </c>
      <c r="R91" s="25">
        <f>'[8]5、设备评估表 (2)'!K85*100</f>
        <v>10</v>
      </c>
      <c r="S91" s="11">
        <f t="shared" si="4"/>
        <v>2600</v>
      </c>
      <c r="T91" s="11"/>
      <c r="U91" s="201" t="str">
        <f>'[8]5、设备评估表 (2)'!N85</f>
        <v>锅炉房</v>
      </c>
      <c r="V91" s="199">
        <f>R91-'[8]5、设备评估表 (2)'!$K85*100</f>
        <v>0</v>
      </c>
      <c r="W91" s="176"/>
    </row>
    <row r="92" spans="1:23" ht="18" customHeight="1">
      <c r="A92" s="22">
        <f>'[8]5、设备评估表 (2)'!A86</f>
        <v>85</v>
      </c>
      <c r="B92" s="22">
        <f>'[8]5、设备评估表 (2)'!B86</f>
        <v>0</v>
      </c>
      <c r="C92" s="30" t="str">
        <f>'[8]5、设备评估表 (2)'!C86</f>
        <v>三开模（工位）倾转式重力铸造机</v>
      </c>
      <c r="D92" s="22" t="str">
        <f>'[8]5、设备评估表 (2)'!D86</f>
        <v>ZJQ-760S</v>
      </c>
      <c r="E92" s="22"/>
      <c r="F92" s="22" t="str">
        <f>'[8]5、设备评估表 (2)'!G86</f>
        <v>无锡市亚威机械制造有限公司</v>
      </c>
      <c r="G92" s="22" t="str">
        <f>'[8]5、设备评估表 (2)'!E86</f>
        <v>台</v>
      </c>
      <c r="H92" s="22">
        <f>'[8]5、设备评估表 (2)'!F86</f>
        <v>1</v>
      </c>
      <c r="I92" s="23">
        <f>'[8]5、设备评估表 (2)'!H86</f>
        <v>41305</v>
      </c>
      <c r="J92" s="23">
        <f t="shared" si="3"/>
        <v>41305</v>
      </c>
      <c r="K92" s="23"/>
      <c r="L92" s="110"/>
      <c r="M92" s="11"/>
      <c r="N92" s="10"/>
      <c r="O92" s="13"/>
      <c r="P92" s="11"/>
      <c r="Q92" s="11">
        <f>'[8]5、设备评估表 (2)'!J86</f>
        <v>130000</v>
      </c>
      <c r="R92" s="25">
        <f>'[8]5、设备评估表 (2)'!K86*100</f>
        <v>41</v>
      </c>
      <c r="S92" s="11">
        <f t="shared" si="4"/>
        <v>53300</v>
      </c>
      <c r="T92" s="11"/>
      <c r="U92" s="177" t="str">
        <f>'[8]5、设备评估表 (2)'!N86</f>
        <v>B2</v>
      </c>
      <c r="V92" s="199">
        <f>R92-'[8]5、设备评估表 (2)'!$K86*100</f>
        <v>0</v>
      </c>
      <c r="W92" s="176"/>
    </row>
    <row r="93" spans="1:23" ht="18" customHeight="1">
      <c r="A93" s="22">
        <f>'[8]5、设备评估表 (2)'!A87</f>
        <v>86</v>
      </c>
      <c r="B93" s="22">
        <f>'[8]5、设备评估表 (2)'!B87</f>
        <v>0</v>
      </c>
      <c r="C93" s="30" t="str">
        <f>'[8]5、设备评估表 (2)'!C87</f>
        <v>喷砂罐</v>
      </c>
      <c r="D93" s="22" t="str">
        <f>'[8]5、设备评估表 (2)'!D87</f>
        <v>DN1000*2500</v>
      </c>
      <c r="E93" s="22"/>
      <c r="F93" s="22" t="str">
        <f>'[8]5、设备评估表 (2)'!G87</f>
        <v>上海申江压力容器有限公司</v>
      </c>
      <c r="G93" s="22" t="str">
        <f>'[8]5、设备评估表 (2)'!E87</f>
        <v>台</v>
      </c>
      <c r="H93" s="22">
        <f>'[8]5、设备评估表 (2)'!F87</f>
        <v>1</v>
      </c>
      <c r="I93" s="23">
        <f>'[8]5、设备评估表 (2)'!H87</f>
        <v>41639</v>
      </c>
      <c r="J93" s="23">
        <f t="shared" si="3"/>
        <v>41639</v>
      </c>
      <c r="K93" s="23"/>
      <c r="L93" s="110"/>
      <c r="M93" s="11"/>
      <c r="N93" s="10"/>
      <c r="O93" s="13"/>
      <c r="P93" s="11"/>
      <c r="Q93" s="11">
        <f>'[8]5、设备评估表 (2)'!J87</f>
        <v>6000</v>
      </c>
      <c r="R93" s="25">
        <f>'[8]5、设备评估表 (2)'!K87*100</f>
        <v>56</v>
      </c>
      <c r="S93" s="11">
        <f t="shared" si="4"/>
        <v>3360</v>
      </c>
      <c r="T93" s="11"/>
      <c r="U93" s="177" t="str">
        <f>'[8]5、设备评估表 (2)'!N87</f>
        <v>B2</v>
      </c>
      <c r="V93" s="199">
        <f>R93-'[8]5、设备评估表 (2)'!$K87*100</f>
        <v>0</v>
      </c>
      <c r="W93" s="176"/>
    </row>
    <row r="94" spans="1:23" ht="18" customHeight="1">
      <c r="A94" s="22">
        <f>'[8]5、设备评估表 (2)'!A88</f>
        <v>87</v>
      </c>
      <c r="B94" s="22">
        <f>'[8]5、设备评估表 (2)'!B88</f>
        <v>0</v>
      </c>
      <c r="C94" s="30" t="str">
        <f>'[8]5、设备评估表 (2)'!C88</f>
        <v>喷砂机</v>
      </c>
      <c r="D94" s="22">
        <f>'[8]5、设备评估表 (2)'!D88</f>
        <v>0</v>
      </c>
      <c r="E94" s="22"/>
      <c r="F94" s="22" t="str">
        <f>'[8]5、设备评估表 (2)'!G88</f>
        <v>上海申江压力容器有限公司</v>
      </c>
      <c r="G94" s="22" t="str">
        <f>'[8]5、设备评估表 (2)'!E88</f>
        <v>台</v>
      </c>
      <c r="H94" s="22">
        <f>'[8]5、设备评估表 (2)'!F88</f>
        <v>1</v>
      </c>
      <c r="I94" s="23">
        <f>'[8]5、设备评估表 (2)'!H88</f>
        <v>41639</v>
      </c>
      <c r="J94" s="23">
        <f t="shared" si="3"/>
        <v>41639</v>
      </c>
      <c r="K94" s="23"/>
      <c r="L94" s="110"/>
      <c r="M94" s="11"/>
      <c r="N94" s="10"/>
      <c r="O94" s="13"/>
      <c r="P94" s="11"/>
      <c r="Q94" s="11">
        <f>'[8]5、设备评估表 (2)'!J88</f>
        <v>13000</v>
      </c>
      <c r="R94" s="25">
        <f>'[8]5、设备评估表 (2)'!K88*100</f>
        <v>45</v>
      </c>
      <c r="S94" s="11">
        <f t="shared" si="4"/>
        <v>5850</v>
      </c>
      <c r="T94" s="11"/>
      <c r="U94" s="177" t="str">
        <f>'[8]5、设备评估表 (2)'!N88</f>
        <v>B1</v>
      </c>
      <c r="V94" s="199">
        <f>R94-'[8]5、设备评估表 (2)'!$K88*100</f>
        <v>0</v>
      </c>
      <c r="W94" s="176"/>
    </row>
    <row r="95" spans="1:23" ht="18" customHeight="1">
      <c r="A95" s="22">
        <f>'[8]5、设备评估表 (2)'!A89</f>
        <v>88</v>
      </c>
      <c r="B95" s="22">
        <f>'[8]5、设备评估表 (2)'!B89</f>
        <v>0</v>
      </c>
      <c r="C95" s="30" t="str">
        <f>'[8]5、设备评估表 (2)'!C89</f>
        <v>空压机</v>
      </c>
      <c r="D95" s="22" t="str">
        <f>'[8]5、设备评估表 (2)'!D89</f>
        <v>BLT-75AG</v>
      </c>
      <c r="E95" s="22"/>
      <c r="F95" s="22" t="str">
        <f>'[8]5、设备评估表 (2)'!G89</f>
        <v xml:space="preserve">上海博莱特压缩机有限公司 </v>
      </c>
      <c r="G95" s="22" t="str">
        <f>'[8]5、设备评估表 (2)'!E89</f>
        <v>台</v>
      </c>
      <c r="H95" s="22">
        <f>'[8]5、设备评估表 (2)'!F89</f>
        <v>1</v>
      </c>
      <c r="I95" s="23">
        <f>'[8]5、设备评估表 (2)'!H89</f>
        <v>41639</v>
      </c>
      <c r="J95" s="23">
        <f t="shared" si="3"/>
        <v>41639</v>
      </c>
      <c r="K95" s="23"/>
      <c r="L95" s="110"/>
      <c r="M95" s="11"/>
      <c r="N95" s="10"/>
      <c r="O95" s="13"/>
      <c r="P95" s="11"/>
      <c r="Q95" s="11">
        <f>'[8]5、设备评估表 (2)'!J89</f>
        <v>68000</v>
      </c>
      <c r="R95" s="25">
        <f>'[8]5、设备评估表 (2)'!K89*100</f>
        <v>58</v>
      </c>
      <c r="S95" s="11">
        <f t="shared" si="4"/>
        <v>39440</v>
      </c>
      <c r="T95" s="11"/>
      <c r="U95" s="177" t="str">
        <f>'[8]5、设备评估表 (2)'!N89</f>
        <v>A5</v>
      </c>
      <c r="V95" s="199">
        <f>R95-'[8]5、设备评估表 (2)'!$K89*100</f>
        <v>0</v>
      </c>
      <c r="W95" s="176"/>
    </row>
    <row r="96" spans="1:23" ht="18" customHeight="1">
      <c r="A96" s="22">
        <f>'[8]5、设备评估表 (2)'!A90</f>
        <v>89</v>
      </c>
      <c r="B96" s="22">
        <f>'[8]5、设备评估表 (2)'!B90</f>
        <v>0</v>
      </c>
      <c r="C96" s="30" t="str">
        <f>'[8]5、设备评估表 (2)'!C90</f>
        <v>空压机</v>
      </c>
      <c r="D96" s="22" t="str">
        <f>'[8]5、设备评估表 (2)'!D90</f>
        <v>BLT-75AG</v>
      </c>
      <c r="E96" s="22"/>
      <c r="F96" s="22" t="str">
        <f>'[8]5、设备评估表 (2)'!G90</f>
        <v xml:space="preserve">上海博莱特压缩机有限公司 </v>
      </c>
      <c r="G96" s="22" t="str">
        <f>'[8]5、设备评估表 (2)'!E90</f>
        <v>台</v>
      </c>
      <c r="H96" s="22">
        <f>'[8]5、设备评估表 (2)'!F90</f>
        <v>1</v>
      </c>
      <c r="I96" s="23">
        <f>'[8]5、设备评估表 (2)'!H90</f>
        <v>41639</v>
      </c>
      <c r="J96" s="23">
        <f t="shared" si="3"/>
        <v>41639</v>
      </c>
      <c r="K96" s="23"/>
      <c r="L96" s="110"/>
      <c r="M96" s="11"/>
      <c r="N96" s="10"/>
      <c r="O96" s="13"/>
      <c r="P96" s="11"/>
      <c r="Q96" s="11">
        <f>'[8]5、设备评估表 (2)'!J90</f>
        <v>68000</v>
      </c>
      <c r="R96" s="25">
        <f>'[8]5、设备评估表 (2)'!K90*100</f>
        <v>58</v>
      </c>
      <c r="S96" s="11">
        <f t="shared" si="4"/>
        <v>39440</v>
      </c>
      <c r="T96" s="11"/>
      <c r="U96" s="177" t="str">
        <f>'[8]5、设备评估表 (2)'!N90</f>
        <v>B3</v>
      </c>
      <c r="V96" s="199">
        <f>R96-'[8]5、设备评估表 (2)'!$K90*100</f>
        <v>0</v>
      </c>
      <c r="W96" s="176"/>
    </row>
    <row r="97" spans="1:23" ht="18" customHeight="1">
      <c r="A97" s="22">
        <f>'[8]5、设备评估表 (2)'!A91</f>
        <v>90</v>
      </c>
      <c r="B97" s="22">
        <f>'[8]5、设备评估表 (2)'!B91</f>
        <v>0</v>
      </c>
      <c r="C97" s="30" t="str">
        <f>'[8]5、设备评估表 (2)'!C91</f>
        <v>冷冻压缩空气干燥机</v>
      </c>
      <c r="D97" s="22" t="str">
        <f>'[8]5、设备评估表 (2)'!D91</f>
        <v>SRCD-6F</v>
      </c>
      <c r="E97" s="22"/>
      <c r="F97" s="22" t="str">
        <f>'[8]5、设备评估表 (2)'!G91</f>
        <v>杭州临安盛润机械设备有限公司</v>
      </c>
      <c r="G97" s="22" t="str">
        <f>'[8]5、设备评估表 (2)'!E91</f>
        <v>台</v>
      </c>
      <c r="H97" s="22">
        <f>'[8]5、设备评估表 (2)'!F91</f>
        <v>1</v>
      </c>
      <c r="I97" s="23">
        <f>'[8]5、设备评估表 (2)'!H91</f>
        <v>41639</v>
      </c>
      <c r="J97" s="23">
        <f t="shared" si="3"/>
        <v>41639</v>
      </c>
      <c r="K97" s="23"/>
      <c r="L97" s="110"/>
      <c r="M97" s="11"/>
      <c r="N97" s="10"/>
      <c r="O97" s="13"/>
      <c r="P97" s="11"/>
      <c r="Q97" s="11">
        <f>'[8]5、设备评估表 (2)'!J91</f>
        <v>11000</v>
      </c>
      <c r="R97" s="25">
        <f>'[8]5、设备评估表 (2)'!K91*100</f>
        <v>58</v>
      </c>
      <c r="S97" s="11">
        <f t="shared" si="4"/>
        <v>6380</v>
      </c>
      <c r="T97" s="11"/>
      <c r="U97" s="177" t="str">
        <f>'[8]5、设备评估表 (2)'!N91</f>
        <v>A5</v>
      </c>
      <c r="V97" s="199">
        <f>R97-'[8]5、设备评估表 (2)'!$K91*100</f>
        <v>0</v>
      </c>
      <c r="W97" s="176"/>
    </row>
    <row r="98" spans="1:23" ht="18" customHeight="1">
      <c r="A98" s="22">
        <f>'[8]5、设备评估表 (2)'!A92</f>
        <v>91</v>
      </c>
      <c r="B98" s="22">
        <f>'[8]5、设备评估表 (2)'!B92</f>
        <v>0</v>
      </c>
      <c r="C98" s="30" t="str">
        <f>'[8]5、设备评估表 (2)'!C92</f>
        <v>插床1台</v>
      </c>
      <c r="D98" s="22" t="str">
        <f>'[8]5、设备评估表 (2)'!D92</f>
        <v>B5032</v>
      </c>
      <c r="E98" s="22"/>
      <c r="F98" s="22" t="str">
        <f>'[8]5、设备评估表 (2)'!G92</f>
        <v>抚顺机床厂</v>
      </c>
      <c r="G98" s="22" t="str">
        <f>'[8]5、设备评估表 (2)'!E92</f>
        <v>台</v>
      </c>
      <c r="H98" s="22">
        <f>'[8]5、设备评估表 (2)'!F92</f>
        <v>1</v>
      </c>
      <c r="I98" s="23">
        <f>'[8]5、设备评估表 (2)'!H92</f>
        <v>41275</v>
      </c>
      <c r="J98" s="23">
        <f t="shared" si="3"/>
        <v>41275</v>
      </c>
      <c r="K98" s="23"/>
      <c r="L98" s="110"/>
      <c r="M98" s="11"/>
      <c r="N98" s="10"/>
      <c r="O98" s="13"/>
      <c r="P98" s="11"/>
      <c r="Q98" s="11">
        <f>'[8]5、设备评估表 (2)'!J92</f>
        <v>64000</v>
      </c>
      <c r="R98" s="25">
        <f>'[8]5、设备评估表 (2)'!K92*100</f>
        <v>51</v>
      </c>
      <c r="S98" s="11">
        <f t="shared" si="4"/>
        <v>32640</v>
      </c>
      <c r="T98" s="11"/>
      <c r="U98" s="177" t="str">
        <f>'[8]5、设备评估表 (2)'!N92</f>
        <v>A5</v>
      </c>
      <c r="V98" s="199">
        <f>R98-'[8]5、设备评估表 (2)'!$K92*100</f>
        <v>0</v>
      </c>
      <c r="W98" s="176"/>
    </row>
    <row r="99" spans="1:23" ht="18" customHeight="1">
      <c r="A99" s="22">
        <f>'[8]5、设备评估表 (2)'!A93</f>
        <v>92</v>
      </c>
      <c r="B99" s="22">
        <f>'[8]5、设备评估表 (2)'!B93</f>
        <v>0</v>
      </c>
      <c r="C99" s="30" t="str">
        <f>'[8]5、设备评估表 (2)'!C93</f>
        <v>气动攻丝机</v>
      </c>
      <c r="D99" s="22" t="str">
        <f>'[8]5、设备评估表 (2)'!D93</f>
        <v>HL1924</v>
      </c>
      <c r="E99" s="22"/>
      <c r="F99" s="22" t="str">
        <f>'[8]5、设备评估表 (2)'!G93</f>
        <v>沈阳亨利斯机电设备有限公司</v>
      </c>
      <c r="G99" s="22" t="str">
        <f>'[8]5、设备评估表 (2)'!E93</f>
        <v>台</v>
      </c>
      <c r="H99" s="22">
        <f>'[8]5、设备评估表 (2)'!F93</f>
        <v>1</v>
      </c>
      <c r="I99" s="23">
        <f>'[8]5、设备评估表 (2)'!H93</f>
        <v>41394</v>
      </c>
      <c r="J99" s="23">
        <f t="shared" si="3"/>
        <v>41394</v>
      </c>
      <c r="K99" s="23"/>
      <c r="L99" s="110"/>
      <c r="M99" s="11"/>
      <c r="N99" s="10"/>
      <c r="O99" s="13"/>
      <c r="P99" s="11"/>
      <c r="Q99" s="11">
        <f>'[8]5、设备评估表 (2)'!J93</f>
        <v>11000</v>
      </c>
      <c r="R99" s="25">
        <f>'[8]5、设备评估表 (2)'!K93*100</f>
        <v>45</v>
      </c>
      <c r="S99" s="11">
        <f t="shared" si="4"/>
        <v>4950</v>
      </c>
      <c r="T99" s="11"/>
      <c r="U99" s="177" t="str">
        <f>'[8]5、设备评估表 (2)'!N93</f>
        <v>B1</v>
      </c>
      <c r="V99" s="199">
        <f>R99-'[8]5、设备评估表 (2)'!$K93*100</f>
        <v>0</v>
      </c>
      <c r="W99" s="176"/>
    </row>
    <row r="100" spans="1:23" ht="18" customHeight="1">
      <c r="A100" s="22">
        <f>'[8]5、设备评估表 (2)'!A94</f>
        <v>93</v>
      </c>
      <c r="B100" s="22">
        <f>'[8]5、设备评估表 (2)'!B94</f>
        <v>0</v>
      </c>
      <c r="C100" s="30" t="str">
        <f>'[8]5、设备评估表 (2)'!C94</f>
        <v>气动攻丝机</v>
      </c>
      <c r="D100" s="22" t="str">
        <f>'[8]5、设备评估表 (2)'!D94</f>
        <v>HL1924</v>
      </c>
      <c r="E100" s="22"/>
      <c r="F100" s="22" t="str">
        <f>'[8]5、设备评估表 (2)'!G94</f>
        <v>沈阳亨利斯机电设备有限公司</v>
      </c>
      <c r="G100" s="22" t="str">
        <f>'[8]5、设备评估表 (2)'!E94</f>
        <v>台</v>
      </c>
      <c r="H100" s="22">
        <f>'[8]5、设备评估表 (2)'!F94</f>
        <v>1</v>
      </c>
      <c r="I100" s="23">
        <f>'[8]5、设备评估表 (2)'!H94</f>
        <v>41394</v>
      </c>
      <c r="J100" s="23">
        <f t="shared" si="3"/>
        <v>41394</v>
      </c>
      <c r="K100" s="23"/>
      <c r="L100" s="110"/>
      <c r="M100" s="11"/>
      <c r="N100" s="10"/>
      <c r="O100" s="13"/>
      <c r="P100" s="11"/>
      <c r="Q100" s="11">
        <f>'[8]5、设备评估表 (2)'!J94</f>
        <v>11000</v>
      </c>
      <c r="R100" s="25">
        <f>'[8]5、设备评估表 (2)'!K94*100</f>
        <v>45</v>
      </c>
      <c r="S100" s="11">
        <f t="shared" si="4"/>
        <v>4950</v>
      </c>
      <c r="T100" s="11"/>
      <c r="U100" s="177" t="str">
        <f>'[8]5、设备评估表 (2)'!N94</f>
        <v>B1</v>
      </c>
      <c r="V100" s="199">
        <f>R100-'[8]5、设备评估表 (2)'!$K94*100</f>
        <v>0</v>
      </c>
      <c r="W100" s="176"/>
    </row>
    <row r="101" spans="1:23" ht="18" customHeight="1">
      <c r="A101" s="22">
        <f>'[8]5、设备评估表 (2)'!A95</f>
        <v>94</v>
      </c>
      <c r="B101" s="22">
        <f>'[8]5、设备评估表 (2)'!B95</f>
        <v>0</v>
      </c>
      <c r="C101" s="30" t="str">
        <f>'[8]5、设备评估表 (2)'!C95</f>
        <v>气动攻丝机</v>
      </c>
      <c r="D101" s="22" t="str">
        <f>'[8]5、设备评估表 (2)'!D95</f>
        <v>HL1924</v>
      </c>
      <c r="E101" s="22"/>
      <c r="F101" s="22" t="str">
        <f>'[8]5、设备评估表 (2)'!G95</f>
        <v>沈阳亨利斯机电设备有限公司</v>
      </c>
      <c r="G101" s="22" t="str">
        <f>'[8]5、设备评估表 (2)'!E95</f>
        <v>台</v>
      </c>
      <c r="H101" s="22">
        <f>'[8]5、设备评估表 (2)'!F95</f>
        <v>1</v>
      </c>
      <c r="I101" s="23">
        <f>'[8]5、设备评估表 (2)'!H95</f>
        <v>41208</v>
      </c>
      <c r="J101" s="23">
        <f t="shared" si="3"/>
        <v>41208</v>
      </c>
      <c r="K101" s="23"/>
      <c r="L101" s="110"/>
      <c r="M101" s="11"/>
      <c r="N101" s="10"/>
      <c r="O101" s="13"/>
      <c r="P101" s="11"/>
      <c r="Q101" s="11">
        <f>'[8]5、设备评估表 (2)'!J95</f>
        <v>11000</v>
      </c>
      <c r="R101" s="25">
        <f>'[8]5、设备评估表 (2)'!K95*100</f>
        <v>42</v>
      </c>
      <c r="S101" s="11">
        <f t="shared" si="4"/>
        <v>4620</v>
      </c>
      <c r="T101" s="11"/>
      <c r="U101" s="177" t="str">
        <f>'[8]5、设备评估表 (2)'!N95</f>
        <v>B1</v>
      </c>
      <c r="V101" s="199">
        <f>R101-'[8]5、设备评估表 (2)'!$K95*100</f>
        <v>0</v>
      </c>
      <c r="W101" s="176"/>
    </row>
    <row r="102" spans="1:23" ht="18" customHeight="1">
      <c r="A102" s="22">
        <f>'[8]5、设备评估表 (2)'!A96</f>
        <v>95</v>
      </c>
      <c r="B102" s="22">
        <f>'[8]5、设备评估表 (2)'!B96</f>
        <v>0</v>
      </c>
      <c r="C102" s="30" t="str">
        <f>'[8]5、设备评估表 (2)'!C96</f>
        <v>台钻</v>
      </c>
      <c r="D102" s="22" t="str">
        <f>'[8]5、设备评估表 (2)'!D96</f>
        <v>西湖牌钻攻两用机ZS4120</v>
      </c>
      <c r="E102" s="22"/>
      <c r="F102" s="22" t="str">
        <f>'[8]5、设备评估表 (2)'!G96</f>
        <v>杭州永盛机电设备有限公司</v>
      </c>
      <c r="G102" s="22" t="str">
        <f>'[8]5、设备评估表 (2)'!E96</f>
        <v>台</v>
      </c>
      <c r="H102" s="22">
        <f>'[8]5、设备评估表 (2)'!F96</f>
        <v>1</v>
      </c>
      <c r="I102" s="23">
        <f>'[8]5、设备评估表 (2)'!H96</f>
        <v>41305</v>
      </c>
      <c r="J102" s="23">
        <f t="shared" si="3"/>
        <v>41305</v>
      </c>
      <c r="K102" s="23"/>
      <c r="L102" s="110"/>
      <c r="M102" s="11"/>
      <c r="N102" s="10"/>
      <c r="O102" s="13"/>
      <c r="P102" s="11"/>
      <c r="Q102" s="11">
        <f>'[8]5、设备评估表 (2)'!J96</f>
        <v>5100</v>
      </c>
      <c r="R102" s="25">
        <f>'[8]5、设备评估表 (2)'!K96*100</f>
        <v>44</v>
      </c>
      <c r="S102" s="11">
        <f t="shared" si="4"/>
        <v>2244</v>
      </c>
      <c r="T102" s="11"/>
      <c r="U102" s="177" t="str">
        <f>'[8]5、设备评估表 (2)'!N96</f>
        <v>B1</v>
      </c>
      <c r="V102" s="199">
        <f>R102-'[8]5、设备评估表 (2)'!$K96*100</f>
        <v>0</v>
      </c>
      <c r="W102" s="176"/>
    </row>
    <row r="103" spans="1:23" ht="18" customHeight="1">
      <c r="A103" s="22">
        <f>'[8]5、设备评估表 (2)'!A97</f>
        <v>96</v>
      </c>
      <c r="B103" s="22">
        <f>'[8]5、设备评估表 (2)'!B97</f>
        <v>0</v>
      </c>
      <c r="C103" s="30" t="str">
        <f>'[8]5、设备评估表 (2)'!C97</f>
        <v>铝业精炼机</v>
      </c>
      <c r="D103" s="22" t="str">
        <f>'[8]5、设备评估表 (2)'!D97</f>
        <v>SG-III</v>
      </c>
      <c r="E103" s="22"/>
      <c r="F103" s="22" t="str">
        <f>'[8]5、设备评估表 (2)'!G97</f>
        <v>沈阳工大铸造研究所</v>
      </c>
      <c r="G103" s="22" t="str">
        <f>'[8]5、设备评估表 (2)'!E97</f>
        <v>台</v>
      </c>
      <c r="H103" s="22">
        <f>'[8]5、设备评估表 (2)'!F97</f>
        <v>1</v>
      </c>
      <c r="I103" s="23">
        <f>'[8]5、设备评估表 (2)'!H97</f>
        <v>40908</v>
      </c>
      <c r="J103" s="23">
        <f t="shared" si="3"/>
        <v>40908</v>
      </c>
      <c r="K103" s="23"/>
      <c r="L103" s="110"/>
      <c r="M103" s="11"/>
      <c r="N103" s="10"/>
      <c r="O103" s="13"/>
      <c r="P103" s="11"/>
      <c r="Q103" s="11">
        <f>'[8]5、设备评估表 (2)'!J97</f>
        <v>21000</v>
      </c>
      <c r="R103" s="25">
        <f>'[8]5、设备评估表 (2)'!K97*100</f>
        <v>30</v>
      </c>
      <c r="S103" s="11">
        <f t="shared" si="4"/>
        <v>6300</v>
      </c>
      <c r="T103" s="11"/>
      <c r="U103" s="177" t="str">
        <f>'[8]5、设备评估表 (2)'!N97</f>
        <v>B2</v>
      </c>
      <c r="V103" s="199">
        <f>R103-'[8]5、设备评估表 (2)'!$K97*100</f>
        <v>0</v>
      </c>
      <c r="W103" s="176"/>
    </row>
    <row r="104" spans="1:23" ht="18" customHeight="1">
      <c r="A104" s="22">
        <f>'[8]5、设备评估表 (2)'!A98</f>
        <v>97</v>
      </c>
      <c r="B104" s="22">
        <f>'[8]5、设备评估表 (2)'!B98</f>
        <v>0</v>
      </c>
      <c r="C104" s="30" t="str">
        <f>'[8]5、设备评估表 (2)'!C98</f>
        <v>坩埚熔化炉</v>
      </c>
      <c r="D104" s="22" t="str">
        <f>'[8]5、设备评估表 (2)'!D98</f>
        <v>RR-130-8</v>
      </c>
      <c r="E104" s="22"/>
      <c r="F104" s="22" t="str">
        <f>'[8]5、设备评估表 (2)'!G98</f>
        <v>沈阳兴科炉业有限公司</v>
      </c>
      <c r="G104" s="22" t="str">
        <f>'[8]5、设备评估表 (2)'!E98</f>
        <v>台</v>
      </c>
      <c r="H104" s="22">
        <f>'[8]5、设备评估表 (2)'!F98</f>
        <v>1</v>
      </c>
      <c r="I104" s="23">
        <f>'[8]5、设备评估表 (2)'!H98</f>
        <v>41486</v>
      </c>
      <c r="J104" s="23">
        <f t="shared" si="3"/>
        <v>41486</v>
      </c>
      <c r="K104" s="23"/>
      <c r="L104" s="110"/>
      <c r="M104" s="11"/>
      <c r="N104" s="10"/>
      <c r="O104" s="13"/>
      <c r="P104" s="11"/>
      <c r="Q104" s="11">
        <f>'[8]5、设备评估表 (2)'!J98</f>
        <v>22000</v>
      </c>
      <c r="R104" s="25">
        <f>'[8]5、设备评估表 (2)'!K98*100</f>
        <v>39</v>
      </c>
      <c r="S104" s="11">
        <f t="shared" si="4"/>
        <v>8580</v>
      </c>
      <c r="T104" s="11"/>
      <c r="U104" s="177" t="str">
        <f>'[8]5、设备评估表 (2)'!N98</f>
        <v>B2</v>
      </c>
      <c r="V104" s="199">
        <f>R104-'[8]5、设备评估表 (2)'!$K98*100</f>
        <v>0</v>
      </c>
      <c r="W104" s="176"/>
    </row>
    <row r="105" spans="1:23" ht="18" customHeight="1">
      <c r="A105" s="22">
        <f>'[8]5、设备评估表 (2)'!A99</f>
        <v>98</v>
      </c>
      <c r="B105" s="22">
        <f>'[8]5、设备评估表 (2)'!B99</f>
        <v>0</v>
      </c>
      <c r="C105" s="30" t="str">
        <f>'[8]5、设备评估表 (2)'!C99</f>
        <v>坩埚熔化炉</v>
      </c>
      <c r="D105" s="22" t="str">
        <f>'[8]5、设备评估表 (2)'!D99</f>
        <v>RR-130-8</v>
      </c>
      <c r="E105" s="22"/>
      <c r="F105" s="22" t="str">
        <f>'[8]5、设备评估表 (2)'!G99</f>
        <v>沈阳兴科炉业有限公司</v>
      </c>
      <c r="G105" s="22" t="str">
        <f>'[8]5、设备评估表 (2)'!E99</f>
        <v>台</v>
      </c>
      <c r="H105" s="22">
        <f>'[8]5、设备评估表 (2)'!F99</f>
        <v>1</v>
      </c>
      <c r="I105" s="23">
        <f>'[8]5、设备评估表 (2)'!H99</f>
        <v>41486</v>
      </c>
      <c r="J105" s="23">
        <f t="shared" si="3"/>
        <v>41486</v>
      </c>
      <c r="K105" s="23"/>
      <c r="L105" s="110"/>
      <c r="M105" s="11"/>
      <c r="N105" s="10"/>
      <c r="O105" s="13"/>
      <c r="P105" s="11"/>
      <c r="Q105" s="11">
        <f>'[8]5、设备评估表 (2)'!J99</f>
        <v>22000</v>
      </c>
      <c r="R105" s="25">
        <f>'[8]5、设备评估表 (2)'!K99*100</f>
        <v>39</v>
      </c>
      <c r="S105" s="11">
        <f t="shared" si="4"/>
        <v>8580</v>
      </c>
      <c r="T105" s="11"/>
      <c r="U105" s="177" t="str">
        <f>'[8]5、设备评估表 (2)'!N99</f>
        <v>B2</v>
      </c>
      <c r="V105" s="199">
        <f>R105-'[8]5、设备评估表 (2)'!$K99*100</f>
        <v>0</v>
      </c>
      <c r="W105" s="176"/>
    </row>
    <row r="106" spans="1:23" ht="18" customHeight="1">
      <c r="A106" s="22">
        <f>'[8]5、设备评估表 (2)'!A100</f>
        <v>99</v>
      </c>
      <c r="B106" s="22">
        <f>'[8]5、设备评估表 (2)'!B100</f>
        <v>0</v>
      </c>
      <c r="C106" s="30" t="str">
        <f>'[8]5、设备评估表 (2)'!C100</f>
        <v>坩埚熔化炉</v>
      </c>
      <c r="D106" s="22" t="str">
        <f>'[8]5、设备评估表 (2)'!D100</f>
        <v>RR-130-8</v>
      </c>
      <c r="E106" s="22"/>
      <c r="F106" s="22" t="str">
        <f>'[8]5、设备评估表 (2)'!G100</f>
        <v>沈阳兴科炉业有限公司</v>
      </c>
      <c r="G106" s="22" t="str">
        <f>'[8]5、设备评估表 (2)'!E100</f>
        <v>台</v>
      </c>
      <c r="H106" s="22">
        <f>'[8]5、设备评估表 (2)'!F100</f>
        <v>1</v>
      </c>
      <c r="I106" s="23">
        <f>'[8]5、设备评估表 (2)'!H100</f>
        <v>41486</v>
      </c>
      <c r="J106" s="23">
        <f t="shared" si="3"/>
        <v>41486</v>
      </c>
      <c r="K106" s="23"/>
      <c r="L106" s="110"/>
      <c r="M106" s="11"/>
      <c r="N106" s="10"/>
      <c r="O106" s="13"/>
      <c r="P106" s="11"/>
      <c r="Q106" s="11">
        <f>'[8]5、设备评估表 (2)'!J100</f>
        <v>22000</v>
      </c>
      <c r="R106" s="25">
        <f>'[8]5、设备评估表 (2)'!K100*100</f>
        <v>39</v>
      </c>
      <c r="S106" s="11">
        <f t="shared" si="4"/>
        <v>8580</v>
      </c>
      <c r="T106" s="11"/>
      <c r="U106" s="177" t="str">
        <f>'[8]5、设备评估表 (2)'!N100</f>
        <v>B2</v>
      </c>
      <c r="V106" s="199">
        <f>R106-'[8]5、设备评估表 (2)'!$K100*100</f>
        <v>0</v>
      </c>
      <c r="W106" s="176"/>
    </row>
    <row r="107" spans="1:23" ht="18" customHeight="1">
      <c r="A107" s="22">
        <f>'[8]5、设备评估表 (2)'!A101</f>
        <v>100</v>
      </c>
      <c r="B107" s="22">
        <f>'[8]5、设备评估表 (2)'!B101</f>
        <v>0</v>
      </c>
      <c r="C107" s="30" t="str">
        <f>'[8]5、设备评估表 (2)'!C101</f>
        <v>金属模低压铸造机</v>
      </c>
      <c r="D107" s="22" t="str">
        <f>'[8]5、设备评估表 (2)'!D101</f>
        <v>J4516</v>
      </c>
      <c r="E107" s="22"/>
      <c r="F107" s="22" t="str">
        <f>'[8]5、设备评估表 (2)'!G101</f>
        <v>重庆福德铸造机械有限公司</v>
      </c>
      <c r="G107" s="22" t="str">
        <f>'[8]5、设备评估表 (2)'!E101</f>
        <v>台</v>
      </c>
      <c r="H107" s="22">
        <f>'[8]5、设备评估表 (2)'!F101</f>
        <v>1</v>
      </c>
      <c r="I107" s="23">
        <f>'[8]5、设备评估表 (2)'!H101</f>
        <v>41274</v>
      </c>
      <c r="J107" s="23">
        <f t="shared" si="3"/>
        <v>41274</v>
      </c>
      <c r="K107" s="23"/>
      <c r="L107" s="110"/>
      <c r="M107" s="11"/>
      <c r="N107" s="10"/>
      <c r="O107" s="13"/>
      <c r="P107" s="11"/>
      <c r="Q107" s="11">
        <f>'[8]5、设备评估表 (2)'!J101</f>
        <v>635000</v>
      </c>
      <c r="R107" s="25">
        <f>'[8]5、设备评估表 (2)'!K101*100</f>
        <v>43</v>
      </c>
      <c r="S107" s="11">
        <f t="shared" si="4"/>
        <v>273050</v>
      </c>
      <c r="T107" s="11"/>
      <c r="U107" s="177" t="str">
        <f>'[8]5、设备评估表 (2)'!N101</f>
        <v>B2</v>
      </c>
      <c r="V107" s="199">
        <f>R107-'[8]5、设备评估表 (2)'!$K101*100</f>
        <v>0</v>
      </c>
      <c r="W107" s="176"/>
    </row>
    <row r="108" spans="1:23" ht="18" customHeight="1">
      <c r="A108" s="22">
        <f>'[8]5、设备评估表 (2)'!A102</f>
        <v>101</v>
      </c>
      <c r="B108" s="22">
        <f>'[8]5、设备评估表 (2)'!B102</f>
        <v>0</v>
      </c>
      <c r="C108" s="30" t="str">
        <f>'[8]5、设备评估表 (2)'!C102</f>
        <v>铝合金淬火炉</v>
      </c>
      <c r="D108" s="22" t="str">
        <f>'[8]5、设备评估表 (2)'!D102</f>
        <v>RZ-270-5</v>
      </c>
      <c r="E108" s="22"/>
      <c r="F108" s="22" t="str">
        <f>'[8]5、设备评估表 (2)'!G102</f>
        <v>沈阳兴科炉业公司</v>
      </c>
      <c r="G108" s="22" t="str">
        <f>'[8]5、设备评估表 (2)'!E102</f>
        <v>台</v>
      </c>
      <c r="H108" s="22">
        <f>'[8]5、设备评估表 (2)'!F102</f>
        <v>1</v>
      </c>
      <c r="I108" s="23">
        <f>'[8]5、设备评估表 (2)'!H102</f>
        <v>41639</v>
      </c>
      <c r="J108" s="23">
        <f t="shared" si="3"/>
        <v>41639</v>
      </c>
      <c r="K108" s="23"/>
      <c r="L108" s="110"/>
      <c r="M108" s="11"/>
      <c r="N108" s="10"/>
      <c r="O108" s="13"/>
      <c r="P108" s="11"/>
      <c r="Q108" s="11">
        <f>'[8]5、设备评估表 (2)'!J102</f>
        <v>730000</v>
      </c>
      <c r="R108" s="25">
        <f>'[8]5、设备评估表 (2)'!K102*100</f>
        <v>45</v>
      </c>
      <c r="S108" s="11">
        <f t="shared" si="4"/>
        <v>328500</v>
      </c>
      <c r="T108" s="11"/>
      <c r="U108" s="177" t="str">
        <f>'[8]5、设备评估表 (2)'!N102</f>
        <v>B2</v>
      </c>
      <c r="V108" s="199">
        <f>R108-'[8]5、设备评估表 (2)'!$K102*100</f>
        <v>0</v>
      </c>
      <c r="W108" s="176"/>
    </row>
    <row r="109" spans="1:23" ht="18" customHeight="1">
      <c r="A109" s="22">
        <f>'[8]5、设备评估表 (2)'!A103</f>
        <v>102</v>
      </c>
      <c r="B109" s="22">
        <f>'[8]5、设备评估表 (2)'!B103</f>
        <v>0</v>
      </c>
      <c r="C109" s="30" t="str">
        <f>'[8]5、设备评估表 (2)'!C103</f>
        <v>智能数显高温鼓风干燥箱</v>
      </c>
      <c r="D109" s="22" t="str">
        <f>'[8]5、设备评估表 (2)'!D103</f>
        <v>XCT-2</v>
      </c>
      <c r="E109" s="22"/>
      <c r="F109" s="22" t="str">
        <f>'[8]5、设备评估表 (2)'!G103</f>
        <v>上海锦屏仪器仪表有限公司</v>
      </c>
      <c r="G109" s="22" t="str">
        <f>'[8]5、设备评估表 (2)'!E103</f>
        <v>台</v>
      </c>
      <c r="H109" s="22">
        <f>'[8]5、设备评估表 (2)'!F103</f>
        <v>1</v>
      </c>
      <c r="I109" s="23">
        <f>'[8]5、设备评估表 (2)'!H103</f>
        <v>41639</v>
      </c>
      <c r="J109" s="23">
        <f t="shared" si="3"/>
        <v>41639</v>
      </c>
      <c r="K109" s="23"/>
      <c r="L109" s="110"/>
      <c r="M109" s="11"/>
      <c r="N109" s="10"/>
      <c r="O109" s="13"/>
      <c r="P109" s="11"/>
      <c r="Q109" s="11">
        <f>'[8]5、设备评估表 (2)'!J103</f>
        <v>10000</v>
      </c>
      <c r="R109" s="25">
        <f>'[8]5、设备评估表 (2)'!K103*100</f>
        <v>42</v>
      </c>
      <c r="S109" s="11">
        <f t="shared" si="4"/>
        <v>4200</v>
      </c>
      <c r="T109" s="11"/>
      <c r="U109" s="177" t="str">
        <f>'[8]5、设备评估表 (2)'!N103</f>
        <v>B2</v>
      </c>
      <c r="V109" s="199">
        <f>R109-'[8]5、设备评估表 (2)'!$K103*100</f>
        <v>0</v>
      </c>
      <c r="W109" s="176"/>
    </row>
    <row r="110" spans="1:23" ht="18" customHeight="1">
      <c r="A110" s="22">
        <f>'[8]5、设备评估表 (2)'!A104</f>
        <v>103</v>
      </c>
      <c r="B110" s="22">
        <f>'[8]5、设备评估表 (2)'!B104</f>
        <v>0</v>
      </c>
      <c r="C110" s="30" t="str">
        <f>'[8]5、设备评估表 (2)'!C104</f>
        <v>等离子切割机</v>
      </c>
      <c r="D110" s="22" t="str">
        <f>'[8]5、设备评估表 (2)'!D104</f>
        <v>CUT-400</v>
      </c>
      <c r="E110" s="22"/>
      <c r="F110" s="22" t="str">
        <f>'[8]5、设备评估表 (2)'!G104</f>
        <v>常州森淼焊割设备有限公司</v>
      </c>
      <c r="G110" s="22" t="str">
        <f>'[8]5、设备评估表 (2)'!E104</f>
        <v>台</v>
      </c>
      <c r="H110" s="22">
        <f>'[8]5、设备评估表 (2)'!F104</f>
        <v>1</v>
      </c>
      <c r="I110" s="23">
        <f>'[8]5、设备评估表 (2)'!H104</f>
        <v>41639</v>
      </c>
      <c r="J110" s="23">
        <f t="shared" si="3"/>
        <v>41639</v>
      </c>
      <c r="K110" s="23"/>
      <c r="L110" s="110"/>
      <c r="M110" s="11"/>
      <c r="N110" s="10"/>
      <c r="O110" s="13"/>
      <c r="P110" s="11"/>
      <c r="Q110" s="11">
        <f>'[8]5、设备评估表 (2)'!J104</f>
        <v>42000</v>
      </c>
      <c r="R110" s="25">
        <f>'[8]5、设备评估表 (2)'!K104*100</f>
        <v>20</v>
      </c>
      <c r="S110" s="11">
        <f t="shared" si="4"/>
        <v>8400</v>
      </c>
      <c r="T110" s="11"/>
      <c r="U110" s="177" t="str">
        <f>'[8]5、设备评估表 (2)'!N104</f>
        <v>B2</v>
      </c>
      <c r="V110" s="199">
        <f>R110-'[8]5、设备评估表 (2)'!$K104*100</f>
        <v>0</v>
      </c>
      <c r="W110" s="176"/>
    </row>
    <row r="111" spans="1:23" ht="18" customHeight="1">
      <c r="A111" s="22">
        <f>'[8]5、设备评估表 (2)'!A105</f>
        <v>104</v>
      </c>
      <c r="B111" s="22">
        <f>'[8]5、设备评估表 (2)'!B105</f>
        <v>0</v>
      </c>
      <c r="C111" s="30" t="str">
        <f>'[8]5、设备评估表 (2)'!C105</f>
        <v>BX1-500A焊机</v>
      </c>
      <c r="D111" s="22" t="str">
        <f>'[8]5、设备评估表 (2)'!D105</f>
        <v>BX1-500A</v>
      </c>
      <c r="E111" s="22"/>
      <c r="F111" s="22" t="str">
        <f>'[8]5、设备评估表 (2)'!G105</f>
        <v>上海众升电焊设备公司</v>
      </c>
      <c r="G111" s="22" t="str">
        <f>'[8]5、设备评估表 (2)'!E105</f>
        <v>台</v>
      </c>
      <c r="H111" s="22">
        <f>'[8]5、设备评估表 (2)'!F105</f>
        <v>1</v>
      </c>
      <c r="I111" s="23">
        <f>'[8]5、设备评估表 (2)'!H105</f>
        <v>41425</v>
      </c>
      <c r="J111" s="23">
        <f t="shared" si="3"/>
        <v>41425</v>
      </c>
      <c r="K111" s="23"/>
      <c r="L111" s="110"/>
      <c r="M111" s="11"/>
      <c r="N111" s="10"/>
      <c r="O111" s="13"/>
      <c r="P111" s="11"/>
      <c r="Q111" s="11">
        <f>'[8]5、设备评估表 (2)'!J105</f>
        <v>1600</v>
      </c>
      <c r="R111" s="25">
        <f>'[8]5、设备评估表 (2)'!K105*100</f>
        <v>46</v>
      </c>
      <c r="S111" s="11">
        <f t="shared" si="4"/>
        <v>736</v>
      </c>
      <c r="T111" s="11"/>
      <c r="U111" s="177" t="str">
        <f>'[8]5、设备评估表 (2)'!N105</f>
        <v>B2</v>
      </c>
      <c r="V111" s="199">
        <f>R111-'[8]5、设备评估表 (2)'!$K105*100</f>
        <v>0</v>
      </c>
      <c r="W111" s="176"/>
    </row>
    <row r="112" spans="1:23" ht="18" customHeight="1">
      <c r="A112" s="22">
        <f>'[8]5、设备评估表 (2)'!A106</f>
        <v>105</v>
      </c>
      <c r="B112" s="22">
        <f>'[8]5、设备评估表 (2)'!B106</f>
        <v>0</v>
      </c>
      <c r="C112" s="30" t="str">
        <f>'[8]5、设备评估表 (2)'!C106</f>
        <v xml:space="preserve">逆转式多用途焊机   </v>
      </c>
      <c r="D112" s="22" t="str">
        <f>'[8]5、设备评估表 (2)'!D106</f>
        <v>WSME-500奥泰牌</v>
      </c>
      <c r="E112" s="22"/>
      <c r="F112" s="22" t="str">
        <f>'[8]5、设备评估表 (2)'!G106</f>
        <v>山大奥太电气有限公司</v>
      </c>
      <c r="G112" s="22" t="str">
        <f>'[8]5、设备评估表 (2)'!E106</f>
        <v>台</v>
      </c>
      <c r="H112" s="22">
        <f>'[8]5、设备评估表 (2)'!F106</f>
        <v>1</v>
      </c>
      <c r="I112" s="23">
        <f>'[8]5、设备评估表 (2)'!H106</f>
        <v>41090</v>
      </c>
      <c r="J112" s="23">
        <f t="shared" si="3"/>
        <v>41090</v>
      </c>
      <c r="K112" s="23"/>
      <c r="L112" s="110"/>
      <c r="M112" s="11"/>
      <c r="N112" s="10"/>
      <c r="O112" s="13"/>
      <c r="P112" s="11"/>
      <c r="Q112" s="11">
        <f>'[8]5、设备评估表 (2)'!J106</f>
        <v>8800</v>
      </c>
      <c r="R112" s="25">
        <f>'[8]5、设备评估表 (2)'!K106*100</f>
        <v>40</v>
      </c>
      <c r="S112" s="11">
        <f t="shared" si="4"/>
        <v>3520</v>
      </c>
      <c r="T112" s="11"/>
      <c r="U112" s="177" t="str">
        <f>'[8]5、设备评估表 (2)'!N106</f>
        <v>B2</v>
      </c>
      <c r="V112" s="199">
        <f>R112-'[8]5、设备评估表 (2)'!$K106*100</f>
        <v>0</v>
      </c>
      <c r="W112" s="176"/>
    </row>
    <row r="113" spans="1:23" ht="18" customHeight="1">
      <c r="A113" s="22">
        <f>'[8]5、设备评估表 (2)'!A107</f>
        <v>106</v>
      </c>
      <c r="B113" s="22">
        <f>'[8]5、设备评估表 (2)'!B107</f>
        <v>0</v>
      </c>
      <c r="C113" s="30" t="str">
        <f>'[8]5、设备评估表 (2)'!C107</f>
        <v>电焊机</v>
      </c>
      <c r="D113" s="22" t="str">
        <f>'[8]5、设备评估表 (2)'!D107</f>
        <v>BX1-500A</v>
      </c>
      <c r="E113" s="22"/>
      <c r="F113" s="22" t="str">
        <f>'[8]5、设备评估表 (2)'!G107</f>
        <v>上海众升电焊设备公司</v>
      </c>
      <c r="G113" s="22" t="str">
        <f>'[8]5、设备评估表 (2)'!E107</f>
        <v>台</v>
      </c>
      <c r="H113" s="22">
        <f>'[8]5、设备评估表 (2)'!F107</f>
        <v>1</v>
      </c>
      <c r="I113" s="23">
        <f>'[8]5、设备评估表 (2)'!H107</f>
        <v>41639</v>
      </c>
      <c r="J113" s="23">
        <f t="shared" si="3"/>
        <v>41639</v>
      </c>
      <c r="K113" s="23"/>
      <c r="L113" s="110"/>
      <c r="M113" s="11"/>
      <c r="N113" s="10"/>
      <c r="O113" s="13"/>
      <c r="P113" s="11"/>
      <c r="Q113" s="11">
        <f>'[8]5、设备评估表 (2)'!J107</f>
        <v>1600</v>
      </c>
      <c r="R113" s="25">
        <f>'[8]5、设备评估表 (2)'!K107*100</f>
        <v>50</v>
      </c>
      <c r="S113" s="11">
        <f t="shared" si="4"/>
        <v>800</v>
      </c>
      <c r="T113" s="11"/>
      <c r="U113" s="177" t="str">
        <f>'[8]5、设备评估表 (2)'!N107</f>
        <v>B2</v>
      </c>
      <c r="V113" s="199">
        <f>R113-'[8]5、设备评估表 (2)'!$K107*100</f>
        <v>0</v>
      </c>
      <c r="W113" s="176"/>
    </row>
    <row r="114" spans="1:23" ht="18" customHeight="1">
      <c r="A114" s="22">
        <f>'[8]5、设备评估表 (2)'!A108</f>
        <v>107</v>
      </c>
      <c r="B114" s="22">
        <f>'[8]5、设备评估表 (2)'!B108</f>
        <v>0</v>
      </c>
      <c r="C114" s="30" t="str">
        <f>'[8]5、设备评估表 (2)'!C108</f>
        <v>固化炉</v>
      </c>
      <c r="D114" s="22" t="str">
        <f>'[8]5、设备评估表 (2)'!D108</f>
        <v>E67-200V1-S</v>
      </c>
      <c r="E114" s="22"/>
      <c r="F114" s="22" t="str">
        <f>'[8]5、设备评估表 (2)'!G108</f>
        <v>衡水方晨玻璃钢公司</v>
      </c>
      <c r="G114" s="22" t="str">
        <f>'[8]5、设备评估表 (2)'!E108</f>
        <v>台</v>
      </c>
      <c r="H114" s="22">
        <f>'[8]5、设备评估表 (2)'!F108</f>
        <v>1</v>
      </c>
      <c r="I114" s="23">
        <f>'[8]5、设备评估表 (2)'!H108</f>
        <v>41639</v>
      </c>
      <c r="J114" s="23">
        <f t="shared" si="3"/>
        <v>41639</v>
      </c>
      <c r="K114" s="23"/>
      <c r="L114" s="110"/>
      <c r="M114" s="11"/>
      <c r="N114" s="10"/>
      <c r="O114" s="13"/>
      <c r="P114" s="11"/>
      <c r="Q114" s="11">
        <f>'[8]5、设备评估表 (2)'!J108</f>
        <v>175000</v>
      </c>
      <c r="R114" s="25">
        <f>'[8]5、设备评估表 (2)'!K108*100</f>
        <v>49</v>
      </c>
      <c r="S114" s="11">
        <f t="shared" si="4"/>
        <v>85750</v>
      </c>
      <c r="T114" s="11"/>
      <c r="U114" s="177" t="str">
        <f>'[8]5、设备评估表 (2)'!N108</f>
        <v>A2</v>
      </c>
      <c r="V114" s="199">
        <f>R114-'[8]5、设备评估表 (2)'!$K108*100</f>
        <v>0</v>
      </c>
      <c r="W114" s="176"/>
    </row>
    <row r="115" spans="1:23" ht="18" customHeight="1">
      <c r="A115" s="22">
        <f>'[8]5、设备评估表 (2)'!A109</f>
        <v>108</v>
      </c>
      <c r="B115" s="22">
        <f>'[8]5、设备评估表 (2)'!B109</f>
        <v>0</v>
      </c>
      <c r="C115" s="30" t="str">
        <f>'[8]5、设备评估表 (2)'!C109</f>
        <v>胶装台烘干机</v>
      </c>
      <c r="D115" s="22" t="str">
        <f>'[8]5、设备评估表 (2)'!D109</f>
        <v>JHG-6-2</v>
      </c>
      <c r="E115" s="22"/>
      <c r="F115" s="22" t="str">
        <f>'[8]5、设备评估表 (2)'!G109</f>
        <v>沈阳通用电炉公司</v>
      </c>
      <c r="G115" s="22" t="str">
        <f>'[8]5、设备评估表 (2)'!E109</f>
        <v>台</v>
      </c>
      <c r="H115" s="22">
        <f>'[8]5、设备评估表 (2)'!F109</f>
        <v>1</v>
      </c>
      <c r="I115" s="23">
        <f>'[8]5、设备评估表 (2)'!H109</f>
        <v>41394</v>
      </c>
      <c r="J115" s="23">
        <f t="shared" si="3"/>
        <v>41394</v>
      </c>
      <c r="K115" s="23"/>
      <c r="L115" s="110"/>
      <c r="M115" s="11"/>
      <c r="N115" s="10"/>
      <c r="O115" s="13"/>
      <c r="P115" s="11"/>
      <c r="Q115" s="11">
        <f>'[8]5、设备评估表 (2)'!J109</f>
        <v>9000</v>
      </c>
      <c r="R115" s="25">
        <f>'[8]5、设备评估表 (2)'!K109*100</f>
        <v>45</v>
      </c>
      <c r="S115" s="11">
        <f t="shared" si="4"/>
        <v>4050</v>
      </c>
      <c r="T115" s="11"/>
      <c r="U115" s="177" t="str">
        <f>'[8]5、设备评估表 (2)'!N109</f>
        <v>A2</v>
      </c>
      <c r="V115" s="199">
        <f>R115-'[8]5、设备评估表 (2)'!$K109*100</f>
        <v>0</v>
      </c>
      <c r="W115" s="176"/>
    </row>
    <row r="116" spans="1:23" ht="18" customHeight="1">
      <c r="A116" s="22">
        <f>'[8]5、设备评估表 (2)'!A110</f>
        <v>109</v>
      </c>
      <c r="B116" s="22">
        <f>'[8]5、设备评估表 (2)'!B110</f>
        <v>0</v>
      </c>
      <c r="C116" s="30" t="str">
        <f>'[8]5、设备评估表 (2)'!C110</f>
        <v>胶装台烘干机</v>
      </c>
      <c r="D116" s="22" t="str">
        <f>'[8]5、设备评估表 (2)'!D110</f>
        <v>JHG-3-2</v>
      </c>
      <c r="E116" s="22"/>
      <c r="F116" s="22" t="str">
        <f>'[8]5、设备评估表 (2)'!G110</f>
        <v>沈阳通用电炉公司</v>
      </c>
      <c r="G116" s="22" t="str">
        <f>'[8]5、设备评估表 (2)'!E110</f>
        <v>台</v>
      </c>
      <c r="H116" s="22">
        <f>'[8]5、设备评估表 (2)'!F110</f>
        <v>1</v>
      </c>
      <c r="I116" s="23">
        <f>'[8]5、设备评估表 (2)'!H110</f>
        <v>41394</v>
      </c>
      <c r="J116" s="23">
        <f t="shared" si="3"/>
        <v>41394</v>
      </c>
      <c r="K116" s="23"/>
      <c r="L116" s="110"/>
      <c r="M116" s="11"/>
      <c r="N116" s="10"/>
      <c r="O116" s="13"/>
      <c r="P116" s="11"/>
      <c r="Q116" s="11">
        <f>'[8]5、设备评估表 (2)'!J110</f>
        <v>7800</v>
      </c>
      <c r="R116" s="25">
        <f>'[8]5、设备评估表 (2)'!K110*100</f>
        <v>45</v>
      </c>
      <c r="S116" s="11">
        <f t="shared" si="4"/>
        <v>3510</v>
      </c>
      <c r="T116" s="11"/>
      <c r="U116" s="177" t="str">
        <f>'[8]5、设备评估表 (2)'!N110</f>
        <v>A2</v>
      </c>
      <c r="V116" s="199">
        <f>R116-'[8]5、设备评估表 (2)'!$K110*100</f>
        <v>0</v>
      </c>
      <c r="W116" s="176"/>
    </row>
    <row r="117" spans="1:23" ht="18" customHeight="1">
      <c r="A117" s="22">
        <f>'[8]5、设备评估表 (2)'!A111</f>
        <v>110</v>
      </c>
      <c r="B117" s="22">
        <f>'[8]5、设备评估表 (2)'!B111</f>
        <v>0</v>
      </c>
      <c r="C117" s="30" t="str">
        <f>'[8]5、设备评估表 (2)'!C111</f>
        <v>胶装台烘干机</v>
      </c>
      <c r="D117" s="22" t="str">
        <f>'[8]5、设备评估表 (2)'!D111</f>
        <v>JHG-3-2</v>
      </c>
      <c r="E117" s="22"/>
      <c r="F117" s="22" t="str">
        <f>'[8]5、设备评估表 (2)'!G111</f>
        <v>沈阳通用电炉公司</v>
      </c>
      <c r="G117" s="22" t="str">
        <f>'[8]5、设备评估表 (2)'!E111</f>
        <v>台</v>
      </c>
      <c r="H117" s="22">
        <f>'[8]5、设备评估表 (2)'!F111</f>
        <v>1</v>
      </c>
      <c r="I117" s="23">
        <f>'[8]5、设备评估表 (2)'!H111</f>
        <v>41394</v>
      </c>
      <c r="J117" s="23">
        <f t="shared" si="3"/>
        <v>41394</v>
      </c>
      <c r="K117" s="23"/>
      <c r="L117" s="110"/>
      <c r="M117" s="11"/>
      <c r="N117" s="10"/>
      <c r="O117" s="13"/>
      <c r="P117" s="11"/>
      <c r="Q117" s="11">
        <f>'[8]5、设备评估表 (2)'!J111</f>
        <v>7800</v>
      </c>
      <c r="R117" s="25">
        <f>'[8]5、设备评估表 (2)'!K111*100</f>
        <v>45</v>
      </c>
      <c r="S117" s="11">
        <f t="shared" si="4"/>
        <v>3510</v>
      </c>
      <c r="T117" s="11"/>
      <c r="U117" s="177" t="str">
        <f>'[8]5、设备评估表 (2)'!N111</f>
        <v>A2</v>
      </c>
      <c r="V117" s="199">
        <f>R117-'[8]5、设备评估表 (2)'!$K111*100</f>
        <v>0</v>
      </c>
      <c r="W117" s="176"/>
    </row>
    <row r="118" spans="1:23" ht="18" customHeight="1">
      <c r="A118" s="22">
        <f>'[8]5、设备评估表 (2)'!A112</f>
        <v>111</v>
      </c>
      <c r="B118" s="22">
        <f>'[8]5、设备评估表 (2)'!B112</f>
        <v>0</v>
      </c>
      <c r="C118" s="30" t="str">
        <f>'[8]5、设备评估表 (2)'!C112</f>
        <v>胶装台烘干机</v>
      </c>
      <c r="D118" s="22" t="str">
        <f>'[8]5、设备评估表 (2)'!D112</f>
        <v>JHG-9-2</v>
      </c>
      <c r="E118" s="22"/>
      <c r="F118" s="22" t="str">
        <f>'[8]5、设备评估表 (2)'!G112</f>
        <v>沈阳通用电炉公司</v>
      </c>
      <c r="G118" s="22" t="str">
        <f>'[8]5、设备评估表 (2)'!E112</f>
        <v>台</v>
      </c>
      <c r="H118" s="22">
        <f>'[8]5、设备评估表 (2)'!F112</f>
        <v>1</v>
      </c>
      <c r="I118" s="23">
        <f>'[8]5、设备评估表 (2)'!H112</f>
        <v>41394</v>
      </c>
      <c r="J118" s="23">
        <f t="shared" si="3"/>
        <v>41394</v>
      </c>
      <c r="K118" s="23"/>
      <c r="L118" s="110"/>
      <c r="M118" s="11"/>
      <c r="N118" s="10"/>
      <c r="O118" s="13"/>
      <c r="P118" s="11"/>
      <c r="Q118" s="11">
        <f>'[8]5、设备评估表 (2)'!J112</f>
        <v>14000</v>
      </c>
      <c r="R118" s="25">
        <f>'[8]5、设备评估表 (2)'!K112*100</f>
        <v>45</v>
      </c>
      <c r="S118" s="11">
        <f t="shared" si="4"/>
        <v>6300</v>
      </c>
      <c r="T118" s="11"/>
      <c r="U118" s="177" t="str">
        <f>'[8]5、设备评估表 (2)'!N112</f>
        <v>A2</v>
      </c>
      <c r="V118" s="199">
        <f>R118-'[8]5、设备评估表 (2)'!$K112*100</f>
        <v>0</v>
      </c>
      <c r="W118" s="176"/>
    </row>
    <row r="119" spans="1:23" ht="18" customHeight="1">
      <c r="A119" s="22">
        <f>'[8]5、设备评估表 (2)'!A113</f>
        <v>112</v>
      </c>
      <c r="B119" s="22">
        <f>'[8]5、设备评估表 (2)'!B113</f>
        <v>0</v>
      </c>
      <c r="C119" s="30" t="str">
        <f>'[8]5、设备评估表 (2)'!C113</f>
        <v>堆高车（液压升降台）</v>
      </c>
      <c r="D119" s="22" t="str">
        <f>'[8]5、设备评估表 (2)'!D113</f>
        <v>SJY      13940561737</v>
      </c>
      <c r="E119" s="22"/>
      <c r="F119" s="22" t="str">
        <f>'[8]5、设备评估表 (2)'!G113</f>
        <v>诺力公司</v>
      </c>
      <c r="G119" s="22" t="str">
        <f>'[8]5、设备评估表 (2)'!E113</f>
        <v>台</v>
      </c>
      <c r="H119" s="22">
        <f>'[8]5、设备评估表 (2)'!F113</f>
        <v>1</v>
      </c>
      <c r="I119" s="23">
        <f>'[8]5、设备评估表 (2)'!H113</f>
        <v>41639</v>
      </c>
      <c r="J119" s="23">
        <f t="shared" si="3"/>
        <v>41639</v>
      </c>
      <c r="K119" s="23"/>
      <c r="L119" s="110"/>
      <c r="M119" s="11"/>
      <c r="N119" s="10"/>
      <c r="O119" s="13"/>
      <c r="P119" s="11"/>
      <c r="Q119" s="11">
        <f>'[8]5、设备评估表 (2)'!J113</f>
        <v>28000</v>
      </c>
      <c r="R119" s="25">
        <f>'[8]5、设备评估表 (2)'!K113*100</f>
        <v>58</v>
      </c>
      <c r="S119" s="11">
        <f t="shared" si="4"/>
        <v>16240</v>
      </c>
      <c r="T119" s="11"/>
      <c r="U119" s="177" t="str">
        <f>'[8]5、设备评估表 (2)'!N113</f>
        <v>B2</v>
      </c>
      <c r="V119" s="199">
        <f>R119-'[8]5、设备评估表 (2)'!$K113*100</f>
        <v>0</v>
      </c>
      <c r="W119" s="176"/>
    </row>
    <row r="120" spans="1:23" ht="18" customHeight="1">
      <c r="A120" s="22">
        <f>'[8]5、设备评估表 (2)'!A114</f>
        <v>113</v>
      </c>
      <c r="B120" s="22">
        <f>'[8]5、设备评估表 (2)'!B114</f>
        <v>0</v>
      </c>
      <c r="C120" s="30" t="str">
        <f>'[8]5、设备评估表 (2)'!C114</f>
        <v>龙门式数控镗铣床</v>
      </c>
      <c r="D120" s="22" t="str">
        <f>'[8]5、设备评估表 (2)'!D114</f>
        <v>GMB1630</v>
      </c>
      <c r="E120" s="22"/>
      <c r="F120" s="22" t="str">
        <f>'[8]5、设备评估表 (2)'!G114</f>
        <v>沈阳机床股份公司中捷钻镗床厂</v>
      </c>
      <c r="G120" s="22" t="str">
        <f>'[8]5、设备评估表 (2)'!E114</f>
        <v>台</v>
      </c>
      <c r="H120" s="22">
        <f>'[8]5、设备评估表 (2)'!F114</f>
        <v>1</v>
      </c>
      <c r="I120" s="23">
        <f>'[8]5、设备评估表 (2)'!H114</f>
        <v>41305</v>
      </c>
      <c r="J120" s="23">
        <f t="shared" si="3"/>
        <v>41305</v>
      </c>
      <c r="K120" s="23"/>
      <c r="L120" s="110"/>
      <c r="M120" s="11"/>
      <c r="N120" s="10"/>
      <c r="O120" s="13"/>
      <c r="P120" s="11"/>
      <c r="Q120" s="11">
        <f>'[8]5、设备评估表 (2)'!J114</f>
        <v>1500000</v>
      </c>
      <c r="R120" s="25">
        <f>'[8]5、设备评估表 (2)'!K114*100</f>
        <v>41</v>
      </c>
      <c r="S120" s="11">
        <f t="shared" si="4"/>
        <v>615000</v>
      </c>
      <c r="T120" s="11"/>
      <c r="U120" s="177" t="str">
        <f>'[8]5、设备评估表 (2)'!N114</f>
        <v>A5</v>
      </c>
      <c r="V120" s="199">
        <f>R120-'[8]5、设备评估表 (2)'!$K114*100</f>
        <v>0</v>
      </c>
      <c r="W120" s="176"/>
    </row>
    <row r="121" spans="1:23" ht="18" customHeight="1">
      <c r="A121" s="22">
        <f>'[8]5、设备评估表 (2)'!A115</f>
        <v>114</v>
      </c>
      <c r="B121" s="22">
        <f>'[8]5、设备评估表 (2)'!B115</f>
        <v>0</v>
      </c>
      <c r="C121" s="30" t="str">
        <f>'[8]5、设备评估表 (2)'!C115</f>
        <v>GB系列金属带锯床</v>
      </c>
      <c r="D121" s="22" t="str">
        <f>'[8]5、设备评估表 (2)'!D115</f>
        <v>GB4230</v>
      </c>
      <c r="E121" s="22"/>
      <c r="F121" s="22" t="str">
        <f>'[8]5、设备评估表 (2)'!G115</f>
        <v>浙江永茂机床有限公司</v>
      </c>
      <c r="G121" s="22" t="str">
        <f>'[8]5、设备评估表 (2)'!E115</f>
        <v>台</v>
      </c>
      <c r="H121" s="22">
        <f>'[8]5、设备评估表 (2)'!F115</f>
        <v>1</v>
      </c>
      <c r="I121" s="23">
        <f>'[8]5、设备评估表 (2)'!H115</f>
        <v>41425</v>
      </c>
      <c r="J121" s="23">
        <f t="shared" si="3"/>
        <v>41425</v>
      </c>
      <c r="K121" s="23"/>
      <c r="L121" s="110"/>
      <c r="M121" s="11"/>
      <c r="N121" s="10"/>
      <c r="O121" s="13"/>
      <c r="P121" s="11"/>
      <c r="Q121" s="11">
        <f>'[8]5、设备评估表 (2)'!J115</f>
        <v>21000</v>
      </c>
      <c r="R121" s="25">
        <f>'[8]5、设备评估表 (2)'!K115*100</f>
        <v>50</v>
      </c>
      <c r="S121" s="11">
        <f t="shared" si="4"/>
        <v>10500</v>
      </c>
      <c r="T121" s="11"/>
      <c r="U121" s="177" t="str">
        <f>'[8]5、设备评估表 (2)'!N115</f>
        <v>A1</v>
      </c>
      <c r="V121" s="199">
        <f>R121-'[8]5、设备评估表 (2)'!$K115*100</f>
        <v>0</v>
      </c>
      <c r="W121" s="176"/>
    </row>
    <row r="122" spans="1:23" ht="18" customHeight="1">
      <c r="A122" s="22">
        <f>'[8]5、设备评估表 (2)'!A116</f>
        <v>115</v>
      </c>
      <c r="B122" s="22">
        <f>'[8]5、设备评估表 (2)'!B116</f>
        <v>0</v>
      </c>
      <c r="C122" s="30" t="str">
        <f>'[8]5、设备评估表 (2)'!C116</f>
        <v>等离子切割机</v>
      </c>
      <c r="D122" s="22" t="str">
        <f>'[8]5、设备评估表 (2)'!D116</f>
        <v>CUT-250</v>
      </c>
      <c r="E122" s="22"/>
      <c r="F122" s="22" t="str">
        <f>'[8]5、设备评估表 (2)'!G116</f>
        <v>常州森淼焊割设备有限公司</v>
      </c>
      <c r="G122" s="22" t="str">
        <f>'[8]5、设备评估表 (2)'!E116</f>
        <v>台</v>
      </c>
      <c r="H122" s="22">
        <f>'[8]5、设备评估表 (2)'!F116</f>
        <v>1</v>
      </c>
      <c r="I122" s="23">
        <f>'[8]5、设备评估表 (2)'!H116</f>
        <v>41639</v>
      </c>
      <c r="J122" s="23">
        <f t="shared" si="3"/>
        <v>41639</v>
      </c>
      <c r="K122" s="23"/>
      <c r="L122" s="110"/>
      <c r="M122" s="11"/>
      <c r="N122" s="10"/>
      <c r="O122" s="13"/>
      <c r="P122" s="11"/>
      <c r="Q122" s="11">
        <f>'[8]5、设备评估表 (2)'!J116</f>
        <v>25000</v>
      </c>
      <c r="R122" s="25">
        <f>'[8]5、设备评估表 (2)'!K116*100</f>
        <v>42</v>
      </c>
      <c r="S122" s="11">
        <f t="shared" si="4"/>
        <v>10500</v>
      </c>
      <c r="T122" s="11"/>
      <c r="U122" s="177" t="str">
        <f>'[8]5、设备评估表 (2)'!N116</f>
        <v>A3</v>
      </c>
      <c r="V122" s="199">
        <f>R122-'[8]5、设备评估表 (2)'!$K116*100</f>
        <v>0</v>
      </c>
      <c r="W122" s="176"/>
    </row>
    <row r="123" spans="1:23" ht="18" customHeight="1">
      <c r="A123" s="22">
        <f>'[8]5、设备评估表 (2)'!A117</f>
        <v>116</v>
      </c>
      <c r="B123" s="22">
        <f>'[8]5、设备评估表 (2)'!B117</f>
        <v>0</v>
      </c>
      <c r="C123" s="30" t="str">
        <f>'[8]5、设备评估表 (2)'!C117</f>
        <v>普通车床</v>
      </c>
      <c r="D123" s="22" t="str">
        <f>'[8]5、设备评估表 (2)'!D117</f>
        <v>CA6140A</v>
      </c>
      <c r="E123" s="22"/>
      <c r="F123" s="22" t="str">
        <f>'[8]5、设备评估表 (2)'!G117</f>
        <v>沈阳机床股份公司中捷机床厂</v>
      </c>
      <c r="G123" s="22" t="str">
        <f>'[8]5、设备评估表 (2)'!E117</f>
        <v>台</v>
      </c>
      <c r="H123" s="22">
        <f>'[8]5、设备评估表 (2)'!F117</f>
        <v>1</v>
      </c>
      <c r="I123" s="23">
        <f>'[8]5、设备评估表 (2)'!H117</f>
        <v>41274</v>
      </c>
      <c r="J123" s="23">
        <f t="shared" si="3"/>
        <v>41274</v>
      </c>
      <c r="K123" s="23"/>
      <c r="L123" s="110"/>
      <c r="M123" s="11"/>
      <c r="N123" s="10"/>
      <c r="O123" s="13"/>
      <c r="P123" s="11"/>
      <c r="Q123" s="11">
        <f>'[8]5、设备评估表 (2)'!J117</f>
        <v>52000</v>
      </c>
      <c r="R123" s="25">
        <f>'[8]5、设备评估表 (2)'!K117*100</f>
        <v>54</v>
      </c>
      <c r="S123" s="11">
        <f t="shared" si="4"/>
        <v>28080</v>
      </c>
      <c r="T123" s="11"/>
      <c r="U123" s="177" t="str">
        <f>'[8]5、设备评估表 (2)'!N117</f>
        <v>A1</v>
      </c>
      <c r="V123" s="199">
        <f>R123-'[8]5、设备评估表 (2)'!$K117*100</f>
        <v>0</v>
      </c>
      <c r="W123" s="176"/>
    </row>
    <row r="124" spans="1:23" ht="18" customHeight="1">
      <c r="A124" s="22">
        <f>'[8]5、设备评估表 (2)'!A118</f>
        <v>117</v>
      </c>
      <c r="B124" s="22">
        <f>'[8]5、设备评估表 (2)'!B118</f>
        <v>0</v>
      </c>
      <c r="C124" s="30" t="str">
        <f>'[8]5、设备评估表 (2)'!C118</f>
        <v>数控卧式铣镗床</v>
      </c>
      <c r="D124" s="22" t="str">
        <f>'[8]5、设备评估表 (2)'!D118</f>
        <v>TKP6513</v>
      </c>
      <c r="E124" s="22"/>
      <c r="F124" s="22" t="str">
        <f>'[8]5、设备评估表 (2)'!G118</f>
        <v>沈阳机床股份限公司中捷机床厂</v>
      </c>
      <c r="G124" s="22" t="str">
        <f>'[8]5、设备评估表 (2)'!E118</f>
        <v>台</v>
      </c>
      <c r="H124" s="22">
        <f>'[8]5、设备评估表 (2)'!F118</f>
        <v>1</v>
      </c>
      <c r="I124" s="23">
        <f>'[8]5、设备评估表 (2)'!H118</f>
        <v>41639</v>
      </c>
      <c r="J124" s="23">
        <f t="shared" si="3"/>
        <v>41639</v>
      </c>
      <c r="K124" s="23"/>
      <c r="L124" s="110"/>
      <c r="M124" s="11"/>
      <c r="N124" s="10"/>
      <c r="O124" s="13"/>
      <c r="P124" s="11"/>
      <c r="Q124" s="11">
        <f>'[8]5、设备评估表 (2)'!J118</f>
        <v>2450000</v>
      </c>
      <c r="R124" s="25">
        <f>'[8]5、设备评估表 (2)'!K118*100</f>
        <v>45</v>
      </c>
      <c r="S124" s="11">
        <f t="shared" si="4"/>
        <v>1102500</v>
      </c>
      <c r="T124" s="11"/>
      <c r="U124" s="177" t="str">
        <f>'[8]5、设备评估表 (2)'!N118</f>
        <v>B1</v>
      </c>
      <c r="V124" s="199">
        <f>R124-'[8]5、设备评估表 (2)'!$K118*100</f>
        <v>0</v>
      </c>
      <c r="W124" s="176"/>
    </row>
    <row r="125" spans="1:23" ht="18" customHeight="1">
      <c r="A125" s="22">
        <f>'[8]5、设备评估表 (2)'!A119</f>
        <v>118</v>
      </c>
      <c r="B125" s="22">
        <f>'[8]5、设备评估表 (2)'!B119</f>
        <v>0</v>
      </c>
      <c r="C125" s="30" t="str">
        <f>'[8]5、设备评估表 (2)'!C119</f>
        <v>奥太焊机</v>
      </c>
      <c r="D125" s="22" t="str">
        <f>'[8]5、设备评估表 (2)'!D119</f>
        <v>WSME-400</v>
      </c>
      <c r="E125" s="22"/>
      <c r="F125" s="22" t="str">
        <f>'[8]5、设备评估表 (2)'!G119</f>
        <v>上海沪工电焊机有限公司</v>
      </c>
      <c r="G125" s="22" t="str">
        <f>'[8]5、设备评估表 (2)'!E119</f>
        <v>台</v>
      </c>
      <c r="H125" s="22">
        <f>'[8]5、设备评估表 (2)'!F119</f>
        <v>1</v>
      </c>
      <c r="I125" s="23">
        <f>'[8]5、设备评估表 (2)'!H119</f>
        <v>41060</v>
      </c>
      <c r="J125" s="23">
        <f t="shared" si="3"/>
        <v>41060</v>
      </c>
      <c r="K125" s="23"/>
      <c r="L125" s="110"/>
      <c r="M125" s="11"/>
      <c r="N125" s="10"/>
      <c r="O125" s="13"/>
      <c r="P125" s="11"/>
      <c r="Q125" s="11">
        <f>'[8]5、设备评估表 (2)'!J119</f>
        <v>5500</v>
      </c>
      <c r="R125" s="25">
        <f>'[8]5、设备评估表 (2)'!K119*100</f>
        <v>39</v>
      </c>
      <c r="S125" s="11">
        <f t="shared" si="4"/>
        <v>2145</v>
      </c>
      <c r="T125" s="11"/>
      <c r="U125" s="177" t="str">
        <f>'[8]5、设备评估表 (2)'!N119</f>
        <v>B2</v>
      </c>
      <c r="V125" s="199">
        <f>R125-'[8]5、设备评估表 (2)'!$K119*100</f>
        <v>0</v>
      </c>
      <c r="W125" s="176"/>
    </row>
    <row r="126" spans="1:23" ht="18" customHeight="1">
      <c r="A126" s="22">
        <f>'[8]5、设备评估表 (2)'!A120</f>
        <v>119</v>
      </c>
      <c r="B126" s="22">
        <f>'[8]5、设备评估表 (2)'!B120</f>
        <v>0</v>
      </c>
      <c r="C126" s="30" t="str">
        <f>'[8]5、设备评估表 (2)'!C120</f>
        <v>机加车间用平台</v>
      </c>
      <c r="D126" s="22" t="str">
        <f>'[8]5、设备评估表 (2)'!D120</f>
        <v>3M*1.5M</v>
      </c>
      <c r="E126" s="22"/>
      <c r="F126" s="22" t="str">
        <f>'[8]5、设备评估表 (2)'!G120</f>
        <v>泊头器具</v>
      </c>
      <c r="G126" s="22" t="str">
        <f>'[8]5、设备评估表 (2)'!E120</f>
        <v>台</v>
      </c>
      <c r="H126" s="22">
        <f>'[8]5、设备评估表 (2)'!F120</f>
        <v>1</v>
      </c>
      <c r="I126" s="23">
        <f>'[8]5、设备评估表 (2)'!H120</f>
        <v>41547</v>
      </c>
      <c r="J126" s="23">
        <f t="shared" si="3"/>
        <v>41547</v>
      </c>
      <c r="K126" s="23"/>
      <c r="L126" s="110"/>
      <c r="M126" s="11"/>
      <c r="N126" s="10"/>
      <c r="O126" s="13"/>
      <c r="P126" s="11"/>
      <c r="Q126" s="11">
        <f>'[8]5、设备评估表 (2)'!J120</f>
        <v>16400</v>
      </c>
      <c r="R126" s="25">
        <f>'[8]5、设备评估表 (2)'!K120*100</f>
        <v>70</v>
      </c>
      <c r="S126" s="11">
        <f t="shared" si="4"/>
        <v>11480</v>
      </c>
      <c r="T126" s="11"/>
      <c r="U126" s="177" t="str">
        <f>'[8]5、设备评估表 (2)'!N120</f>
        <v>B1</v>
      </c>
      <c r="V126" s="199">
        <f>R126-'[8]5、设备评估表 (2)'!$K120*100</f>
        <v>0</v>
      </c>
      <c r="W126" s="176"/>
    </row>
    <row r="127" spans="1:23" ht="18" customHeight="1">
      <c r="A127" s="22">
        <f>'[8]5、设备评估表 (2)'!A121</f>
        <v>120</v>
      </c>
      <c r="B127" s="22">
        <f>'[8]5、设备评估表 (2)'!B121</f>
        <v>0</v>
      </c>
      <c r="C127" s="30" t="str">
        <f>'[8]5、设备评估表 (2)'!C121</f>
        <v>程控箱式电炉</v>
      </c>
      <c r="D127" s="22" t="str">
        <f>'[8]5、设备评估表 (2)'!D121</f>
        <v>ROF-90-1</v>
      </c>
      <c r="E127" s="22"/>
      <c r="F127" s="22" t="str">
        <f>'[8]5、设备评估表 (2)'!G121</f>
        <v>沈阳兴科炉业</v>
      </c>
      <c r="G127" s="22" t="str">
        <f>'[8]5、设备评估表 (2)'!E121</f>
        <v>台</v>
      </c>
      <c r="H127" s="22">
        <f>'[8]5、设备评估表 (2)'!F121</f>
        <v>1</v>
      </c>
      <c r="I127" s="23">
        <f>'[8]5、设备评估表 (2)'!H121</f>
        <v>41394</v>
      </c>
      <c r="J127" s="23">
        <f t="shared" si="3"/>
        <v>41394</v>
      </c>
      <c r="K127" s="23"/>
      <c r="L127" s="110"/>
      <c r="M127" s="11"/>
      <c r="N127" s="10"/>
      <c r="O127" s="13"/>
      <c r="P127" s="11"/>
      <c r="Q127" s="11">
        <f>'[8]5、设备评估表 (2)'!J121</f>
        <v>13000</v>
      </c>
      <c r="R127" s="25">
        <f>'[8]5、设备评估表 (2)'!K121*100</f>
        <v>37</v>
      </c>
      <c r="S127" s="11">
        <f t="shared" si="4"/>
        <v>4810</v>
      </c>
      <c r="T127" s="11"/>
      <c r="U127" s="177" t="str">
        <f>'[8]5、设备评估表 (2)'!N121</f>
        <v>B1</v>
      </c>
      <c r="V127" s="199">
        <f>R127-'[8]5、设备评估表 (2)'!$K121*100</f>
        <v>0</v>
      </c>
      <c r="W127" s="176"/>
    </row>
    <row r="128" spans="1:23" ht="18" customHeight="1">
      <c r="A128" s="22">
        <f>'[8]5、设备评估表 (2)'!A122</f>
        <v>121</v>
      </c>
      <c r="B128" s="22">
        <f>'[8]5、设备评估表 (2)'!B122</f>
        <v>0</v>
      </c>
      <c r="C128" s="30" t="str">
        <f>'[8]5、设备评估表 (2)'!C122</f>
        <v>电阻加热炉</v>
      </c>
      <c r="D128" s="22" t="str">
        <f>'[8]5、设备评估表 (2)'!D122</f>
        <v>DX-2</v>
      </c>
      <c r="E128" s="22"/>
      <c r="F128" s="22" t="str">
        <f>'[8]5、设备评估表 (2)'!G122</f>
        <v>沈阳兴科炉业公司</v>
      </c>
      <c r="G128" s="22" t="str">
        <f>'[8]5、设备评估表 (2)'!E122</f>
        <v>台</v>
      </c>
      <c r="H128" s="22">
        <f>'[8]5、设备评估表 (2)'!F122</f>
        <v>1</v>
      </c>
      <c r="I128" s="23">
        <f>'[8]5、设备评估表 (2)'!H122</f>
        <v>41274</v>
      </c>
      <c r="J128" s="23">
        <f t="shared" si="3"/>
        <v>41274</v>
      </c>
      <c r="K128" s="23"/>
      <c r="L128" s="110"/>
      <c r="M128" s="11"/>
      <c r="N128" s="10"/>
      <c r="O128" s="13"/>
      <c r="P128" s="11"/>
      <c r="Q128" s="11">
        <f>'[8]5、设备评估表 (2)'!J122</f>
        <v>30000</v>
      </c>
      <c r="R128" s="25">
        <f>'[8]5、设备评估表 (2)'!K122*100</f>
        <v>22</v>
      </c>
      <c r="S128" s="11">
        <f t="shared" si="4"/>
        <v>6600</v>
      </c>
      <c r="T128" s="11"/>
      <c r="U128" s="177" t="str">
        <f>'[8]5、设备评估表 (2)'!N122</f>
        <v>B1</v>
      </c>
      <c r="V128" s="199">
        <f>R128-'[8]5、设备评估表 (2)'!$K122*100</f>
        <v>0</v>
      </c>
      <c r="W128" s="176"/>
    </row>
    <row r="129" spans="1:23" ht="18" customHeight="1">
      <c r="A129" s="22">
        <f>'[8]5、设备评估表 (2)'!A123</f>
        <v>122</v>
      </c>
      <c r="B129" s="22">
        <f>'[8]5、设备评估表 (2)'!B123</f>
        <v>0</v>
      </c>
      <c r="C129" s="30" t="str">
        <f>'[8]5、设备评估表 (2)'!C123</f>
        <v>电子汽车衡（两个合在一起了）</v>
      </c>
      <c r="D129" s="22" t="str">
        <f>'[8]5、设备评估表 (2)'!D123</f>
        <v>180T</v>
      </c>
      <c r="E129" s="22"/>
      <c r="F129" s="22" t="str">
        <f>'[8]5、设备评估表 (2)'!G123</f>
        <v xml:space="preserve">沈阳中瑞衡器有限公司
</v>
      </c>
      <c r="G129" s="22" t="str">
        <f>'[8]5、设备评估表 (2)'!E123</f>
        <v>台</v>
      </c>
      <c r="H129" s="22">
        <f>'[8]5、设备评估表 (2)'!F123</f>
        <v>1</v>
      </c>
      <c r="I129" s="23">
        <f>'[8]5、设备评估表 (2)'!H123</f>
        <v>41090</v>
      </c>
      <c r="J129" s="23">
        <f t="shared" si="3"/>
        <v>41090</v>
      </c>
      <c r="K129" s="23"/>
      <c r="L129" s="110"/>
      <c r="M129" s="11"/>
      <c r="N129" s="10"/>
      <c r="O129" s="13"/>
      <c r="P129" s="11"/>
      <c r="Q129" s="11">
        <f>'[8]5、设备评估表 (2)'!J123</f>
        <v>81000</v>
      </c>
      <c r="R129" s="25">
        <f>'[8]5、设备评估表 (2)'!K123*100</f>
        <v>42</v>
      </c>
      <c r="S129" s="11">
        <f t="shared" si="4"/>
        <v>34020</v>
      </c>
      <c r="T129" s="11"/>
      <c r="U129" s="177" t="str">
        <f>'[8]5、设备评估表 (2)'!N123</f>
        <v>B1东侧外</v>
      </c>
      <c r="V129" s="199">
        <f>R129-'[8]5、设备评估表 (2)'!$K123*100</f>
        <v>0</v>
      </c>
      <c r="W129" s="176"/>
    </row>
    <row r="130" spans="1:23" ht="18" customHeight="1">
      <c r="A130" s="22">
        <f>'[8]5、设备评估表 (2)'!A124</f>
        <v>123</v>
      </c>
      <c r="B130" s="22">
        <f>'[8]5、设备评估表 (2)'!B124</f>
        <v>0</v>
      </c>
      <c r="C130" s="30" t="str">
        <f>'[8]5、设备评估表 (2)'!C124</f>
        <v>逆变式直流弧焊机</v>
      </c>
      <c r="D130" s="22" t="str">
        <f>'[8]5、设备评估表 (2)'!D124</f>
        <v>ZXT-400S</v>
      </c>
      <c r="E130" s="22"/>
      <c r="F130" s="22" t="str">
        <f>'[8]5、设备评估表 (2)'!G124</f>
        <v>河北松下产业机器有限公司</v>
      </c>
      <c r="G130" s="22" t="str">
        <f>'[8]5、设备评估表 (2)'!E124</f>
        <v>台</v>
      </c>
      <c r="H130" s="22">
        <f>'[8]5、设备评估表 (2)'!F124</f>
        <v>1</v>
      </c>
      <c r="I130" s="23">
        <f>'[8]5、设备评估表 (2)'!H124</f>
        <v>41172</v>
      </c>
      <c r="J130" s="23">
        <f t="shared" si="3"/>
        <v>41172</v>
      </c>
      <c r="K130" s="23"/>
      <c r="L130" s="110"/>
      <c r="M130" s="11"/>
      <c r="N130" s="10"/>
      <c r="O130" s="13"/>
      <c r="P130" s="11"/>
      <c r="Q130" s="11">
        <f>'[8]5、设备评估表 (2)'!J124</f>
        <v>7200</v>
      </c>
      <c r="R130" s="25">
        <f>'[8]5、设备评估表 (2)'!K124*100</f>
        <v>41</v>
      </c>
      <c r="S130" s="11">
        <f t="shared" si="4"/>
        <v>2952</v>
      </c>
      <c r="T130" s="11"/>
      <c r="U130" s="177" t="str">
        <f>'[8]5、设备评估表 (2)'!N124</f>
        <v>B1</v>
      </c>
      <c r="V130" s="199">
        <f>R130-'[8]5、设备评估表 (2)'!$K124*100</f>
        <v>0</v>
      </c>
      <c r="W130" s="176"/>
    </row>
    <row r="131" spans="1:23" ht="18" customHeight="1">
      <c r="A131" s="22">
        <f>'[8]5、设备评估表 (2)'!A125</f>
        <v>124</v>
      </c>
      <c r="B131" s="22">
        <f>'[8]5、设备评估表 (2)'!B125</f>
        <v>0</v>
      </c>
      <c r="C131" s="30" t="str">
        <f>'[8]5、设备评估表 (2)'!C125</f>
        <v>水处理设备</v>
      </c>
      <c r="D131" s="22">
        <f>'[8]5、设备评估表 (2)'!D125</f>
        <v>0</v>
      </c>
      <c r="E131" s="22"/>
      <c r="F131" s="22" t="str">
        <f>'[8]5、设备评估表 (2)'!G125</f>
        <v>自制</v>
      </c>
      <c r="G131" s="22" t="str">
        <f>'[8]5、设备评估表 (2)'!E125</f>
        <v>台</v>
      </c>
      <c r="H131" s="22">
        <f>'[8]5、设备评估表 (2)'!F125</f>
        <v>1</v>
      </c>
      <c r="I131" s="23">
        <f>'[8]5、设备评估表 (2)'!H125</f>
        <v>41639</v>
      </c>
      <c r="J131" s="23">
        <f t="shared" si="3"/>
        <v>41639</v>
      </c>
      <c r="K131" s="23"/>
      <c r="L131" s="110"/>
      <c r="M131" s="11"/>
      <c r="N131" s="10"/>
      <c r="O131" s="13"/>
      <c r="P131" s="11"/>
      <c r="Q131" s="11">
        <f>'[8]5、设备评估表 (2)'!J125</f>
        <v>16000</v>
      </c>
      <c r="R131" s="25">
        <f>'[8]5、设备评估表 (2)'!K125*100</f>
        <v>15</v>
      </c>
      <c r="S131" s="11">
        <f t="shared" si="4"/>
        <v>2400</v>
      </c>
      <c r="T131" s="11"/>
      <c r="U131" s="177" t="str">
        <f>'[8]5、设备评估表 (2)'!N125</f>
        <v>锅炉房旁边</v>
      </c>
      <c r="V131" s="199">
        <f>R131-'[8]5、设备评估表 (2)'!$K125*100</f>
        <v>0</v>
      </c>
      <c r="W131" s="176"/>
    </row>
    <row r="132" spans="1:23" ht="18" customHeight="1">
      <c r="A132" s="22">
        <f>'[8]5、设备评估表 (2)'!A126</f>
        <v>125</v>
      </c>
      <c r="B132" s="22">
        <f>'[8]5、设备评估表 (2)'!B126</f>
        <v>0</v>
      </c>
      <c r="C132" s="30" t="str">
        <f>'[8]5、设备评估表 (2)'!C126</f>
        <v>机加车间购入IGBT控制交、直流氩弧焊机</v>
      </c>
      <c r="D132" s="22" t="str">
        <f>'[8]5、设备评估表 (2)'!D126</f>
        <v>IGBT--YC500WX</v>
      </c>
      <c r="E132" s="22"/>
      <c r="F132" s="22" t="str">
        <f>'[8]5、设备评估表 (2)'!G126</f>
        <v>天津松下电焊机</v>
      </c>
      <c r="G132" s="22" t="str">
        <f>'[8]5、设备评估表 (2)'!E126</f>
        <v>台</v>
      </c>
      <c r="H132" s="22">
        <f>'[8]5、设备评估表 (2)'!F126</f>
        <v>1</v>
      </c>
      <c r="I132" s="23">
        <f>'[8]5、设备评估表 (2)'!H126</f>
        <v>42080</v>
      </c>
      <c r="J132" s="23">
        <f t="shared" si="3"/>
        <v>42080</v>
      </c>
      <c r="K132" s="23"/>
      <c r="L132" s="110"/>
      <c r="M132" s="11"/>
      <c r="N132" s="10"/>
      <c r="O132" s="13"/>
      <c r="P132" s="11"/>
      <c r="Q132" s="11">
        <f>'[8]5、设备评估表 (2)'!J126</f>
        <v>44000</v>
      </c>
      <c r="R132" s="25">
        <f>'[8]5、设备评估表 (2)'!K126*100</f>
        <v>55</v>
      </c>
      <c r="S132" s="11">
        <f t="shared" si="4"/>
        <v>24200</v>
      </c>
      <c r="T132" s="11"/>
      <c r="U132" s="177" t="str">
        <f>'[8]5、设备评估表 (2)'!N126</f>
        <v>B1</v>
      </c>
      <c r="V132" s="199">
        <f>R132-'[8]5、设备评估表 (2)'!$K126*100</f>
        <v>0</v>
      </c>
      <c r="W132" s="176"/>
    </row>
    <row r="133" spans="1:23" ht="18" customHeight="1">
      <c r="A133" s="22">
        <f>'[8]5、设备评估表 (2)'!A127</f>
        <v>126</v>
      </c>
      <c r="B133" s="22">
        <f>'[8]5、设备评估表 (2)'!B127</f>
        <v>0</v>
      </c>
      <c r="C133" s="30" t="str">
        <f>'[8]5、设备评估表 (2)'!C127</f>
        <v>攻丝机平台1台</v>
      </c>
      <c r="D133" s="22" t="str">
        <f>'[8]5、设备评估表 (2)'!D127</f>
        <v>1.2*1.2*0.12m</v>
      </c>
      <c r="E133" s="22"/>
      <c r="F133" s="22">
        <f>'[8]5、设备评估表 (2)'!G127</f>
        <v>0</v>
      </c>
      <c r="G133" s="22" t="str">
        <f>'[8]5、设备评估表 (2)'!E127</f>
        <v>台</v>
      </c>
      <c r="H133" s="22">
        <f>'[8]5、设备评估表 (2)'!F127</f>
        <v>1</v>
      </c>
      <c r="I133" s="23">
        <f>'[8]5、设备评估表 (2)'!H127</f>
        <v>41639</v>
      </c>
      <c r="J133" s="23">
        <f t="shared" si="3"/>
        <v>41639</v>
      </c>
      <c r="K133" s="23"/>
      <c r="L133" s="110"/>
      <c r="M133" s="11"/>
      <c r="N133" s="10"/>
      <c r="O133" s="13"/>
      <c r="P133" s="11"/>
      <c r="Q133" s="11">
        <f>'[8]5、设备评估表 (2)'!J127</f>
        <v>6300</v>
      </c>
      <c r="R133" s="25">
        <f>'[8]5、设备评估表 (2)'!K127*100</f>
        <v>70</v>
      </c>
      <c r="S133" s="11">
        <f t="shared" si="4"/>
        <v>4410</v>
      </c>
      <c r="T133" s="11"/>
      <c r="U133" s="177" t="str">
        <f>'[8]5、设备评估表 (2)'!N127</f>
        <v>B1</v>
      </c>
      <c r="V133" s="199">
        <f>R133-'[8]5、设备评估表 (2)'!$K127*100</f>
        <v>0</v>
      </c>
      <c r="W133" s="176"/>
    </row>
    <row r="134" spans="1:23" ht="18" customHeight="1">
      <c r="A134" s="22">
        <f>'[8]5、设备评估表 (2)'!A128</f>
        <v>127</v>
      </c>
      <c r="B134" s="22">
        <f>'[8]5、设备评估表 (2)'!B128</f>
        <v>0</v>
      </c>
      <c r="C134" s="30" t="str">
        <f>'[8]5、设备评估表 (2)'!C128</f>
        <v>坩锅熔化炉</v>
      </c>
      <c r="D134" s="22" t="str">
        <f>'[8]5、设备评估表 (2)'!D128</f>
        <v>RR-135-8</v>
      </c>
      <c r="E134" s="22"/>
      <c r="F134" s="22" t="str">
        <f>'[8]5、设备评估表 (2)'!G128</f>
        <v>沈阳兴科炉业有限公司</v>
      </c>
      <c r="G134" s="22" t="str">
        <f>'[8]5、设备评估表 (2)'!E128</f>
        <v>台</v>
      </c>
      <c r="H134" s="22">
        <f>'[8]5、设备评估表 (2)'!F128</f>
        <v>1</v>
      </c>
      <c r="I134" s="23">
        <f>'[8]5、设备评估表 (2)'!H128</f>
        <v>41639</v>
      </c>
      <c r="J134" s="23">
        <f t="shared" si="3"/>
        <v>41639</v>
      </c>
      <c r="K134" s="23"/>
      <c r="L134" s="110"/>
      <c r="M134" s="11"/>
      <c r="N134" s="10"/>
      <c r="O134" s="13"/>
      <c r="P134" s="11"/>
      <c r="Q134" s="11">
        <f>'[8]5、设备评估表 (2)'!J128</f>
        <v>31000</v>
      </c>
      <c r="R134" s="25">
        <f>'[8]5、设备评估表 (2)'!K128*100</f>
        <v>34</v>
      </c>
      <c r="S134" s="11">
        <f t="shared" si="4"/>
        <v>10540</v>
      </c>
      <c r="T134" s="11"/>
      <c r="U134" s="177" t="str">
        <f>'[8]5、设备评估表 (2)'!N128</f>
        <v>B2</v>
      </c>
      <c r="V134" s="199">
        <f>R134-'[8]5、设备评估表 (2)'!$K128*100</f>
        <v>0</v>
      </c>
      <c r="W134" s="176"/>
    </row>
    <row r="135" spans="1:23" ht="18" customHeight="1">
      <c r="A135" s="22">
        <f>'[8]5、设备评估表 (2)'!A129</f>
        <v>128</v>
      </c>
      <c r="B135" s="22">
        <f>'[8]5、设备评估表 (2)'!B129</f>
        <v>0</v>
      </c>
      <c r="C135" s="30" t="str">
        <f>'[8]5、设备评估表 (2)'!C129</f>
        <v>混砂机</v>
      </c>
      <c r="D135" s="22" t="str">
        <f>'[8]5、设备评估表 (2)'!D129</f>
        <v>S1410A</v>
      </c>
      <c r="E135" s="22"/>
      <c r="F135" s="22" t="str">
        <f>'[8]5、设备评估表 (2)'!G129</f>
        <v>青岛天铸机械有限公司</v>
      </c>
      <c r="G135" s="22" t="str">
        <f>'[8]5、设备评估表 (2)'!E129</f>
        <v>台</v>
      </c>
      <c r="H135" s="22">
        <f>'[8]5、设备评估表 (2)'!F129</f>
        <v>1</v>
      </c>
      <c r="I135" s="23">
        <f>'[8]5、设备评估表 (2)'!H129</f>
        <v>41274</v>
      </c>
      <c r="J135" s="23">
        <f t="shared" si="3"/>
        <v>41274</v>
      </c>
      <c r="K135" s="23"/>
      <c r="L135" s="110"/>
      <c r="M135" s="11"/>
      <c r="N135" s="10"/>
      <c r="O135" s="13"/>
      <c r="P135" s="11"/>
      <c r="Q135" s="11">
        <f>'[8]5、设备评估表 (2)'!J129</f>
        <v>14800</v>
      </c>
      <c r="R135" s="25">
        <f>'[8]5、设备评估表 (2)'!K129*100</f>
        <v>43</v>
      </c>
      <c r="S135" s="11">
        <f t="shared" si="4"/>
        <v>6364</v>
      </c>
      <c r="T135" s="11"/>
      <c r="U135" s="177" t="str">
        <f>'[8]5、设备评估表 (2)'!N129</f>
        <v>B2</v>
      </c>
      <c r="V135" s="199">
        <f>R135-'[8]5、设备评估表 (2)'!$K129*100</f>
        <v>0</v>
      </c>
      <c r="W135" s="176"/>
    </row>
    <row r="136" spans="1:23" ht="18" customHeight="1">
      <c r="A136" s="22">
        <f>'[8]5、设备评估表 (2)'!A130</f>
        <v>129</v>
      </c>
      <c r="B136" s="22">
        <f>'[8]5、设备评估表 (2)'!B130</f>
        <v>0</v>
      </c>
      <c r="C136" s="30" t="str">
        <f>'[8]5、设备评估表 (2)'!C130</f>
        <v>悬吊式铝水浇包CXLB-100</v>
      </c>
      <c r="D136" s="22" t="str">
        <f>'[8]5、设备评估表 (2)'!D130</f>
        <v>CXLB-100(1吨)</v>
      </c>
      <c r="E136" s="22"/>
      <c r="F136" s="22" t="str">
        <f>'[8]5、设备评估表 (2)'!G130</f>
        <v>济南海德热工公司</v>
      </c>
      <c r="G136" s="22" t="str">
        <f>'[8]5、设备评估表 (2)'!E130</f>
        <v>台</v>
      </c>
      <c r="H136" s="22">
        <f>'[8]5、设备评估表 (2)'!F130</f>
        <v>1</v>
      </c>
      <c r="I136" s="23">
        <f>'[8]5、设备评估表 (2)'!H130</f>
        <v>41090</v>
      </c>
      <c r="J136" s="23">
        <f t="shared" si="3"/>
        <v>41090</v>
      </c>
      <c r="K136" s="23"/>
      <c r="L136" s="110"/>
      <c r="M136" s="11"/>
      <c r="N136" s="10"/>
      <c r="O136" s="13"/>
      <c r="P136" s="11"/>
      <c r="Q136" s="11">
        <f>'[8]5、设备评估表 (2)'!J130</f>
        <v>31000</v>
      </c>
      <c r="R136" s="25">
        <f>'[8]5、设备评估表 (2)'!K130*100</f>
        <v>40</v>
      </c>
      <c r="S136" s="11">
        <f t="shared" si="4"/>
        <v>12400</v>
      </c>
      <c r="T136" s="11"/>
      <c r="U136" s="177" t="str">
        <f>'[8]5、设备评估表 (2)'!N130</f>
        <v>B2</v>
      </c>
      <c r="V136" s="199">
        <f>R136-'[8]5、设备评估表 (2)'!$K130*100</f>
        <v>0</v>
      </c>
      <c r="W136" s="176"/>
    </row>
    <row r="137" spans="1:23" ht="18" customHeight="1">
      <c r="A137" s="22">
        <f>'[8]5、设备评估表 (2)'!A131</f>
        <v>130</v>
      </c>
      <c r="B137" s="22">
        <f>'[8]5、设备评估表 (2)'!B131</f>
        <v>0</v>
      </c>
      <c r="C137" s="30" t="str">
        <f>'[8]5、设备评估表 (2)'!C131</f>
        <v>木工刨床</v>
      </c>
      <c r="D137" s="22" t="str">
        <f>'[8]5、设备评估表 (2)'!D131</f>
        <v>MLQ342</v>
      </c>
      <c r="E137" s="22"/>
      <c r="F137" s="22" t="str">
        <f>'[8]5、设备评估表 (2)'!G131</f>
        <v>山东亚洲工友</v>
      </c>
      <c r="G137" s="22" t="str">
        <f>'[8]5、设备评估表 (2)'!E131</f>
        <v>台</v>
      </c>
      <c r="H137" s="22">
        <f>'[8]5、设备评估表 (2)'!F131</f>
        <v>1</v>
      </c>
      <c r="I137" s="23">
        <f>'[8]5、设备评估表 (2)'!H131</f>
        <v>40999</v>
      </c>
      <c r="J137" s="23">
        <f t="shared" ref="J137:J200" si="5">I137</f>
        <v>40999</v>
      </c>
      <c r="K137" s="23"/>
      <c r="L137" s="110"/>
      <c r="M137" s="11"/>
      <c r="N137" s="10"/>
      <c r="O137" s="13"/>
      <c r="P137" s="11"/>
      <c r="Q137" s="11">
        <f>'[8]5、设备评估表 (2)'!J131</f>
        <v>4000</v>
      </c>
      <c r="R137" s="25">
        <f>'[8]5、设备评估表 (2)'!K131*100</f>
        <v>34</v>
      </c>
      <c r="S137" s="11">
        <f t="shared" ref="S137:S200" si="6">ROUND(Q137*R137/100,0)</f>
        <v>1360</v>
      </c>
      <c r="T137" s="11"/>
      <c r="U137" s="177" t="str">
        <f>'[8]5、设备评估表 (2)'!N131</f>
        <v>B2</v>
      </c>
      <c r="V137" s="199">
        <f>R137-'[8]5、设备评估表 (2)'!$K131*100</f>
        <v>0</v>
      </c>
      <c r="W137" s="176"/>
    </row>
    <row r="138" spans="1:23" ht="18" customHeight="1">
      <c r="A138" s="22">
        <f>'[8]5、设备评估表 (2)'!A132</f>
        <v>131</v>
      </c>
      <c r="B138" s="22">
        <f>'[8]5、设备评估表 (2)'!B132</f>
        <v>0</v>
      </c>
      <c r="C138" s="30" t="str">
        <f>'[8]5、设备评估表 (2)'!C132</f>
        <v>单柱立式车床2000mm</v>
      </c>
      <c r="D138" s="22" t="str">
        <f>'[8]5、设备评估表 (2)'!D132</f>
        <v>CA5120E*12/8(单柱）</v>
      </c>
      <c r="E138" s="22"/>
      <c r="F138" s="22" t="str">
        <f>'[8]5、设备评估表 (2)'!G132</f>
        <v>齐重数控装备设备股份有公司</v>
      </c>
      <c r="G138" s="22" t="str">
        <f>'[8]5、设备评估表 (2)'!E132</f>
        <v>台</v>
      </c>
      <c r="H138" s="22">
        <f>'[8]5、设备评估表 (2)'!F132</f>
        <v>1</v>
      </c>
      <c r="I138" s="23">
        <f>'[8]5、设备评估表 (2)'!H132</f>
        <v>41639</v>
      </c>
      <c r="J138" s="23">
        <f t="shared" si="5"/>
        <v>41639</v>
      </c>
      <c r="K138" s="23"/>
      <c r="L138" s="110"/>
      <c r="M138" s="11"/>
      <c r="N138" s="10"/>
      <c r="O138" s="13"/>
      <c r="P138" s="11"/>
      <c r="Q138" s="11">
        <f>'[8]5、设备评估表 (2)'!J132</f>
        <v>660000</v>
      </c>
      <c r="R138" s="25">
        <f>'[8]5、设备评估表 (2)'!K132*100</f>
        <v>56</v>
      </c>
      <c r="S138" s="11">
        <f t="shared" si="6"/>
        <v>369600</v>
      </c>
      <c r="T138" s="11"/>
      <c r="U138" s="177" t="str">
        <f>'[8]5、设备评估表 (2)'!N132</f>
        <v>A5</v>
      </c>
      <c r="V138" s="199">
        <f>R138-'[8]5、设备评估表 (2)'!$K132*100</f>
        <v>0</v>
      </c>
      <c r="W138" s="176"/>
    </row>
    <row r="139" spans="1:23" ht="18" customHeight="1">
      <c r="A139" s="22">
        <f>'[8]5、设备评估表 (2)'!A133</f>
        <v>132</v>
      </c>
      <c r="B139" s="22">
        <f>'[8]5、设备评估表 (2)'!B133</f>
        <v>0</v>
      </c>
      <c r="C139" s="30" t="str">
        <f>'[8]5、设备评估表 (2)'!C133</f>
        <v>双柱立式车床</v>
      </c>
      <c r="D139" s="22" t="str">
        <f>'[8]5、设备评估表 (2)'!D133</f>
        <v>CA5225E*20/12-3,2500mm</v>
      </c>
      <c r="E139" s="22"/>
      <c r="F139" s="22" t="str">
        <f>'[8]5、设备评估表 (2)'!G133</f>
        <v>齐重数控装备设备股份有公司</v>
      </c>
      <c r="G139" s="22" t="str">
        <f>'[8]5、设备评估表 (2)'!E133</f>
        <v>台</v>
      </c>
      <c r="H139" s="22">
        <f>'[8]5、设备评估表 (2)'!F133</f>
        <v>1</v>
      </c>
      <c r="I139" s="23">
        <f>'[8]5、设备评估表 (2)'!H133</f>
        <v>41639</v>
      </c>
      <c r="J139" s="23">
        <f t="shared" si="5"/>
        <v>41639</v>
      </c>
      <c r="K139" s="23"/>
      <c r="L139" s="110"/>
      <c r="M139" s="11"/>
      <c r="N139" s="10"/>
      <c r="O139" s="13"/>
      <c r="P139" s="11"/>
      <c r="Q139" s="11">
        <f>'[8]5、设备评估表 (2)'!J133</f>
        <v>760000</v>
      </c>
      <c r="R139" s="25">
        <f>'[8]5、设备评估表 (2)'!K133*100</f>
        <v>56</v>
      </c>
      <c r="S139" s="11">
        <f t="shared" si="6"/>
        <v>425600</v>
      </c>
      <c r="T139" s="11"/>
      <c r="U139" s="177" t="str">
        <f>'[8]5、设备评估表 (2)'!N133</f>
        <v>A5</v>
      </c>
      <c r="V139" s="199">
        <f>R139-'[8]5、设备评估表 (2)'!$K133*100</f>
        <v>0</v>
      </c>
      <c r="W139" s="176"/>
    </row>
    <row r="140" spans="1:23" ht="18" customHeight="1">
      <c r="A140" s="22">
        <f>'[8]5、设备评估表 (2)'!A134</f>
        <v>133</v>
      </c>
      <c r="B140" s="22">
        <f>'[8]5、设备评估表 (2)'!B134</f>
        <v>0</v>
      </c>
      <c r="C140" s="30" t="str">
        <f>'[8]5、设备评估表 (2)'!C134</f>
        <v>液态胶注射机-合模机构</v>
      </c>
      <c r="D140" s="22" t="str">
        <f>'[8]5、设备评估表 (2)'!D134</f>
        <v>YL-H250</v>
      </c>
      <c r="E140" s="22"/>
      <c r="F140" s="22" t="str">
        <f>'[8]5、设备评估表 (2)'!G134</f>
        <v>佛山伊之密精密橡胶机械限公司</v>
      </c>
      <c r="G140" s="22" t="str">
        <f>'[8]5、设备评估表 (2)'!E134</f>
        <v>台</v>
      </c>
      <c r="H140" s="22">
        <f>'[8]5、设备评估表 (2)'!F134</f>
        <v>1</v>
      </c>
      <c r="I140" s="23">
        <f>'[8]5、设备评估表 (2)'!H134</f>
        <v>41274</v>
      </c>
      <c r="J140" s="23">
        <f t="shared" si="5"/>
        <v>41274</v>
      </c>
      <c r="K140" s="23"/>
      <c r="L140" s="110"/>
      <c r="M140" s="11"/>
      <c r="N140" s="10"/>
      <c r="O140" s="13"/>
      <c r="P140" s="11"/>
      <c r="Q140" s="11">
        <f>'[8]5、设备评估表 (2)'!J134</f>
        <v>850000</v>
      </c>
      <c r="R140" s="25">
        <f>'[8]5、设备评估表 (2)'!K134*100</f>
        <v>45</v>
      </c>
      <c r="S140" s="11">
        <f t="shared" si="6"/>
        <v>382500</v>
      </c>
      <c r="T140" s="11"/>
      <c r="U140" s="177" t="str">
        <f>'[8]5、设备评估表 (2)'!N134</f>
        <v>A2</v>
      </c>
      <c r="V140" s="199">
        <f>R140-'[8]5、设备评估表 (2)'!$K134*100</f>
        <v>0</v>
      </c>
      <c r="W140" s="176"/>
    </row>
    <row r="141" spans="1:23" ht="18" customHeight="1">
      <c r="A141" s="22">
        <f>'[8]5、设备评估表 (2)'!A135</f>
        <v>134</v>
      </c>
      <c r="B141" s="22">
        <f>'[8]5、设备评估表 (2)'!B135</f>
        <v>0</v>
      </c>
      <c r="C141" s="30" t="str">
        <f>'[8]5、设备评估表 (2)'!C135</f>
        <v>液态胶注射机-计量系统</v>
      </c>
      <c r="D141" s="22" t="str">
        <f>'[8]5、设备评估表 (2)'!D135</f>
        <v>2KM-1950SHF</v>
      </c>
      <c r="E141" s="22"/>
      <c r="F141" s="22" t="str">
        <f>'[8]5、设备评估表 (2)'!G135</f>
        <v>韩国进口设备</v>
      </c>
      <c r="G141" s="22" t="str">
        <f>'[8]5、设备评估表 (2)'!E135</f>
        <v>台</v>
      </c>
      <c r="H141" s="22">
        <f>'[8]5、设备评估表 (2)'!F135</f>
        <v>1</v>
      </c>
      <c r="I141" s="23">
        <f>'[8]5、设备评估表 (2)'!H135</f>
        <v>41274</v>
      </c>
      <c r="J141" s="23">
        <f t="shared" si="5"/>
        <v>41274</v>
      </c>
      <c r="K141" s="23"/>
      <c r="L141" s="110"/>
      <c r="M141" s="11"/>
      <c r="N141" s="10"/>
      <c r="O141" s="13"/>
      <c r="P141" s="11"/>
      <c r="Q141" s="11">
        <f>'[8]5、设备评估表 (2)'!J135</f>
        <v>1313700</v>
      </c>
      <c r="R141" s="25">
        <f>'[8]5、设备评估表 (2)'!K135*100</f>
        <v>40</v>
      </c>
      <c r="S141" s="11">
        <f t="shared" si="6"/>
        <v>525480</v>
      </c>
      <c r="T141" s="11"/>
      <c r="U141" s="177" t="str">
        <f>'[8]5、设备评估表 (2)'!N135</f>
        <v>A2</v>
      </c>
      <c r="V141" s="199">
        <f>R141-'[8]5、设备评估表 (2)'!$K135*100</f>
        <v>0</v>
      </c>
      <c r="W141" s="176"/>
    </row>
    <row r="142" spans="1:23" ht="18" customHeight="1">
      <c r="A142" s="22">
        <f>'[8]5、设备评估表 (2)'!A136</f>
        <v>135</v>
      </c>
      <c r="B142" s="22">
        <f>'[8]5、设备评估表 (2)'!B136</f>
        <v>0</v>
      </c>
      <c r="C142" s="30" t="str">
        <f>'[8]5、设备评估表 (2)'!C136</f>
        <v>单柱立式车床</v>
      </c>
      <c r="D142" s="22" t="str">
        <f>'[8]5、设备评估表 (2)'!D136</f>
        <v>CA5116E*10/5、1600mm</v>
      </c>
      <c r="E142" s="22"/>
      <c r="F142" s="22" t="str">
        <f>'[8]5、设备评估表 (2)'!G136</f>
        <v>齐齐哈尔重型</v>
      </c>
      <c r="G142" s="22" t="str">
        <f>'[8]5、设备评估表 (2)'!E136</f>
        <v>台</v>
      </c>
      <c r="H142" s="22">
        <f>'[8]5、设备评估表 (2)'!F136</f>
        <v>1</v>
      </c>
      <c r="I142" s="23">
        <f>'[8]5、设备评估表 (2)'!H136</f>
        <v>41364</v>
      </c>
      <c r="J142" s="23">
        <f t="shared" si="5"/>
        <v>41364</v>
      </c>
      <c r="K142" s="23"/>
      <c r="L142" s="110"/>
      <c r="M142" s="11"/>
      <c r="N142" s="10"/>
      <c r="O142" s="13"/>
      <c r="P142" s="11"/>
      <c r="Q142" s="11">
        <f>'[8]5、设备评估表 (2)'!J136</f>
        <v>410000</v>
      </c>
      <c r="R142" s="25">
        <f>'[8]5、设备评估表 (2)'!K136*100</f>
        <v>50</v>
      </c>
      <c r="S142" s="11">
        <f t="shared" si="6"/>
        <v>205000</v>
      </c>
      <c r="T142" s="11"/>
      <c r="U142" s="177" t="str">
        <f>'[8]5、设备评估表 (2)'!N136</f>
        <v>B1</v>
      </c>
      <c r="V142" s="199">
        <f>R142-'[8]5、设备评估表 (2)'!$K136*100</f>
        <v>0</v>
      </c>
      <c r="W142" s="176"/>
    </row>
    <row r="143" spans="1:23" ht="18" customHeight="1">
      <c r="A143" s="22">
        <f>'[8]5、设备评估表 (2)'!A137</f>
        <v>136</v>
      </c>
      <c r="B143" s="22">
        <f>'[8]5、设备评估表 (2)'!B137</f>
        <v>0</v>
      </c>
      <c r="C143" s="30" t="str">
        <f>'[8]5、设备评估表 (2)'!C137</f>
        <v>单柱立式车床2000mm</v>
      </c>
      <c r="D143" s="22" t="str">
        <f>'[8]5、设备评估表 (2)'!D137</f>
        <v>CA5120E*12/8(单柱）</v>
      </c>
      <c r="E143" s="22"/>
      <c r="F143" s="22" t="str">
        <f>'[8]5、设备评估表 (2)'!G137</f>
        <v>齐重数控装备设备股份有公司</v>
      </c>
      <c r="G143" s="22" t="str">
        <f>'[8]5、设备评估表 (2)'!E137</f>
        <v>台</v>
      </c>
      <c r="H143" s="22">
        <f>'[8]5、设备评估表 (2)'!F137</f>
        <v>1</v>
      </c>
      <c r="I143" s="23">
        <f>'[8]5、设备评估表 (2)'!H137</f>
        <v>41364</v>
      </c>
      <c r="J143" s="23">
        <f t="shared" si="5"/>
        <v>41364</v>
      </c>
      <c r="K143" s="23"/>
      <c r="L143" s="110"/>
      <c r="M143" s="11"/>
      <c r="N143" s="10"/>
      <c r="O143" s="13"/>
      <c r="P143" s="11"/>
      <c r="Q143" s="11">
        <f>'[8]5、设备评估表 (2)'!J137</f>
        <v>660000</v>
      </c>
      <c r="R143" s="25">
        <f>'[8]5、设备评估表 (2)'!K137*100</f>
        <v>50</v>
      </c>
      <c r="S143" s="11">
        <f t="shared" si="6"/>
        <v>330000</v>
      </c>
      <c r="T143" s="11"/>
      <c r="U143" s="177" t="str">
        <f>'[8]5、设备评估表 (2)'!N137</f>
        <v>B1</v>
      </c>
      <c r="V143" s="199">
        <f>R143-'[8]5、设备评估表 (2)'!$K137*100</f>
        <v>0</v>
      </c>
      <c r="W143" s="176"/>
    </row>
    <row r="144" spans="1:23" ht="18" customHeight="1">
      <c r="A144" s="22">
        <f>'[8]5、设备评估表 (2)'!A138</f>
        <v>137</v>
      </c>
      <c r="B144" s="22">
        <f>'[8]5、设备评估表 (2)'!B138</f>
        <v>0</v>
      </c>
      <c r="C144" s="30" t="str">
        <f>'[8]5、设备评估表 (2)'!C138</f>
        <v>卧式铣镗床</v>
      </c>
      <c r="D144" s="22" t="str">
        <f>'[8]5、设备评估表 (2)'!D138</f>
        <v>TPX6113-2</v>
      </c>
      <c r="E144" s="22"/>
      <c r="F144" s="22" t="str">
        <f>'[8]5、设备评估表 (2)'!G138</f>
        <v>沈阳机床中捷厂</v>
      </c>
      <c r="G144" s="22" t="str">
        <f>'[8]5、设备评估表 (2)'!E138</f>
        <v>台</v>
      </c>
      <c r="H144" s="22">
        <f>'[8]5、设备评估表 (2)'!F138</f>
        <v>1</v>
      </c>
      <c r="I144" s="23">
        <f>'[8]5、设备评估表 (2)'!H138</f>
        <v>41639</v>
      </c>
      <c r="J144" s="23">
        <f t="shared" si="5"/>
        <v>41639</v>
      </c>
      <c r="K144" s="23"/>
      <c r="L144" s="110"/>
      <c r="M144" s="11"/>
      <c r="N144" s="10"/>
      <c r="O144" s="13"/>
      <c r="P144" s="11"/>
      <c r="Q144" s="11">
        <f>'[8]5、设备评估表 (2)'!J138</f>
        <v>820000</v>
      </c>
      <c r="R144" s="25">
        <f>'[8]5、设备评估表 (2)'!K138*100</f>
        <v>45</v>
      </c>
      <c r="S144" s="11">
        <f t="shared" si="6"/>
        <v>369000</v>
      </c>
      <c r="T144" s="11"/>
      <c r="U144" s="177" t="str">
        <f>'[8]5、设备评估表 (2)'!N138</f>
        <v>A5</v>
      </c>
      <c r="V144" s="199">
        <f>R144-'[8]5、设备评估表 (2)'!$K138*100</f>
        <v>0</v>
      </c>
      <c r="W144" s="176"/>
    </row>
    <row r="145" spans="1:23" ht="18" customHeight="1">
      <c r="A145" s="22">
        <f>'[8]5、设备评估表 (2)'!A139</f>
        <v>138</v>
      </c>
      <c r="B145" s="22">
        <f>'[8]5、设备评估表 (2)'!B139</f>
        <v>0</v>
      </c>
      <c r="C145" s="30" t="str">
        <f>'[8]5、设备评估表 (2)'!C139</f>
        <v>数显卧式铣镗床</v>
      </c>
      <c r="D145" s="22" t="str">
        <f>'[8]5、设备评估表 (2)'!D139</f>
        <v>TX611B</v>
      </c>
      <c r="E145" s="22"/>
      <c r="F145" s="22" t="str">
        <f>'[8]5、设备评估表 (2)'!G139</f>
        <v>汉川机床</v>
      </c>
      <c r="G145" s="22" t="str">
        <f>'[8]5、设备评估表 (2)'!E139</f>
        <v>台</v>
      </c>
      <c r="H145" s="22">
        <f>'[8]5、设备评估表 (2)'!F139</f>
        <v>1</v>
      </c>
      <c r="I145" s="23">
        <f>'[8]5、设备评估表 (2)'!H139</f>
        <v>41639</v>
      </c>
      <c r="J145" s="23">
        <f t="shared" si="5"/>
        <v>41639</v>
      </c>
      <c r="K145" s="23"/>
      <c r="L145" s="110"/>
      <c r="M145" s="11"/>
      <c r="N145" s="10"/>
      <c r="O145" s="13"/>
      <c r="P145" s="11"/>
      <c r="Q145" s="11">
        <f>'[8]5、设备评估表 (2)'!J139</f>
        <v>300000</v>
      </c>
      <c r="R145" s="25">
        <f>'[8]5、设备评估表 (2)'!K139*100</f>
        <v>45</v>
      </c>
      <c r="S145" s="11">
        <f t="shared" si="6"/>
        <v>135000</v>
      </c>
      <c r="T145" s="11"/>
      <c r="U145" s="177" t="str">
        <f>'[8]5、设备评估表 (2)'!N139</f>
        <v>A5</v>
      </c>
      <c r="V145" s="199">
        <f>R145-'[8]5、设备评估表 (2)'!$K139*100</f>
        <v>0</v>
      </c>
      <c r="W145" s="176"/>
    </row>
    <row r="146" spans="1:23" ht="18" customHeight="1">
      <c r="A146" s="22">
        <f>'[8]5、设备评估表 (2)'!A140</f>
        <v>139</v>
      </c>
      <c r="B146" s="22">
        <f>'[8]5、设备评估表 (2)'!B140</f>
        <v>0</v>
      </c>
      <c r="C146" s="30" t="str">
        <f>'[8]5、设备评估表 (2)'!C140</f>
        <v>528D系统数控卧式铣镗床</v>
      </c>
      <c r="D146" s="22" t="str">
        <f>'[8]5、设备评估表 (2)'!D140</f>
        <v>TKP6513</v>
      </c>
      <c r="E146" s="22"/>
      <c r="F146" s="22" t="str">
        <f>'[8]5、设备评估表 (2)'!G140</f>
        <v>沈阳机床中捷厂</v>
      </c>
      <c r="G146" s="22" t="str">
        <f>'[8]5、设备评估表 (2)'!E140</f>
        <v>台</v>
      </c>
      <c r="H146" s="22">
        <f>'[8]5、设备评估表 (2)'!F140</f>
        <v>1</v>
      </c>
      <c r="I146" s="23">
        <f>'[8]5、设备评估表 (2)'!H140</f>
        <v>41639</v>
      </c>
      <c r="J146" s="23">
        <f t="shared" si="5"/>
        <v>41639</v>
      </c>
      <c r="K146" s="23"/>
      <c r="L146" s="110"/>
      <c r="M146" s="11"/>
      <c r="N146" s="10"/>
      <c r="O146" s="13"/>
      <c r="P146" s="11"/>
      <c r="Q146" s="11">
        <f>'[8]5、设备评估表 (2)'!J140</f>
        <v>2600000</v>
      </c>
      <c r="R146" s="25">
        <f>'[8]5、设备评估表 (2)'!K140*100</f>
        <v>45</v>
      </c>
      <c r="S146" s="11">
        <f t="shared" si="6"/>
        <v>1170000</v>
      </c>
      <c r="T146" s="11"/>
      <c r="U146" s="177" t="str">
        <f>'[8]5、设备评估表 (2)'!N140</f>
        <v>A5</v>
      </c>
      <c r="V146" s="199">
        <f>R146-'[8]5、设备评估表 (2)'!$K140*100</f>
        <v>0</v>
      </c>
      <c r="W146" s="176"/>
    </row>
    <row r="147" spans="1:23" ht="18" customHeight="1">
      <c r="A147" s="22">
        <f>'[8]5、设备评估表 (2)'!A141</f>
        <v>140</v>
      </c>
      <c r="B147" s="22">
        <f>'[8]5、设备评估表 (2)'!B141</f>
        <v>0</v>
      </c>
      <c r="C147" s="30" t="str">
        <f>'[8]5、设备评估表 (2)'!C141</f>
        <v>空气压缩机</v>
      </c>
      <c r="D147" s="22" t="str">
        <f>'[8]5、设备评估表 (2)'!D141</f>
        <v>GAE30</v>
      </c>
      <c r="E147" s="22"/>
      <c r="F147" s="22" t="str">
        <f>'[8]5、设备评估表 (2)'!G141</f>
        <v>无锡阿特拉斯科普柯压缩机有限公司</v>
      </c>
      <c r="G147" s="22" t="str">
        <f>'[8]5、设备评估表 (2)'!E141</f>
        <v>台</v>
      </c>
      <c r="H147" s="22">
        <f>'[8]5、设备评估表 (2)'!F141</f>
        <v>1</v>
      </c>
      <c r="I147" s="23">
        <f>'[8]5、设备评估表 (2)'!H141</f>
        <v>41274</v>
      </c>
      <c r="J147" s="23">
        <f t="shared" si="5"/>
        <v>41274</v>
      </c>
      <c r="K147" s="23"/>
      <c r="L147" s="110"/>
      <c r="M147" s="11"/>
      <c r="N147" s="10"/>
      <c r="O147" s="13"/>
      <c r="P147" s="11"/>
      <c r="Q147" s="11">
        <f>'[8]5、设备评估表 (2)'!J141</f>
        <v>72000</v>
      </c>
      <c r="R147" s="25">
        <f>'[8]5、设备评估表 (2)'!K141*100</f>
        <v>47</v>
      </c>
      <c r="S147" s="11">
        <f t="shared" si="6"/>
        <v>33840</v>
      </c>
      <c r="T147" s="11"/>
      <c r="U147" s="177" t="str">
        <f>'[8]5、设备评估表 (2)'!N141</f>
        <v>B1</v>
      </c>
      <c r="V147" s="199">
        <f>R147-'[8]5、设备评估表 (2)'!$K141*100</f>
        <v>0</v>
      </c>
      <c r="W147" s="176"/>
    </row>
    <row r="148" spans="1:23" ht="18" customHeight="1">
      <c r="A148" s="22">
        <f>'[8]5、设备评估表 (2)'!A142</f>
        <v>141</v>
      </c>
      <c r="B148" s="22">
        <f>'[8]5、设备评估表 (2)'!B142</f>
        <v>0</v>
      </c>
      <c r="C148" s="30" t="str">
        <f>'[8]5、设备评估表 (2)'!C142</f>
        <v>空气压缩机</v>
      </c>
      <c r="D148" s="22" t="str">
        <f>'[8]5、设备评估表 (2)'!D142</f>
        <v>GAE30 PA8.5</v>
      </c>
      <c r="E148" s="22"/>
      <c r="F148" s="22" t="str">
        <f>'[8]5、设备评估表 (2)'!G142</f>
        <v>无锡阿特拉斯科普柯压缩机有限公司</v>
      </c>
      <c r="G148" s="22" t="str">
        <f>'[8]5、设备评估表 (2)'!E142</f>
        <v>台</v>
      </c>
      <c r="H148" s="22">
        <f>'[8]5、设备评估表 (2)'!F142</f>
        <v>1</v>
      </c>
      <c r="I148" s="23">
        <f>'[8]5、设备评估表 (2)'!H142</f>
        <v>41274</v>
      </c>
      <c r="J148" s="23">
        <f t="shared" si="5"/>
        <v>41274</v>
      </c>
      <c r="K148" s="23"/>
      <c r="L148" s="110"/>
      <c r="M148" s="11"/>
      <c r="N148" s="10"/>
      <c r="O148" s="13"/>
      <c r="P148" s="11"/>
      <c r="Q148" s="11">
        <f>'[8]5、设备评估表 (2)'!J142</f>
        <v>72000</v>
      </c>
      <c r="R148" s="25">
        <f>'[8]5、设备评估表 (2)'!K142*100</f>
        <v>47</v>
      </c>
      <c r="S148" s="11">
        <f t="shared" si="6"/>
        <v>33840</v>
      </c>
      <c r="T148" s="11"/>
      <c r="U148" s="177" t="str">
        <f>'[8]5、设备评估表 (2)'!N142</f>
        <v>A5</v>
      </c>
      <c r="V148" s="199">
        <f>R148-'[8]5、设备评估表 (2)'!$K142*100</f>
        <v>0</v>
      </c>
      <c r="W148" s="176"/>
    </row>
    <row r="149" spans="1:23" ht="18" customHeight="1">
      <c r="A149" s="22">
        <f>'[8]5、设备评估表 (2)'!A143</f>
        <v>142</v>
      </c>
      <c r="B149" s="22">
        <f>'[8]5、设备评估表 (2)'!B143</f>
        <v>0</v>
      </c>
      <c r="C149" s="30" t="str">
        <f>'[8]5、设备评估表 (2)'!C143</f>
        <v>等离子切割机</v>
      </c>
      <c r="D149" s="22" t="str">
        <f>'[8]5、设备评估表 (2)'!D143</f>
        <v>CUT-315</v>
      </c>
      <c r="E149" s="22"/>
      <c r="F149" s="22" t="str">
        <f>'[8]5、设备评估表 (2)'!G143</f>
        <v>常州森淼焊割设备有限公司</v>
      </c>
      <c r="G149" s="22" t="str">
        <f>'[8]5、设备评估表 (2)'!E143</f>
        <v>台</v>
      </c>
      <c r="H149" s="22">
        <f>'[8]5、设备评估表 (2)'!F143</f>
        <v>1</v>
      </c>
      <c r="I149" s="23">
        <f>'[8]5、设备评估表 (2)'!H143</f>
        <v>41943</v>
      </c>
      <c r="J149" s="23">
        <f t="shared" si="5"/>
        <v>41943</v>
      </c>
      <c r="K149" s="23"/>
      <c r="L149" s="110"/>
      <c r="M149" s="11"/>
      <c r="N149" s="10"/>
      <c r="O149" s="13"/>
      <c r="P149" s="11"/>
      <c r="Q149" s="11">
        <f>'[8]5、设备评估表 (2)'!J143</f>
        <v>34000</v>
      </c>
      <c r="R149" s="25">
        <f>'[8]5、设备评估表 (2)'!K143*100</f>
        <v>49</v>
      </c>
      <c r="S149" s="11">
        <f t="shared" si="6"/>
        <v>16660</v>
      </c>
      <c r="T149" s="11"/>
      <c r="U149" s="177" t="str">
        <f>'[8]5、设备评估表 (2)'!N143</f>
        <v>A3</v>
      </c>
      <c r="V149" s="199">
        <f>R149-'[8]5、设备评估表 (2)'!$K143*100</f>
        <v>0</v>
      </c>
      <c r="W149" s="176"/>
    </row>
    <row r="150" spans="1:23" ht="18" customHeight="1">
      <c r="A150" s="22">
        <f>'[8]5、设备评估表 (2)'!A144</f>
        <v>143</v>
      </c>
      <c r="B150" s="22">
        <f>'[8]5、设备评估表 (2)'!B144</f>
        <v>0</v>
      </c>
      <c r="C150" s="30" t="str">
        <f>'[8]5、设备评估表 (2)'!C144</f>
        <v>机加车间用空调</v>
      </c>
      <c r="D150" s="22" t="str">
        <f>'[8]5、设备评估表 (2)'!D144</f>
        <v>MHF-GE75VCH</v>
      </c>
      <c r="E150" s="22"/>
      <c r="F150" s="22" t="str">
        <f>'[8]5、设备评估表 (2)'!G144</f>
        <v xml:space="preserve">三菱电机 </v>
      </c>
      <c r="G150" s="22" t="str">
        <f>'[8]5、设备评估表 (2)'!E144</f>
        <v>台</v>
      </c>
      <c r="H150" s="22">
        <f>'[8]5、设备评估表 (2)'!F144</f>
        <v>2</v>
      </c>
      <c r="I150" s="23">
        <f>'[8]5、设备评估表 (2)'!H144</f>
        <v>40999</v>
      </c>
      <c r="J150" s="23">
        <f t="shared" si="5"/>
        <v>40999</v>
      </c>
      <c r="K150" s="23"/>
      <c r="L150" s="110"/>
      <c r="M150" s="11"/>
      <c r="N150" s="10"/>
      <c r="O150" s="13"/>
      <c r="P150" s="11"/>
      <c r="Q150" s="11">
        <f>'[8]5、设备评估表 (2)'!J144</f>
        <v>23000</v>
      </c>
      <c r="R150" s="25">
        <f>'[8]5、设备评估表 (2)'!K144*100</f>
        <v>17</v>
      </c>
      <c r="S150" s="11">
        <f t="shared" si="6"/>
        <v>3910</v>
      </c>
      <c r="T150" s="11"/>
      <c r="U150" s="177" t="str">
        <f>'[8]5、设备评估表 (2)'!N144</f>
        <v>B1</v>
      </c>
      <c r="V150" s="199">
        <f>R150-'[8]5、设备评估表 (2)'!$K144*100</f>
        <v>0</v>
      </c>
      <c r="W150" s="176"/>
    </row>
    <row r="151" spans="1:23" ht="18" customHeight="1">
      <c r="A151" s="22">
        <f>'[8]5、设备评估表 (2)'!A145</f>
        <v>144</v>
      </c>
      <c r="B151" s="22">
        <f>'[8]5、设备评估表 (2)'!B145</f>
        <v>0</v>
      </c>
      <c r="C151" s="30" t="str">
        <f>'[8]5、设备评估表 (2)'!C145</f>
        <v>机加车间用空调</v>
      </c>
      <c r="D151" s="22" t="str">
        <f>'[8]5、设备评估表 (2)'!D145</f>
        <v>MHF-GE75VCH</v>
      </c>
      <c r="E151" s="22"/>
      <c r="F151" s="22" t="str">
        <f>'[8]5、设备评估表 (2)'!G145</f>
        <v xml:space="preserve">三菱电机 </v>
      </c>
      <c r="G151" s="22" t="str">
        <f>'[8]5、设备评估表 (2)'!E145</f>
        <v>台</v>
      </c>
      <c r="H151" s="22">
        <f>'[8]5、设备评估表 (2)'!F145</f>
        <v>1</v>
      </c>
      <c r="I151" s="23">
        <f>'[8]5、设备评估表 (2)'!H145</f>
        <v>40999</v>
      </c>
      <c r="J151" s="23">
        <f t="shared" si="5"/>
        <v>40999</v>
      </c>
      <c r="K151" s="23"/>
      <c r="L151" s="110"/>
      <c r="M151" s="11"/>
      <c r="N151" s="10"/>
      <c r="O151" s="13"/>
      <c r="P151" s="11"/>
      <c r="Q151" s="11">
        <f>'[8]5、设备评估表 (2)'!J145</f>
        <v>11500</v>
      </c>
      <c r="R151" s="25">
        <f>'[8]5、设备评估表 (2)'!K145*100</f>
        <v>17</v>
      </c>
      <c r="S151" s="11">
        <f t="shared" si="6"/>
        <v>1955</v>
      </c>
      <c r="T151" s="11"/>
      <c r="U151" s="177" t="str">
        <f>'[8]5、设备评估表 (2)'!N145</f>
        <v>B2</v>
      </c>
      <c r="V151" s="199">
        <f>R151-'[8]5、设备评估表 (2)'!$K145*100</f>
        <v>0</v>
      </c>
      <c r="W151" s="176"/>
    </row>
    <row r="152" spans="1:23" ht="18" customHeight="1">
      <c r="A152" s="22">
        <f>'[8]5、设备评估表 (2)'!A146</f>
        <v>145</v>
      </c>
      <c r="B152" s="22">
        <f>'[8]5、设备评估表 (2)'!B146</f>
        <v>0</v>
      </c>
      <c r="C152" s="30" t="str">
        <f>'[8]5、设备评估表 (2)'!C146</f>
        <v>单螺杆空气压缩机</v>
      </c>
      <c r="D152" s="22" t="str">
        <f>'[8]5、设备评估表 (2)'!D146</f>
        <v>OGFD-9.6/8</v>
      </c>
      <c r="E152" s="22"/>
      <c r="F152" s="22" t="str">
        <f>'[8]5、设备评估表 (2)'!G146</f>
        <v>广东美的正力精密机械公司</v>
      </c>
      <c r="G152" s="22" t="str">
        <f>'[8]5、设备评估表 (2)'!E146</f>
        <v>台</v>
      </c>
      <c r="H152" s="22">
        <f>'[8]5、设备评估表 (2)'!F146</f>
        <v>4</v>
      </c>
      <c r="I152" s="23">
        <f>'[8]5、设备评估表 (2)'!H146</f>
        <v>40999</v>
      </c>
      <c r="J152" s="23">
        <f t="shared" si="5"/>
        <v>40999</v>
      </c>
      <c r="K152" s="23"/>
      <c r="L152" s="110"/>
      <c r="M152" s="11"/>
      <c r="N152" s="10"/>
      <c r="O152" s="13"/>
      <c r="P152" s="11"/>
      <c r="Q152" s="11">
        <f>'[8]5、设备评估表 (2)'!J146</f>
        <v>276000</v>
      </c>
      <c r="R152" s="25">
        <f>'[8]5、设备评估表 (2)'!K146*100</f>
        <v>38</v>
      </c>
      <c r="S152" s="11">
        <f t="shared" si="6"/>
        <v>104880</v>
      </c>
      <c r="T152" s="11"/>
      <c r="U152" s="177" t="str">
        <f>'[8]5、设备评估表 (2)'!N146</f>
        <v>B2</v>
      </c>
      <c r="V152" s="199">
        <f>R152-'[8]5、设备评估表 (2)'!$K146*100</f>
        <v>0</v>
      </c>
      <c r="W152" s="176"/>
    </row>
    <row r="153" spans="1:23" ht="18" customHeight="1">
      <c r="A153" s="22">
        <f>'[8]5、设备评估表 (2)'!A147</f>
        <v>146</v>
      </c>
      <c r="B153" s="22">
        <f>'[8]5、设备评估表 (2)'!B147</f>
        <v>0</v>
      </c>
      <c r="C153" s="30" t="str">
        <f>'[8]5、设备评估表 (2)'!C147</f>
        <v>单螺杆空气压缩机冷干机</v>
      </c>
      <c r="D153" s="22" t="str">
        <f>'[8]5、设备评估表 (2)'!D147</f>
        <v>HAD-10SNF</v>
      </c>
      <c r="E153" s="22"/>
      <c r="F153" s="22" t="str">
        <f>'[8]5、设备评估表 (2)'!G147</f>
        <v>汉粤净化科技</v>
      </c>
      <c r="G153" s="22" t="str">
        <f>'[8]5、设备评估表 (2)'!E147</f>
        <v>台</v>
      </c>
      <c r="H153" s="22">
        <f>'[8]5、设备评估表 (2)'!F147</f>
        <v>3</v>
      </c>
      <c r="I153" s="23">
        <f>'[8]5、设备评估表 (2)'!H147</f>
        <v>40999</v>
      </c>
      <c r="J153" s="23">
        <f t="shared" si="5"/>
        <v>40999</v>
      </c>
      <c r="K153" s="23"/>
      <c r="L153" s="110"/>
      <c r="M153" s="11"/>
      <c r="N153" s="10"/>
      <c r="O153" s="13"/>
      <c r="P153" s="11"/>
      <c r="Q153" s="11">
        <f>'[8]5、设备评估表 (2)'!J147</f>
        <v>31500</v>
      </c>
      <c r="R153" s="25">
        <f>'[8]5、设备评估表 (2)'!K147*100</f>
        <v>38</v>
      </c>
      <c r="S153" s="11">
        <f t="shared" si="6"/>
        <v>11970</v>
      </c>
      <c r="T153" s="11"/>
      <c r="U153" s="177" t="str">
        <f>'[8]5、设备评估表 (2)'!N147</f>
        <v>B2</v>
      </c>
      <c r="V153" s="199">
        <f>R153-'[8]5、设备评估表 (2)'!$K147*100</f>
        <v>0</v>
      </c>
      <c r="W153" s="176"/>
    </row>
    <row r="154" spans="1:23" ht="18" customHeight="1">
      <c r="A154" s="22">
        <f>'[8]5、设备评估表 (2)'!A148</f>
        <v>147</v>
      </c>
      <c r="B154" s="22">
        <f>'[8]5、设备评估表 (2)'!B148</f>
        <v>0</v>
      </c>
      <c r="C154" s="30" t="str">
        <f>'[8]5、设备评估表 (2)'!C148</f>
        <v>摇臂钻床Z3050*16/1</v>
      </c>
      <c r="D154" s="22" t="str">
        <f>'[8]5、设备评估表 (2)'!D148</f>
        <v>Z3050*16/1</v>
      </c>
      <c r="E154" s="22"/>
      <c r="F154" s="22" t="str">
        <f>'[8]5、设备评估表 (2)'!G148</f>
        <v>沈阳机床中捷机床厂</v>
      </c>
      <c r="G154" s="22" t="str">
        <f>'[8]5、设备评估表 (2)'!E148</f>
        <v>台</v>
      </c>
      <c r="H154" s="22">
        <f>'[8]5、设备评估表 (2)'!F148</f>
        <v>2</v>
      </c>
      <c r="I154" s="23">
        <f>'[8]5、设备评估表 (2)'!H148</f>
        <v>41639</v>
      </c>
      <c r="J154" s="23">
        <f t="shared" si="5"/>
        <v>41639</v>
      </c>
      <c r="K154" s="23"/>
      <c r="L154" s="110"/>
      <c r="M154" s="11"/>
      <c r="N154" s="10"/>
      <c r="O154" s="13"/>
      <c r="P154" s="11"/>
      <c r="Q154" s="11">
        <f>'[8]5、设备评估表 (2)'!J148</f>
        <v>136000</v>
      </c>
      <c r="R154" s="25">
        <f>'[8]5、设备评估表 (2)'!K148*100</f>
        <v>48</v>
      </c>
      <c r="S154" s="11">
        <f t="shared" si="6"/>
        <v>65280</v>
      </c>
      <c r="T154" s="11"/>
      <c r="U154" s="177" t="str">
        <f>'[8]5、设备评估表 (2)'!N148</f>
        <v>B1</v>
      </c>
      <c r="V154" s="199">
        <f>R154-'[8]5、设备评估表 (2)'!$K148*100</f>
        <v>0</v>
      </c>
      <c r="W154" s="176"/>
    </row>
    <row r="155" spans="1:23" ht="18" customHeight="1">
      <c r="A155" s="22">
        <f>'[8]5、设备评估表 (2)'!A149</f>
        <v>148</v>
      </c>
      <c r="B155" s="22">
        <f>'[8]5、设备评估表 (2)'!B149</f>
        <v>0</v>
      </c>
      <c r="C155" s="30" t="str">
        <f>'[8]5、设备评估表 (2)'!C149</f>
        <v>三开模（工位）倾转式重力铸造机</v>
      </c>
      <c r="D155" s="22" t="str">
        <f>'[8]5、设备评估表 (2)'!D149</f>
        <v>ZJQ-970S</v>
      </c>
      <c r="E155" s="22"/>
      <c r="F155" s="22" t="str">
        <f>'[8]5、设备评估表 (2)'!G149</f>
        <v>无锡市亚威机械制造有限公司</v>
      </c>
      <c r="G155" s="22" t="str">
        <f>'[8]5、设备评估表 (2)'!E149</f>
        <v>台</v>
      </c>
      <c r="H155" s="22">
        <f>'[8]5、设备评估表 (2)'!F149</f>
        <v>1</v>
      </c>
      <c r="I155" s="23">
        <f>'[8]5、设备评估表 (2)'!H149</f>
        <v>41275</v>
      </c>
      <c r="J155" s="23">
        <f t="shared" si="5"/>
        <v>41275</v>
      </c>
      <c r="K155" s="23"/>
      <c r="L155" s="110"/>
      <c r="M155" s="11"/>
      <c r="N155" s="10"/>
      <c r="O155" s="13"/>
      <c r="P155" s="11"/>
      <c r="Q155" s="11">
        <f>'[8]5、设备评估表 (2)'!J149</f>
        <v>150000</v>
      </c>
      <c r="R155" s="25">
        <f>'[8]5、设备评估表 (2)'!K149*100</f>
        <v>40</v>
      </c>
      <c r="S155" s="11">
        <f t="shared" si="6"/>
        <v>60000</v>
      </c>
      <c r="T155" s="11"/>
      <c r="U155" s="177" t="str">
        <f>'[8]5、设备评估表 (2)'!N149</f>
        <v>B2</v>
      </c>
      <c r="V155" s="199">
        <f>R155-'[8]5、设备评估表 (2)'!$K149*100</f>
        <v>0</v>
      </c>
      <c r="W155" s="176"/>
    </row>
    <row r="156" spans="1:23" ht="18" customHeight="1">
      <c r="A156" s="22">
        <f>'[8]5、设备评估表 (2)'!A150</f>
        <v>149</v>
      </c>
      <c r="B156" s="22">
        <f>'[8]5、设备评估表 (2)'!B150</f>
        <v>0</v>
      </c>
      <c r="C156" s="30" t="str">
        <f>'[8]5、设备评估表 (2)'!C150</f>
        <v>三开模（工位）倾转式重力铸造机</v>
      </c>
      <c r="D156" s="22" t="str">
        <f>'[8]5、设备评估表 (2)'!D150</f>
        <v>ZJQ-760S</v>
      </c>
      <c r="E156" s="22"/>
      <c r="F156" s="22" t="str">
        <f>'[8]5、设备评估表 (2)'!G150</f>
        <v>无锡市亚威机械制造有限公司</v>
      </c>
      <c r="G156" s="22" t="str">
        <f>'[8]5、设备评估表 (2)'!E150</f>
        <v>台</v>
      </c>
      <c r="H156" s="22">
        <f>'[8]5、设备评估表 (2)'!F150</f>
        <v>1</v>
      </c>
      <c r="I156" s="23">
        <f>'[8]5、设备评估表 (2)'!H150</f>
        <v>41275</v>
      </c>
      <c r="J156" s="23">
        <f t="shared" si="5"/>
        <v>41275</v>
      </c>
      <c r="K156" s="23"/>
      <c r="L156" s="110"/>
      <c r="M156" s="11"/>
      <c r="N156" s="10"/>
      <c r="O156" s="13"/>
      <c r="P156" s="11"/>
      <c r="Q156" s="11">
        <f>'[8]5、设备评估表 (2)'!J150</f>
        <v>130000</v>
      </c>
      <c r="R156" s="25">
        <f>'[8]5、设备评估表 (2)'!K150*100</f>
        <v>40</v>
      </c>
      <c r="S156" s="11">
        <f t="shared" si="6"/>
        <v>52000</v>
      </c>
      <c r="T156" s="11"/>
      <c r="U156" s="177" t="str">
        <f>'[8]5、设备评估表 (2)'!N150</f>
        <v>B2</v>
      </c>
      <c r="V156" s="199">
        <f>R156-'[8]5、设备评估表 (2)'!$K150*100</f>
        <v>0</v>
      </c>
      <c r="W156" s="176"/>
    </row>
    <row r="157" spans="1:23" ht="18" customHeight="1">
      <c r="A157" s="22">
        <f>'[8]5、设备评估表 (2)'!A151</f>
        <v>150</v>
      </c>
      <c r="B157" s="22">
        <f>'[8]5、设备评估表 (2)'!B151</f>
        <v>0</v>
      </c>
      <c r="C157" s="30" t="str">
        <f>'[8]5、设备评估表 (2)'!C151</f>
        <v>热风循环加热炉、低压铸造机一套</v>
      </c>
      <c r="D157" s="22" t="str">
        <f>'[8]5、设备评估表 (2)'!D151</f>
        <v>ZJ455D</v>
      </c>
      <c r="E157" s="22"/>
      <c r="F157" s="22" t="str">
        <f>'[8]5、设备评估表 (2)'!G151</f>
        <v>无锡方力达</v>
      </c>
      <c r="G157" s="22" t="str">
        <f>'[8]5、设备评估表 (2)'!E151</f>
        <v>套</v>
      </c>
      <c r="H157" s="22">
        <f>'[8]5、设备评估表 (2)'!F151</f>
        <v>1</v>
      </c>
      <c r="I157" s="23">
        <f>'[8]5、设备评估表 (2)'!H151</f>
        <v>41274</v>
      </c>
      <c r="J157" s="23">
        <f t="shared" si="5"/>
        <v>41274</v>
      </c>
      <c r="K157" s="23"/>
      <c r="L157" s="110"/>
      <c r="M157" s="11"/>
      <c r="N157" s="10"/>
      <c r="O157" s="13"/>
      <c r="P157" s="11"/>
      <c r="Q157" s="11">
        <f>'[8]5、设备评估表 (2)'!J151</f>
        <v>340000</v>
      </c>
      <c r="R157" s="25">
        <f>'[8]5、设备评估表 (2)'!K151*100</f>
        <v>40</v>
      </c>
      <c r="S157" s="11">
        <f t="shared" si="6"/>
        <v>136000</v>
      </c>
      <c r="T157" s="11"/>
      <c r="U157" s="177" t="str">
        <f>'[8]5、设备评估表 (2)'!N151</f>
        <v>B2</v>
      </c>
      <c r="V157" s="199">
        <f>R157-'[8]5、设备评估表 (2)'!$K151*100</f>
        <v>0</v>
      </c>
      <c r="W157" s="176"/>
    </row>
    <row r="158" spans="1:23" ht="18" customHeight="1">
      <c r="A158" s="22">
        <f>'[8]5、设备评估表 (2)'!A152</f>
        <v>151</v>
      </c>
      <c r="B158" s="22">
        <f>'[8]5、设备评估表 (2)'!B152</f>
        <v>0</v>
      </c>
      <c r="C158" s="30" t="str">
        <f>'[8]5、设备评估表 (2)'!C152</f>
        <v>数控立式加工中心</v>
      </c>
      <c r="D158" s="22" t="str">
        <f>'[8]5、设备评估表 (2)'!D152</f>
        <v>VBZ900BCNC，1050*500</v>
      </c>
      <c r="E158" s="22"/>
      <c r="F158" s="22" t="str">
        <f>'[8]5、设备评估表 (2)'!G152</f>
        <v>深圳帝马</v>
      </c>
      <c r="G158" s="22" t="str">
        <f>'[8]5、设备评估表 (2)'!E152</f>
        <v>台</v>
      </c>
      <c r="H158" s="22">
        <f>'[8]5、设备评估表 (2)'!F152</f>
        <v>1</v>
      </c>
      <c r="I158" s="23">
        <f>'[8]5、设备评估表 (2)'!H152</f>
        <v>41639</v>
      </c>
      <c r="J158" s="23">
        <f t="shared" si="5"/>
        <v>41639</v>
      </c>
      <c r="K158" s="23"/>
      <c r="L158" s="110"/>
      <c r="M158" s="11"/>
      <c r="N158" s="10"/>
      <c r="O158" s="13"/>
      <c r="P158" s="11"/>
      <c r="Q158" s="11">
        <f>'[8]5、设备评估表 (2)'!J152</f>
        <v>310000</v>
      </c>
      <c r="R158" s="25">
        <f>'[8]5、设备评估表 (2)'!K152*100</f>
        <v>44</v>
      </c>
      <c r="S158" s="11">
        <f t="shared" si="6"/>
        <v>136400</v>
      </c>
      <c r="T158" s="11"/>
      <c r="U158" s="177" t="str">
        <f>'[8]5、设备评估表 (2)'!N152</f>
        <v>A5</v>
      </c>
      <c r="V158" s="199">
        <f>R158-'[8]5、设备评估表 (2)'!$K152*100</f>
        <v>0</v>
      </c>
      <c r="W158" s="176"/>
    </row>
    <row r="159" spans="1:23" ht="18" customHeight="1">
      <c r="A159" s="22">
        <f>'[8]5、设备评估表 (2)'!A153</f>
        <v>152</v>
      </c>
      <c r="B159" s="22">
        <f>'[8]5、设备评估表 (2)'!B153</f>
        <v>0</v>
      </c>
      <c r="C159" s="30" t="str">
        <f>'[8]5、设备评估表 (2)'!C153</f>
        <v>数控车床CKA5085NJ</v>
      </c>
      <c r="D159" s="22" t="str">
        <f>'[8]5、设备评估表 (2)'!D153</f>
        <v>CKA5085NJ</v>
      </c>
      <c r="E159" s="22"/>
      <c r="F159" s="22" t="str">
        <f>'[8]5、设备评估表 (2)'!G153</f>
        <v>沈阳机床</v>
      </c>
      <c r="G159" s="22" t="str">
        <f>'[8]5、设备评估表 (2)'!E153</f>
        <v>台</v>
      </c>
      <c r="H159" s="22">
        <f>'[8]5、设备评估表 (2)'!F153</f>
        <v>1</v>
      </c>
      <c r="I159" s="23">
        <f>'[8]5、设备评估表 (2)'!H153</f>
        <v>41090</v>
      </c>
      <c r="J159" s="23">
        <f t="shared" si="5"/>
        <v>41090</v>
      </c>
      <c r="K159" s="23"/>
      <c r="L159" s="110"/>
      <c r="M159" s="11"/>
      <c r="N159" s="10"/>
      <c r="O159" s="13"/>
      <c r="P159" s="11"/>
      <c r="Q159" s="11">
        <f>'[8]5、设备评估表 (2)'!J153</f>
        <v>92700</v>
      </c>
      <c r="R159" s="25">
        <f>'[8]5、设备评估表 (2)'!K153*100</f>
        <v>35</v>
      </c>
      <c r="S159" s="11">
        <f t="shared" si="6"/>
        <v>32445</v>
      </c>
      <c r="T159" s="11"/>
      <c r="U159" s="177" t="str">
        <f>'[8]5、设备评估表 (2)'!N153</f>
        <v>B1</v>
      </c>
      <c r="V159" s="199">
        <f>R159-'[8]5、设备评估表 (2)'!$K153*100</f>
        <v>0</v>
      </c>
      <c r="W159" s="176"/>
    </row>
    <row r="160" spans="1:23" ht="18" customHeight="1">
      <c r="A160" s="22">
        <f>'[8]5、设备评估表 (2)'!A154</f>
        <v>153</v>
      </c>
      <c r="B160" s="22">
        <f>'[8]5、设备评估表 (2)'!B154</f>
        <v>0</v>
      </c>
      <c r="C160" s="30" t="str">
        <f>'[8]5、设备评估表 (2)'!C154</f>
        <v>干燥箱</v>
      </c>
      <c r="D160" s="22" t="str">
        <f>'[8]5、设备评估表 (2)'!D154</f>
        <v>101-4A数显</v>
      </c>
      <c r="E160" s="22"/>
      <c r="F160" s="22" t="str">
        <f>'[8]5、设备评估表 (2)'!G154</f>
        <v>上海锦屏仪器仪表有限公司</v>
      </c>
      <c r="G160" s="22" t="str">
        <f>'[8]5、设备评估表 (2)'!E154</f>
        <v>台</v>
      </c>
      <c r="H160" s="22">
        <f>'[8]5、设备评估表 (2)'!F154</f>
        <v>2</v>
      </c>
      <c r="I160" s="23">
        <f>'[8]5、设备评估表 (2)'!H154</f>
        <v>41274</v>
      </c>
      <c r="J160" s="23">
        <f t="shared" si="5"/>
        <v>41274</v>
      </c>
      <c r="K160" s="23"/>
      <c r="L160" s="110"/>
      <c r="M160" s="11"/>
      <c r="N160" s="10"/>
      <c r="O160" s="13"/>
      <c r="P160" s="11"/>
      <c r="Q160" s="11">
        <f>'[8]5、设备评估表 (2)'!J154</f>
        <v>10000</v>
      </c>
      <c r="R160" s="25">
        <f>'[8]5、设备评估表 (2)'!K154*100</f>
        <v>34</v>
      </c>
      <c r="S160" s="11">
        <f t="shared" si="6"/>
        <v>3400</v>
      </c>
      <c r="T160" s="11"/>
      <c r="U160" s="177" t="str">
        <f>'[8]5、设备评估表 (2)'!N154</f>
        <v>A2</v>
      </c>
      <c r="V160" s="199">
        <f>R160-'[8]5、设备评估表 (2)'!$K154*100</f>
        <v>0</v>
      </c>
      <c r="W160" s="176"/>
    </row>
    <row r="161" spans="1:23" ht="18" customHeight="1">
      <c r="A161" s="22">
        <f>'[8]5、设备评估表 (2)'!A155</f>
        <v>154</v>
      </c>
      <c r="B161" s="22">
        <f>'[8]5、设备评估表 (2)'!B155</f>
        <v>0</v>
      </c>
      <c r="C161" s="30" t="str">
        <f>'[8]5、设备评估表 (2)'!C155</f>
        <v>宿舍楼配电箱</v>
      </c>
      <c r="D161" s="22">
        <f>'[8]5、设备评估表 (2)'!D155</f>
        <v>0</v>
      </c>
      <c r="E161" s="22"/>
      <c r="F161" s="22" t="str">
        <f>'[8]5、设备评估表 (2)'!G155</f>
        <v>组合设备</v>
      </c>
      <c r="G161" s="22" t="str">
        <f>'[8]5、设备评估表 (2)'!E155</f>
        <v>台</v>
      </c>
      <c r="H161" s="22">
        <f>'[8]5、设备评估表 (2)'!F155</f>
        <v>2</v>
      </c>
      <c r="I161" s="23">
        <f>'[8]5、设备评估表 (2)'!H155</f>
        <v>41243</v>
      </c>
      <c r="J161" s="23">
        <f t="shared" si="5"/>
        <v>41243</v>
      </c>
      <c r="K161" s="23"/>
      <c r="L161" s="110"/>
      <c r="M161" s="11"/>
      <c r="N161" s="10"/>
      <c r="O161" s="13"/>
      <c r="P161" s="11"/>
      <c r="Q161" s="11">
        <f>'[8]5、设备评估表 (2)'!J155</f>
        <v>8000</v>
      </c>
      <c r="R161" s="25">
        <f>'[8]5、设备评估表 (2)'!K155*100</f>
        <v>45</v>
      </c>
      <c r="S161" s="11">
        <f t="shared" si="6"/>
        <v>3600</v>
      </c>
      <c r="T161" s="11"/>
      <c r="U161" s="177" t="str">
        <f>'[8]5、设备评估表 (2)'!N155</f>
        <v>九号宿舍楼后</v>
      </c>
      <c r="V161" s="199">
        <f>R161-'[8]5、设备评估表 (2)'!$K155*100</f>
        <v>0</v>
      </c>
      <c r="W161" s="176"/>
    </row>
    <row r="162" spans="1:23" ht="18" customHeight="1">
      <c r="A162" s="22">
        <f>'[8]5、设备评估表 (2)'!A156</f>
        <v>155</v>
      </c>
      <c r="B162" s="22">
        <f>'[8]5、设备评估表 (2)'!B156</f>
        <v>0</v>
      </c>
      <c r="C162" s="30" t="str">
        <f>'[8]5、设备评估表 (2)'!C156</f>
        <v>锅炉房配电箱</v>
      </c>
      <c r="D162" s="22">
        <f>'[8]5、设备评估表 (2)'!D156</f>
        <v>0</v>
      </c>
      <c r="E162" s="22"/>
      <c r="F162" s="22" t="str">
        <f>'[8]5、设备评估表 (2)'!G156</f>
        <v>不详</v>
      </c>
      <c r="G162" s="22" t="str">
        <f>'[8]5、设备评估表 (2)'!E156</f>
        <v>台</v>
      </c>
      <c r="H162" s="22">
        <f>'[8]5、设备评估表 (2)'!F156</f>
        <v>1</v>
      </c>
      <c r="I162" s="23">
        <f>'[8]5、设备评估表 (2)'!H156</f>
        <v>41243</v>
      </c>
      <c r="J162" s="23">
        <f t="shared" si="5"/>
        <v>41243</v>
      </c>
      <c r="K162" s="23"/>
      <c r="L162" s="110"/>
      <c r="M162" s="11"/>
      <c r="N162" s="10"/>
      <c r="O162" s="13"/>
      <c r="P162" s="11"/>
      <c r="Q162" s="11">
        <f>'[8]5、设备评估表 (2)'!J156</f>
        <v>4500</v>
      </c>
      <c r="R162" s="25">
        <f>'[8]5、设备评估表 (2)'!K156*100</f>
        <v>52</v>
      </c>
      <c r="S162" s="11">
        <f t="shared" si="6"/>
        <v>2340</v>
      </c>
      <c r="T162" s="11"/>
      <c r="U162" s="201" t="str">
        <f>'[8]5、设备评估表 (2)'!N156</f>
        <v>锅炉房</v>
      </c>
      <c r="V162" s="199">
        <f>R162-'[8]5、设备评估表 (2)'!$K156*100</f>
        <v>0</v>
      </c>
      <c r="W162" s="176"/>
    </row>
    <row r="163" spans="1:23" ht="18" customHeight="1">
      <c r="A163" s="22">
        <f>'[8]5、设备评估表 (2)'!A157</f>
        <v>156</v>
      </c>
      <c r="B163" s="22">
        <f>'[8]5、设备评估表 (2)'!B157</f>
        <v>0</v>
      </c>
      <c r="C163" s="30" t="str">
        <f>'[8]5、设备评估表 (2)'!C157</f>
        <v>低压动力柜</v>
      </c>
      <c r="D163" s="22">
        <f>'[8]5、设备评估表 (2)'!D157</f>
        <v>0</v>
      </c>
      <c r="E163" s="22"/>
      <c r="F163" s="22" t="str">
        <f>'[8]5、设备评估表 (2)'!G157</f>
        <v>不详</v>
      </c>
      <c r="G163" s="22" t="str">
        <f>'[8]5、设备评估表 (2)'!E157</f>
        <v>台</v>
      </c>
      <c r="H163" s="22">
        <f>'[8]5、设备评估表 (2)'!F157</f>
        <v>1</v>
      </c>
      <c r="I163" s="23">
        <f>'[8]5、设备评估表 (2)'!H157</f>
        <v>41172</v>
      </c>
      <c r="J163" s="23">
        <f t="shared" si="5"/>
        <v>41172</v>
      </c>
      <c r="K163" s="23"/>
      <c r="L163" s="110"/>
      <c r="M163" s="11"/>
      <c r="N163" s="10"/>
      <c r="O163" s="13"/>
      <c r="P163" s="11"/>
      <c r="Q163" s="11">
        <f>'[8]5、设备评估表 (2)'!J157</f>
        <v>4000</v>
      </c>
      <c r="R163" s="25">
        <f>'[8]5、设备评估表 (2)'!K157*100</f>
        <v>41</v>
      </c>
      <c r="S163" s="11">
        <f t="shared" si="6"/>
        <v>1640</v>
      </c>
      <c r="T163" s="11"/>
      <c r="U163" s="201" t="str">
        <f>'[8]5、设备评估表 (2)'!N157</f>
        <v>B3锅炉房</v>
      </c>
      <c r="V163" s="199">
        <f>R163-'[8]5、设备评估表 (2)'!$K157*100</f>
        <v>0</v>
      </c>
      <c r="W163" s="176"/>
    </row>
    <row r="164" spans="1:23" ht="18" customHeight="1">
      <c r="A164" s="22">
        <f>'[8]5、设备评估表 (2)'!A158</f>
        <v>157</v>
      </c>
      <c r="B164" s="22">
        <f>'[8]5、设备评估表 (2)'!B158</f>
        <v>0</v>
      </c>
      <c r="C164" s="30" t="str">
        <f>'[8]5、设备评估表 (2)'!C158</f>
        <v>动力箱</v>
      </c>
      <c r="D164" s="22">
        <f>'[8]5、设备评估表 (2)'!D158</f>
        <v>0</v>
      </c>
      <c r="E164" s="22"/>
      <c r="F164" s="22">
        <f>'[8]5、设备评估表 (2)'!G158</f>
        <v>0</v>
      </c>
      <c r="G164" s="22" t="str">
        <f>'[8]5、设备评估表 (2)'!E158</f>
        <v>台</v>
      </c>
      <c r="H164" s="22">
        <f>'[8]5、设备评估表 (2)'!F158</f>
        <v>1</v>
      </c>
      <c r="I164" s="23">
        <f>'[8]5、设备评估表 (2)'!H158</f>
        <v>41639</v>
      </c>
      <c r="J164" s="23">
        <f t="shared" si="5"/>
        <v>41639</v>
      </c>
      <c r="K164" s="23"/>
      <c r="L164" s="110"/>
      <c r="M164" s="11"/>
      <c r="N164" s="10"/>
      <c r="O164" s="13"/>
      <c r="P164" s="11"/>
      <c r="Q164" s="11">
        <f>'[8]5、设备评估表 (2)'!J158</f>
        <v>4500</v>
      </c>
      <c r="R164" s="25">
        <f>'[8]5、设备评估表 (2)'!K158*100</f>
        <v>44</v>
      </c>
      <c r="S164" s="11">
        <f t="shared" si="6"/>
        <v>1980</v>
      </c>
      <c r="T164" s="11"/>
      <c r="U164" s="201" t="str">
        <f>'[8]5、设备评估表 (2)'!N158</f>
        <v>B3锅炉房</v>
      </c>
      <c r="V164" s="199">
        <f>R164-'[8]5、设备评估表 (2)'!$K158*100</f>
        <v>0</v>
      </c>
      <c r="W164" s="176"/>
    </row>
    <row r="165" spans="1:23" ht="18" customHeight="1">
      <c r="A165" s="22">
        <f>'[8]5、设备评估表 (2)'!A159</f>
        <v>158</v>
      </c>
      <c r="B165" s="22">
        <f>'[8]5、设备评估表 (2)'!B159</f>
        <v>0</v>
      </c>
      <c r="C165" s="30" t="str">
        <f>'[8]5、设备评估表 (2)'!C159</f>
        <v>动力箱</v>
      </c>
      <c r="D165" s="22">
        <f>'[8]5、设备评估表 (2)'!D159</f>
        <v>0</v>
      </c>
      <c r="E165" s="22"/>
      <c r="F165" s="22">
        <f>'[8]5、设备评估表 (2)'!G159</f>
        <v>0</v>
      </c>
      <c r="G165" s="22" t="str">
        <f>'[8]5、设备评估表 (2)'!E159</f>
        <v>台</v>
      </c>
      <c r="H165" s="22">
        <f>'[8]5、设备评估表 (2)'!F159</f>
        <v>1</v>
      </c>
      <c r="I165" s="23">
        <f>'[8]5、设备评估表 (2)'!H159</f>
        <v>41639</v>
      </c>
      <c r="J165" s="23">
        <f t="shared" si="5"/>
        <v>41639</v>
      </c>
      <c r="K165" s="23"/>
      <c r="L165" s="110"/>
      <c r="M165" s="11"/>
      <c r="N165" s="10"/>
      <c r="O165" s="13"/>
      <c r="P165" s="11"/>
      <c r="Q165" s="11">
        <f>'[8]5、设备评估表 (2)'!J159</f>
        <v>4000</v>
      </c>
      <c r="R165" s="25">
        <f>'[8]5、设备评估表 (2)'!K159*100</f>
        <v>44</v>
      </c>
      <c r="S165" s="11">
        <f t="shared" si="6"/>
        <v>1760</v>
      </c>
      <c r="T165" s="11"/>
      <c r="U165" s="201" t="str">
        <f>'[8]5、设备评估表 (2)'!N159</f>
        <v>B3锅炉房</v>
      </c>
      <c r="V165" s="199">
        <f>R165-'[8]5、设备评估表 (2)'!$K159*100</f>
        <v>0</v>
      </c>
      <c r="W165" s="176"/>
    </row>
    <row r="166" spans="1:23" ht="18" customHeight="1">
      <c r="A166" s="22">
        <f>'[8]5、设备评估表 (2)'!A160</f>
        <v>159</v>
      </c>
      <c r="B166" s="22">
        <f>'[8]5、设备评估表 (2)'!B160</f>
        <v>0</v>
      </c>
      <c r="C166" s="30" t="str">
        <f>'[8]5、设备评估表 (2)'!C160</f>
        <v>数控卧式铣镗床</v>
      </c>
      <c r="D166" s="22" t="str">
        <f>'[8]5、设备评估表 (2)'!D160</f>
        <v>TKB6511B</v>
      </c>
      <c r="E166" s="22"/>
      <c r="F166" s="22" t="str">
        <f>'[8]5、设备评估表 (2)'!G160</f>
        <v>沈阳机床股份公司中捷机床厂</v>
      </c>
      <c r="G166" s="22" t="str">
        <f>'[8]5、设备评估表 (2)'!E160</f>
        <v>套</v>
      </c>
      <c r="H166" s="22">
        <f>'[8]5、设备评估表 (2)'!F160</f>
        <v>1</v>
      </c>
      <c r="I166" s="23">
        <f>'[8]5、设备评估表 (2)'!H160</f>
        <v>41640</v>
      </c>
      <c r="J166" s="23">
        <f t="shared" si="5"/>
        <v>41640</v>
      </c>
      <c r="K166" s="23"/>
      <c r="L166" s="110"/>
      <c r="M166" s="11"/>
      <c r="N166" s="10"/>
      <c r="O166" s="13"/>
      <c r="P166" s="11"/>
      <c r="Q166" s="11">
        <f>'[8]5、设备评估表 (2)'!J160</f>
        <v>2030000</v>
      </c>
      <c r="R166" s="25">
        <f>'[8]5、设备评估表 (2)'!K160*100</f>
        <v>46</v>
      </c>
      <c r="S166" s="11">
        <f t="shared" si="6"/>
        <v>933800</v>
      </c>
      <c r="T166" s="11"/>
      <c r="U166" s="177" t="str">
        <f>'[8]5、设备评估表 (2)'!N160</f>
        <v>B1</v>
      </c>
      <c r="V166" s="199">
        <f>R166-'[8]5、设备评估表 (2)'!$K160*100</f>
        <v>0</v>
      </c>
      <c r="W166" s="176"/>
    </row>
    <row r="167" spans="1:23" ht="18" customHeight="1">
      <c r="A167" s="22">
        <f>'[8]5、设备评估表 (2)'!A161</f>
        <v>160</v>
      </c>
      <c r="B167" s="22">
        <f>'[8]5、设备评估表 (2)'!B161</f>
        <v>0</v>
      </c>
      <c r="C167" s="30" t="str">
        <f>'[8]5、设备评估表 (2)'!C161</f>
        <v>平面磨床</v>
      </c>
      <c r="D167" s="22" t="str">
        <f>'[8]5、设备评估表 (2)'!D161</f>
        <v>M7160*10HZ</v>
      </c>
      <c r="E167" s="22"/>
      <c r="F167" s="22" t="str">
        <f>'[8]5、设备评估表 (2)'!G161</f>
        <v>杭州机床股份有限公司</v>
      </c>
      <c r="G167" s="22" t="str">
        <f>'[8]5、设备评估表 (2)'!E161</f>
        <v>台</v>
      </c>
      <c r="H167" s="22">
        <f>'[8]5、设备评估表 (2)'!F161</f>
        <v>1</v>
      </c>
      <c r="I167" s="23">
        <f>'[8]5、设备评估表 (2)'!H161</f>
        <v>41639</v>
      </c>
      <c r="J167" s="23">
        <f t="shared" si="5"/>
        <v>41639</v>
      </c>
      <c r="K167" s="23"/>
      <c r="L167" s="110"/>
      <c r="M167" s="11"/>
      <c r="N167" s="10"/>
      <c r="O167" s="13"/>
      <c r="P167" s="11"/>
      <c r="Q167" s="11">
        <f>'[8]5、设备评估表 (2)'!J161</f>
        <v>110000</v>
      </c>
      <c r="R167" s="25">
        <f>'[8]5、设备评估表 (2)'!K161*100</f>
        <v>56</v>
      </c>
      <c r="S167" s="11">
        <f t="shared" si="6"/>
        <v>61600</v>
      </c>
      <c r="T167" s="11"/>
      <c r="U167" s="177" t="str">
        <f>'[8]5、设备评估表 (2)'!N161</f>
        <v>A5</v>
      </c>
      <c r="V167" s="199">
        <f>R167-'[8]5、设备评估表 (2)'!$K161*100</f>
        <v>0</v>
      </c>
      <c r="W167" s="176"/>
    </row>
    <row r="168" spans="1:23" ht="18" customHeight="1">
      <c r="A168" s="22">
        <f>'[8]5、设备评估表 (2)'!A162</f>
        <v>161</v>
      </c>
      <c r="B168" s="22">
        <f>'[8]5、设备评估表 (2)'!B162</f>
        <v>0</v>
      </c>
      <c r="C168" s="30" t="str">
        <f>'[8]5、设备评估表 (2)'!C162</f>
        <v>普通车床</v>
      </c>
      <c r="D168" s="22" t="str">
        <f>'[8]5、设备评估表 (2)'!D162</f>
        <v>CA6150A</v>
      </c>
      <c r="E168" s="22"/>
      <c r="F168" s="22" t="str">
        <f>'[8]5、设备评估表 (2)'!G162</f>
        <v>沈阳机床股份公司中捷机床厂</v>
      </c>
      <c r="G168" s="22" t="str">
        <f>'[8]5、设备评估表 (2)'!E162</f>
        <v>台</v>
      </c>
      <c r="H168" s="22">
        <f>'[8]5、设备评估表 (2)'!F162</f>
        <v>1</v>
      </c>
      <c r="I168" s="23">
        <f>'[8]5、设备评估表 (2)'!H162</f>
        <v>41820</v>
      </c>
      <c r="J168" s="23">
        <f t="shared" si="5"/>
        <v>41820</v>
      </c>
      <c r="K168" s="23"/>
      <c r="L168" s="110"/>
      <c r="M168" s="11"/>
      <c r="N168" s="10"/>
      <c r="O168" s="13"/>
      <c r="P168" s="11"/>
      <c r="Q168" s="11">
        <f>'[8]5、设备评估表 (2)'!J162</f>
        <v>55000</v>
      </c>
      <c r="R168" s="25">
        <f>'[8]5、设备评估表 (2)'!K162*100</f>
        <v>62</v>
      </c>
      <c r="S168" s="11">
        <f t="shared" si="6"/>
        <v>34100</v>
      </c>
      <c r="T168" s="11"/>
      <c r="U168" s="177" t="str">
        <f>'[8]5、设备评估表 (2)'!N162</f>
        <v>A5</v>
      </c>
      <c r="V168" s="199">
        <f>R168-'[8]5、设备评估表 (2)'!$K162*100</f>
        <v>0</v>
      </c>
      <c r="W168" s="176"/>
    </row>
    <row r="169" spans="1:23" ht="18" customHeight="1">
      <c r="A169" s="22">
        <f>'[8]5、设备评估表 (2)'!A163</f>
        <v>162</v>
      </c>
      <c r="B169" s="22">
        <f>'[8]5、设备评估表 (2)'!B163</f>
        <v>0</v>
      </c>
      <c r="C169" s="30" t="str">
        <f>'[8]5、设备评估表 (2)'!C163</f>
        <v>散热风机</v>
      </c>
      <c r="D169" s="22" t="str">
        <f>'[8]5、设备评估表 (2)'!D163</f>
        <v>∮800</v>
      </c>
      <c r="E169" s="22"/>
      <c r="F169" s="22" t="str">
        <f>'[8]5、设备评估表 (2)'!G163</f>
        <v>自制组合</v>
      </c>
      <c r="G169" s="22" t="str">
        <f>'[8]5、设备评估表 (2)'!E163</f>
        <v>台</v>
      </c>
      <c r="H169" s="22">
        <f>'[8]5、设备评估表 (2)'!F163</f>
        <v>1</v>
      </c>
      <c r="I169" s="23">
        <f>'[8]5、设备评估表 (2)'!H163</f>
        <v>41974</v>
      </c>
      <c r="J169" s="23">
        <f t="shared" si="5"/>
        <v>41974</v>
      </c>
      <c r="K169" s="23"/>
      <c r="L169" s="110"/>
      <c r="M169" s="11"/>
      <c r="N169" s="10"/>
      <c r="O169" s="13"/>
      <c r="P169" s="11"/>
      <c r="Q169" s="11">
        <f>'[8]5、设备评估表 (2)'!J163</f>
        <v>3200</v>
      </c>
      <c r="R169" s="25">
        <f>'[8]5、设备评估表 (2)'!K163*100</f>
        <v>44</v>
      </c>
      <c r="S169" s="11">
        <f t="shared" si="6"/>
        <v>1408</v>
      </c>
      <c r="T169" s="11"/>
      <c r="U169" s="177" t="str">
        <f>'[8]5、设备评估表 (2)'!N163</f>
        <v>B1</v>
      </c>
      <c r="V169" s="199">
        <f>R169-'[8]5、设备评估表 (2)'!$K163*100</f>
        <v>0</v>
      </c>
      <c r="W169" s="176"/>
    </row>
    <row r="170" spans="1:23" ht="18" customHeight="1">
      <c r="A170" s="22">
        <f>'[8]5、设备评估表 (2)'!A164</f>
        <v>163</v>
      </c>
      <c r="B170" s="22">
        <f>'[8]5、设备评估表 (2)'!B164</f>
        <v>0</v>
      </c>
      <c r="C170" s="30" t="str">
        <f>'[8]5、设备评估表 (2)'!C164</f>
        <v>轴流式通风机</v>
      </c>
      <c r="D170" s="22" t="str">
        <f>'[8]5、设备评估表 (2)'!D164</f>
        <v>SFG6-4∮500</v>
      </c>
      <c r="E170" s="22"/>
      <c r="F170" s="22" t="str">
        <f>'[8]5、设备评估表 (2)'!G164</f>
        <v>自制组合</v>
      </c>
      <c r="G170" s="22" t="str">
        <f>'[8]5、设备评估表 (2)'!E164</f>
        <v>台</v>
      </c>
      <c r="H170" s="22">
        <f>'[8]5、设备评估表 (2)'!F164</f>
        <v>1</v>
      </c>
      <c r="I170" s="23">
        <f>'[8]5、设备评估表 (2)'!H164</f>
        <v>41974</v>
      </c>
      <c r="J170" s="23">
        <f t="shared" si="5"/>
        <v>41974</v>
      </c>
      <c r="K170" s="23"/>
      <c r="L170" s="110"/>
      <c r="M170" s="11"/>
      <c r="N170" s="10"/>
      <c r="O170" s="13"/>
      <c r="P170" s="11"/>
      <c r="Q170" s="11">
        <f>'[8]5、设备评估表 (2)'!J164</f>
        <v>1200</v>
      </c>
      <c r="R170" s="25">
        <f>'[8]5、设备评估表 (2)'!K164*100</f>
        <v>44</v>
      </c>
      <c r="S170" s="11">
        <f t="shared" si="6"/>
        <v>528</v>
      </c>
      <c r="T170" s="11"/>
      <c r="U170" s="177" t="str">
        <f>'[8]5、设备评估表 (2)'!N164</f>
        <v>B2</v>
      </c>
      <c r="V170" s="199">
        <f>R170-'[8]5、设备评估表 (2)'!$K164*100</f>
        <v>0</v>
      </c>
      <c r="W170" s="176"/>
    </row>
    <row r="171" spans="1:23" ht="18" customHeight="1">
      <c r="A171" s="22">
        <f>'[8]5、设备评估表 (2)'!A165</f>
        <v>164</v>
      </c>
      <c r="B171" s="22">
        <f>'[8]5、设备评估表 (2)'!B165</f>
        <v>0</v>
      </c>
      <c r="C171" s="30" t="str">
        <f>'[8]5、设备评估表 (2)'!C165</f>
        <v>平车</v>
      </c>
      <c r="D171" s="22" t="str">
        <f>'[8]5、设备评估表 (2)'!D165</f>
        <v>有轨道，直流低压电动机驱动10t</v>
      </c>
      <c r="E171" s="22"/>
      <c r="F171" s="22" t="str">
        <f>'[8]5、设备评估表 (2)'!G165</f>
        <v>自制组合</v>
      </c>
      <c r="G171" s="22" t="str">
        <f>'[8]5、设备评估表 (2)'!E165</f>
        <v>台</v>
      </c>
      <c r="H171" s="22">
        <f>'[8]5、设备评估表 (2)'!F165</f>
        <v>1</v>
      </c>
      <c r="I171" s="23">
        <f>'[8]5、设备评估表 (2)'!H165</f>
        <v>41640</v>
      </c>
      <c r="J171" s="23">
        <f t="shared" si="5"/>
        <v>41640</v>
      </c>
      <c r="K171" s="23"/>
      <c r="L171" s="110"/>
      <c r="M171" s="11"/>
      <c r="N171" s="10"/>
      <c r="O171" s="13"/>
      <c r="P171" s="11"/>
      <c r="Q171" s="11">
        <f>'[8]5、设备评估表 (2)'!J165</f>
        <v>45000</v>
      </c>
      <c r="R171" s="25">
        <f>'[8]5、设备评估表 (2)'!K165*100</f>
        <v>60</v>
      </c>
      <c r="S171" s="11">
        <f t="shared" si="6"/>
        <v>27000</v>
      </c>
      <c r="T171" s="11"/>
      <c r="U171" s="177" t="str">
        <f>'[8]5、设备评估表 (2)'!N165</f>
        <v>B2</v>
      </c>
      <c r="V171" s="199">
        <f>R171-'[8]5、设备评估表 (2)'!$K165*100</f>
        <v>0</v>
      </c>
      <c r="W171" s="176"/>
    </row>
    <row r="172" spans="1:23" ht="18" customHeight="1">
      <c r="A172" s="22">
        <f>'[8]5、设备评估表 (2)'!A166</f>
        <v>165</v>
      </c>
      <c r="B172" s="22">
        <f>'[8]5、设备评估表 (2)'!B166</f>
        <v>0</v>
      </c>
      <c r="C172" s="30" t="str">
        <f>'[8]5、设备评估表 (2)'!C166</f>
        <v>卧式铣镗床</v>
      </c>
      <c r="D172" s="22" t="str">
        <f>'[8]5、设备评估表 (2)'!D166</f>
        <v>TBX6111B</v>
      </c>
      <c r="E172" s="22"/>
      <c r="F172" s="22" t="str">
        <f>'[8]5、设备评估表 (2)'!G166</f>
        <v>中捷机床厂</v>
      </c>
      <c r="G172" s="22" t="str">
        <f>'[8]5、设备评估表 (2)'!E166</f>
        <v>台</v>
      </c>
      <c r="H172" s="22">
        <f>'[8]5、设备评估表 (2)'!F166</f>
        <v>1</v>
      </c>
      <c r="I172" s="23">
        <f>'[8]5、设备评估表 (2)'!H166</f>
        <v>41609</v>
      </c>
      <c r="J172" s="23">
        <f t="shared" si="5"/>
        <v>41609</v>
      </c>
      <c r="K172" s="23"/>
      <c r="L172" s="110"/>
      <c r="M172" s="11"/>
      <c r="N172" s="10"/>
      <c r="O172" s="13"/>
      <c r="P172" s="11"/>
      <c r="Q172" s="11">
        <f>'[8]5、设备评估表 (2)'!J166</f>
        <v>285000</v>
      </c>
      <c r="R172" s="25">
        <f>'[8]5、设备评估表 (2)'!K166*100</f>
        <v>40</v>
      </c>
      <c r="S172" s="11">
        <f t="shared" si="6"/>
        <v>114000</v>
      </c>
      <c r="T172" s="11"/>
      <c r="U172" s="177" t="str">
        <f>'[8]5、设备评估表 (2)'!N166</f>
        <v>B1</v>
      </c>
      <c r="V172" s="199">
        <f>R172-'[8]5、设备评估表 (2)'!$K166*100</f>
        <v>0</v>
      </c>
      <c r="W172" s="176"/>
    </row>
    <row r="173" spans="1:23" ht="18" customHeight="1">
      <c r="A173" s="22">
        <f>'[8]5、设备评估表 (2)'!A167</f>
        <v>166</v>
      </c>
      <c r="B173" s="22">
        <f>'[8]5、设备评估表 (2)'!B167</f>
        <v>0</v>
      </c>
      <c r="C173" s="30" t="str">
        <f>'[8]5、设备评估表 (2)'!C167</f>
        <v>普通电动单梁起重机</v>
      </c>
      <c r="D173" s="22" t="str">
        <f>'[8]5、设备评估表 (2)'!D167</f>
        <v>3T--19.5</v>
      </c>
      <c r="E173" s="22"/>
      <c r="F173" s="22" t="str">
        <f>'[8]5、设备评估表 (2)'!G167</f>
        <v>抚顺金梁起重机</v>
      </c>
      <c r="G173" s="22" t="str">
        <f>'[8]5、设备评估表 (2)'!E167</f>
        <v>台</v>
      </c>
      <c r="H173" s="22">
        <f>'[8]5、设备评估表 (2)'!F167</f>
        <v>1</v>
      </c>
      <c r="I173" s="23">
        <f>'[8]5、设备评估表 (2)'!H167</f>
        <v>41640</v>
      </c>
      <c r="J173" s="23">
        <f t="shared" si="5"/>
        <v>41640</v>
      </c>
      <c r="K173" s="23"/>
      <c r="L173" s="110"/>
      <c r="M173" s="11"/>
      <c r="N173" s="10"/>
      <c r="O173" s="13"/>
      <c r="P173" s="11"/>
      <c r="Q173" s="11">
        <f>'[8]5、设备评估表 (2)'!J167</f>
        <v>43500</v>
      </c>
      <c r="R173" s="25">
        <f>'[8]5、设备评估表 (2)'!K167*100</f>
        <v>55</v>
      </c>
      <c r="S173" s="11">
        <f t="shared" si="6"/>
        <v>23925</v>
      </c>
      <c r="T173" s="11"/>
      <c r="U173" s="177" t="str">
        <f>'[8]5、设备评估表 (2)'!N167</f>
        <v>A3</v>
      </c>
      <c r="V173" s="199">
        <f>R173-'[8]5、设备评估表 (2)'!$K167*100</f>
        <v>0</v>
      </c>
      <c r="W173" s="176"/>
    </row>
    <row r="174" spans="1:23" ht="18" customHeight="1">
      <c r="A174" s="22">
        <f>'[8]5、设备评估表 (2)'!A168</f>
        <v>167</v>
      </c>
      <c r="B174" s="22">
        <f>'[8]5、设备评估表 (2)'!B168</f>
        <v>0</v>
      </c>
      <c r="C174" s="30" t="str">
        <f>'[8]5、设备评估表 (2)'!C168</f>
        <v>冶金电动单梁起重机</v>
      </c>
      <c r="D174" s="22" t="str">
        <f>'[8]5、设备评估表 (2)'!D168</f>
        <v>5T-22.5*9</v>
      </c>
      <c r="E174" s="22"/>
      <c r="F174" s="22" t="str">
        <f>'[8]5、设备评估表 (2)'!G168</f>
        <v>抚顺金梁起重机</v>
      </c>
      <c r="G174" s="22" t="str">
        <f>'[8]5、设备评估表 (2)'!E168</f>
        <v>台</v>
      </c>
      <c r="H174" s="22">
        <f>'[8]5、设备评估表 (2)'!F168</f>
        <v>1</v>
      </c>
      <c r="I174" s="23">
        <f>'[8]5、设备评估表 (2)'!H168</f>
        <v>41640</v>
      </c>
      <c r="J174" s="23">
        <f t="shared" si="5"/>
        <v>41640</v>
      </c>
      <c r="K174" s="23"/>
      <c r="L174" s="110"/>
      <c r="M174" s="11"/>
      <c r="N174" s="10"/>
      <c r="O174" s="13"/>
      <c r="P174" s="11"/>
      <c r="Q174" s="11">
        <f>'[8]5、设备评估表 (2)'!J168</f>
        <v>57000</v>
      </c>
      <c r="R174" s="25">
        <f>'[8]5、设备评估表 (2)'!K168*100</f>
        <v>55</v>
      </c>
      <c r="S174" s="11">
        <f t="shared" si="6"/>
        <v>31350</v>
      </c>
      <c r="T174" s="11"/>
      <c r="U174" s="177" t="str">
        <f>'[8]5、设备评估表 (2)'!N168</f>
        <v>B2</v>
      </c>
      <c r="V174" s="199">
        <f>R174-'[8]5、设备评估表 (2)'!$K168*100</f>
        <v>0</v>
      </c>
      <c r="W174" s="176"/>
    </row>
    <row r="175" spans="1:23" ht="18" customHeight="1">
      <c r="A175" s="22">
        <f>'[8]5、设备评估表 (2)'!A169</f>
        <v>168</v>
      </c>
      <c r="B175" s="22">
        <f>'[8]5、设备评估表 (2)'!B169</f>
        <v>0</v>
      </c>
      <c r="C175" s="30" t="str">
        <f>'[8]5、设备评估表 (2)'!C169</f>
        <v>普通电动单梁起重机</v>
      </c>
      <c r="D175" s="22" t="str">
        <f>'[8]5、设备评估表 (2)'!D169</f>
        <v>5T16.5m*9m</v>
      </c>
      <c r="E175" s="22"/>
      <c r="F175" s="22" t="str">
        <f>'[8]5、设备评估表 (2)'!G169</f>
        <v>抚顺金梁起重机</v>
      </c>
      <c r="G175" s="22" t="str">
        <f>'[8]5、设备评估表 (2)'!E169</f>
        <v>台</v>
      </c>
      <c r="H175" s="22">
        <f>'[8]5、设备评估表 (2)'!F169</f>
        <v>1</v>
      </c>
      <c r="I175" s="23">
        <f>'[8]5、设备评估表 (2)'!H169</f>
        <v>41640</v>
      </c>
      <c r="J175" s="23">
        <f t="shared" si="5"/>
        <v>41640</v>
      </c>
      <c r="K175" s="23"/>
      <c r="L175" s="110"/>
      <c r="M175" s="11"/>
      <c r="N175" s="10"/>
      <c r="O175" s="13"/>
      <c r="P175" s="11"/>
      <c r="Q175" s="11">
        <f>'[8]5、设备评估表 (2)'!J169</f>
        <v>53000</v>
      </c>
      <c r="R175" s="25">
        <f>'[8]5、设备评估表 (2)'!K169*100</f>
        <v>55</v>
      </c>
      <c r="S175" s="11">
        <f t="shared" si="6"/>
        <v>29150</v>
      </c>
      <c r="T175" s="11"/>
      <c r="U175" s="177" t="str">
        <f>'[8]5、设备评估表 (2)'!N169</f>
        <v>A5</v>
      </c>
      <c r="V175" s="199">
        <f>R175-'[8]5、设备评估表 (2)'!$K169*100</f>
        <v>0</v>
      </c>
      <c r="W175" s="176"/>
    </row>
    <row r="176" spans="1:23" ht="18" customHeight="1">
      <c r="A176" s="22">
        <f>'[8]5、设备评估表 (2)'!A170</f>
        <v>169</v>
      </c>
      <c r="B176" s="22">
        <f>'[8]5、设备评估表 (2)'!B170</f>
        <v>0</v>
      </c>
      <c r="C176" s="30" t="str">
        <f>'[8]5、设备评估表 (2)'!C170</f>
        <v>普通单梁起重机</v>
      </c>
      <c r="D176" s="22" t="str">
        <f>'[8]5、设备评估表 (2)'!D170</f>
        <v>5T-22.5*9</v>
      </c>
      <c r="E176" s="22"/>
      <c r="F176" s="22" t="str">
        <f>'[8]5、设备评估表 (2)'!G170</f>
        <v>河北大发起重机</v>
      </c>
      <c r="G176" s="22" t="str">
        <f>'[8]5、设备评估表 (2)'!E170</f>
        <v>台</v>
      </c>
      <c r="H176" s="22">
        <f>'[8]5、设备评估表 (2)'!F170</f>
        <v>1</v>
      </c>
      <c r="I176" s="23">
        <f>'[8]5、设备评估表 (2)'!H170</f>
        <v>41640</v>
      </c>
      <c r="J176" s="23">
        <f t="shared" si="5"/>
        <v>41640</v>
      </c>
      <c r="K176" s="23"/>
      <c r="L176" s="110"/>
      <c r="M176" s="11"/>
      <c r="N176" s="10"/>
      <c r="O176" s="13"/>
      <c r="P176" s="11"/>
      <c r="Q176" s="11">
        <f>'[8]5、设备评估表 (2)'!J170</f>
        <v>57000</v>
      </c>
      <c r="R176" s="25">
        <f>'[8]5、设备评估表 (2)'!K170*100</f>
        <v>55</v>
      </c>
      <c r="S176" s="11">
        <f t="shared" si="6"/>
        <v>31350</v>
      </c>
      <c r="T176" s="11"/>
      <c r="U176" s="177" t="str">
        <f>'[8]5、设备评估表 (2)'!N170</f>
        <v>A5</v>
      </c>
      <c r="V176" s="199">
        <f>R176-'[8]5、设备评估表 (2)'!$K170*100</f>
        <v>0</v>
      </c>
      <c r="W176" s="176"/>
    </row>
    <row r="177" spans="1:23" ht="18" customHeight="1">
      <c r="A177" s="22">
        <f>'[8]5、设备评估表 (2)'!A171</f>
        <v>170</v>
      </c>
      <c r="B177" s="22">
        <f>'[8]5、设备评估表 (2)'!B171</f>
        <v>0</v>
      </c>
      <c r="C177" s="30" t="str">
        <f>'[8]5、设备评估表 (2)'!C171</f>
        <v>普通单梁起重机</v>
      </c>
      <c r="D177" s="22" t="str">
        <f>'[8]5、设备评估表 (2)'!D171</f>
        <v>3T-19.5*9</v>
      </c>
      <c r="E177" s="22"/>
      <c r="F177" s="22" t="str">
        <f>'[8]5、设备评估表 (2)'!G171</f>
        <v>抚顺金梁起重机</v>
      </c>
      <c r="G177" s="22" t="str">
        <f>'[8]5、设备评估表 (2)'!E171</f>
        <v>台</v>
      </c>
      <c r="H177" s="22">
        <f>'[8]5、设备评估表 (2)'!F171</f>
        <v>1</v>
      </c>
      <c r="I177" s="23">
        <f>'[8]5、设备评估表 (2)'!H171</f>
        <v>41640</v>
      </c>
      <c r="J177" s="23">
        <f t="shared" si="5"/>
        <v>41640</v>
      </c>
      <c r="K177" s="23"/>
      <c r="L177" s="110"/>
      <c r="M177" s="11"/>
      <c r="N177" s="10"/>
      <c r="O177" s="13"/>
      <c r="P177" s="11"/>
      <c r="Q177" s="11">
        <f>'[8]5、设备评估表 (2)'!J171</f>
        <v>43500</v>
      </c>
      <c r="R177" s="25">
        <f>'[8]5、设备评估表 (2)'!K171*100</f>
        <v>59</v>
      </c>
      <c r="S177" s="11">
        <f t="shared" si="6"/>
        <v>25665</v>
      </c>
      <c r="T177" s="11"/>
      <c r="U177" s="177" t="str">
        <f>'[8]5、设备评估表 (2)'!N171</f>
        <v>B3</v>
      </c>
      <c r="V177" s="199">
        <f>R177-'[8]5、设备评估表 (2)'!$K171*100</f>
        <v>0</v>
      </c>
      <c r="W177" s="176"/>
    </row>
    <row r="178" spans="1:23" ht="18" customHeight="1">
      <c r="A178" s="22">
        <f>'[8]5、设备评估表 (2)'!A172</f>
        <v>171</v>
      </c>
      <c r="B178" s="22">
        <f>'[8]5、设备评估表 (2)'!B172</f>
        <v>0</v>
      </c>
      <c r="C178" s="30" t="str">
        <f>'[8]5、设备评估表 (2)'!C172</f>
        <v>卧式车床</v>
      </c>
      <c r="D178" s="22" t="str">
        <f>'[8]5、设备评估表 (2)'!D172</f>
        <v>CW6263E*1000mm</v>
      </c>
      <c r="E178" s="22"/>
      <c r="F178" s="22" t="str">
        <f>'[8]5、设备评估表 (2)'!G172</f>
        <v>大连机床集团</v>
      </c>
      <c r="G178" s="22" t="str">
        <f>'[8]5、设备评估表 (2)'!E172</f>
        <v>台</v>
      </c>
      <c r="H178" s="22">
        <f>'[8]5、设备评估表 (2)'!F172</f>
        <v>1</v>
      </c>
      <c r="I178" s="23">
        <f>'[8]5、设备评估表 (2)'!H172</f>
        <v>40878</v>
      </c>
      <c r="J178" s="23">
        <f t="shared" si="5"/>
        <v>40878</v>
      </c>
      <c r="K178" s="23"/>
      <c r="L178" s="110"/>
      <c r="M178" s="11"/>
      <c r="N178" s="10"/>
      <c r="O178" s="13"/>
      <c r="P178" s="11"/>
      <c r="Q178" s="11">
        <f>'[8]5、设备评估表 (2)'!J172</f>
        <v>115000</v>
      </c>
      <c r="R178" s="25">
        <f>'[8]5、设备评估表 (2)'!K172*100</f>
        <v>40</v>
      </c>
      <c r="S178" s="11">
        <f t="shared" si="6"/>
        <v>46000</v>
      </c>
      <c r="T178" s="11"/>
      <c r="U178" s="177" t="str">
        <f>'[8]5、设备评估表 (2)'!N172</f>
        <v>B1</v>
      </c>
      <c r="V178" s="199">
        <f>R178-'[8]5、设备评估表 (2)'!$K172*100</f>
        <v>0</v>
      </c>
      <c r="W178" s="176"/>
    </row>
    <row r="179" spans="1:23" ht="18" customHeight="1">
      <c r="A179" s="22">
        <f>'[8]5、设备评估表 (2)'!A173</f>
        <v>172</v>
      </c>
      <c r="B179" s="22">
        <f>'[8]5、设备评估表 (2)'!B173</f>
        <v>0</v>
      </c>
      <c r="C179" s="30" t="str">
        <f>'[8]5、设备评估表 (2)'!C173</f>
        <v>卧式车床</v>
      </c>
      <c r="D179" s="22" t="str">
        <f>'[8]5、设备评估表 (2)'!D173</f>
        <v>CW6163E*1500mm</v>
      </c>
      <c r="E179" s="22"/>
      <c r="F179" s="22" t="str">
        <f>'[8]5、设备评估表 (2)'!G173</f>
        <v>大连机床集团</v>
      </c>
      <c r="G179" s="22" t="str">
        <f>'[8]5、设备评估表 (2)'!E173</f>
        <v>台</v>
      </c>
      <c r="H179" s="22">
        <f>'[8]5、设备评估表 (2)'!F173</f>
        <v>1</v>
      </c>
      <c r="I179" s="23">
        <f>'[8]5、设备评估表 (2)'!H173</f>
        <v>40878</v>
      </c>
      <c r="J179" s="23">
        <f t="shared" si="5"/>
        <v>40878</v>
      </c>
      <c r="K179" s="23"/>
      <c r="L179" s="110"/>
      <c r="M179" s="11"/>
      <c r="N179" s="10"/>
      <c r="O179" s="13"/>
      <c r="P179" s="11"/>
      <c r="Q179" s="11">
        <f>'[8]5、设备评估表 (2)'!J173</f>
        <v>89000</v>
      </c>
      <c r="R179" s="25">
        <f>'[8]5、设备评估表 (2)'!K173*100</f>
        <v>40</v>
      </c>
      <c r="S179" s="11">
        <f t="shared" si="6"/>
        <v>35600</v>
      </c>
      <c r="T179" s="11"/>
      <c r="U179" s="177" t="str">
        <f>'[8]5、设备评估表 (2)'!N173</f>
        <v>A1</v>
      </c>
      <c r="V179" s="199">
        <f>R179-'[8]5、设备评估表 (2)'!$K173*100</f>
        <v>0</v>
      </c>
      <c r="W179" s="176"/>
    </row>
    <row r="180" spans="1:23" ht="18" customHeight="1">
      <c r="A180" s="22">
        <f>'[8]5、设备评估表 (2)'!A174</f>
        <v>173</v>
      </c>
      <c r="B180" s="22">
        <f>'[8]5、设备评估表 (2)'!B174</f>
        <v>0</v>
      </c>
      <c r="C180" s="30" t="str">
        <f>'[8]5、设备评估表 (2)'!C174</f>
        <v>万能回转头铣床</v>
      </c>
      <c r="D180" s="22" t="str">
        <f>'[8]5、设备评估表 (2)'!D174</f>
        <v>X716回转头</v>
      </c>
      <c r="E180" s="22"/>
      <c r="F180" s="22" t="str">
        <f>'[8]5、设备评估表 (2)'!G174</f>
        <v>山东威达重工</v>
      </c>
      <c r="G180" s="22" t="str">
        <f>'[8]5、设备评估表 (2)'!E174</f>
        <v>台</v>
      </c>
      <c r="H180" s="22">
        <f>'[8]5、设备评估表 (2)'!F174</f>
        <v>1</v>
      </c>
      <c r="I180" s="23">
        <f>'[8]5、设备评估表 (2)'!H174</f>
        <v>41974</v>
      </c>
      <c r="J180" s="23">
        <f t="shared" si="5"/>
        <v>41974</v>
      </c>
      <c r="K180" s="23"/>
      <c r="L180" s="110"/>
      <c r="M180" s="11"/>
      <c r="N180" s="10"/>
      <c r="O180" s="13"/>
      <c r="P180" s="11"/>
      <c r="Q180" s="11">
        <f>'[8]5、设备评估表 (2)'!J174</f>
        <v>230000</v>
      </c>
      <c r="R180" s="25">
        <f>'[8]5、设备评估表 (2)'!K174*100</f>
        <v>58</v>
      </c>
      <c r="S180" s="11">
        <f t="shared" si="6"/>
        <v>133400</v>
      </c>
      <c r="T180" s="11"/>
      <c r="U180" s="177" t="str">
        <f>'[8]5、设备评估表 (2)'!N174</f>
        <v>B1</v>
      </c>
      <c r="V180" s="199">
        <f>R180-'[8]5、设备评估表 (2)'!$K174*100</f>
        <v>0</v>
      </c>
      <c r="W180" s="176"/>
    </row>
    <row r="181" spans="1:23" ht="18" customHeight="1">
      <c r="A181" s="22">
        <f>'[8]5、设备评估表 (2)'!A175</f>
        <v>174</v>
      </c>
      <c r="B181" s="22">
        <f>'[8]5、设备评估表 (2)'!B175</f>
        <v>0</v>
      </c>
      <c r="C181" s="30" t="str">
        <f>'[8]5、设备评估表 (2)'!C175</f>
        <v>转子式混砂机</v>
      </c>
      <c r="D181" s="22" t="str">
        <f>'[8]5、设备评估表 (2)'!D175</f>
        <v>S1410A</v>
      </c>
      <c r="E181" s="22"/>
      <c r="F181" s="22" t="str">
        <f>'[8]5、设备评估表 (2)'!G175</f>
        <v>青岛天铸机械有限公司</v>
      </c>
      <c r="G181" s="22" t="str">
        <f>'[8]5、设备评估表 (2)'!E175</f>
        <v>台</v>
      </c>
      <c r="H181" s="22">
        <f>'[8]5、设备评估表 (2)'!F175</f>
        <v>1</v>
      </c>
      <c r="I181" s="23">
        <f>'[8]5、设备评估表 (2)'!H175</f>
        <v>41090</v>
      </c>
      <c r="J181" s="23">
        <f t="shared" si="5"/>
        <v>41090</v>
      </c>
      <c r="K181" s="23"/>
      <c r="L181" s="110"/>
      <c r="M181" s="11"/>
      <c r="N181" s="10"/>
      <c r="O181" s="13"/>
      <c r="P181" s="11"/>
      <c r="Q181" s="11">
        <f>'[8]5、设备评估表 (2)'!J175</f>
        <v>14800</v>
      </c>
      <c r="R181" s="25">
        <f>'[8]5、设备评估表 (2)'!K175*100</f>
        <v>40</v>
      </c>
      <c r="S181" s="11">
        <f t="shared" si="6"/>
        <v>5920</v>
      </c>
      <c r="T181" s="11"/>
      <c r="U181" s="177" t="str">
        <f>'[8]5、设备评估表 (2)'!N175</f>
        <v>B2</v>
      </c>
      <c r="V181" s="199">
        <f>R181-'[8]5、设备评估表 (2)'!$K175*100</f>
        <v>0</v>
      </c>
      <c r="W181" s="176"/>
    </row>
    <row r="182" spans="1:23" ht="18" customHeight="1">
      <c r="A182" s="22">
        <f>'[8]5、设备评估表 (2)'!A176</f>
        <v>175</v>
      </c>
      <c r="B182" s="22">
        <f>'[8]5、设备评估表 (2)'!B176</f>
        <v>0</v>
      </c>
      <c r="C182" s="30" t="str">
        <f>'[8]5、设备评估表 (2)'!C176</f>
        <v>普通电动单梁起重机</v>
      </c>
      <c r="D182" s="22" t="str">
        <f>'[8]5、设备评估表 (2)'!D176</f>
        <v>5T--19.5*9</v>
      </c>
      <c r="E182" s="22"/>
      <c r="F182" s="22" t="str">
        <f>'[8]5、设备评估表 (2)'!G176</f>
        <v>河北大方起重机</v>
      </c>
      <c r="G182" s="22" t="str">
        <f>'[8]5、设备评估表 (2)'!E176</f>
        <v>台</v>
      </c>
      <c r="H182" s="22">
        <f>'[8]5、设备评估表 (2)'!F176</f>
        <v>1</v>
      </c>
      <c r="I182" s="23">
        <f>'[8]5、设备评估表 (2)'!H176</f>
        <v>41639</v>
      </c>
      <c r="J182" s="23">
        <f t="shared" si="5"/>
        <v>41639</v>
      </c>
      <c r="K182" s="23"/>
      <c r="L182" s="110"/>
      <c r="M182" s="11"/>
      <c r="N182" s="10"/>
      <c r="O182" s="13"/>
      <c r="P182" s="11"/>
      <c r="Q182" s="11">
        <f>'[8]5、设备评估表 (2)'!J176</f>
        <v>55000</v>
      </c>
      <c r="R182" s="25">
        <f>'[8]5、设备评估表 (2)'!K176*100</f>
        <v>59</v>
      </c>
      <c r="S182" s="11">
        <f t="shared" si="6"/>
        <v>32450</v>
      </c>
      <c r="T182" s="11"/>
      <c r="U182" s="177" t="str">
        <f>'[8]5、设备评估表 (2)'!N176</f>
        <v>B4</v>
      </c>
      <c r="V182" s="199">
        <f>R182-'[8]5、设备评估表 (2)'!$K176*100</f>
        <v>0</v>
      </c>
      <c r="W182" s="176"/>
    </row>
    <row r="183" spans="1:23" ht="18" customHeight="1">
      <c r="A183" s="22">
        <f>'[8]5、设备评估表 (2)'!A177</f>
        <v>176</v>
      </c>
      <c r="B183" s="22">
        <f>'[8]5、设备评估表 (2)'!B177</f>
        <v>0</v>
      </c>
      <c r="C183" s="30" t="str">
        <f>'[8]5、设备评估表 (2)'!C177</f>
        <v>立式加工中心</v>
      </c>
      <c r="D183" s="22" t="str">
        <f>'[8]5、设备评估表 (2)'!D177</f>
        <v>VMC1100P</v>
      </c>
      <c r="E183" s="22"/>
      <c r="F183" s="22" t="str">
        <f>'[8]5、设备评估表 (2)'!G177</f>
        <v>沈阳机床股份公司中捷钻镗床厂</v>
      </c>
      <c r="G183" s="22" t="str">
        <f>'[8]5、设备评估表 (2)'!E177</f>
        <v>台</v>
      </c>
      <c r="H183" s="22">
        <f>'[8]5、设备评估表 (2)'!F177</f>
        <v>1</v>
      </c>
      <c r="I183" s="23">
        <f>'[8]5、设备评估表 (2)'!H177</f>
        <v>41639</v>
      </c>
      <c r="J183" s="23">
        <f t="shared" si="5"/>
        <v>41639</v>
      </c>
      <c r="K183" s="23"/>
      <c r="L183" s="110"/>
      <c r="M183" s="11"/>
      <c r="N183" s="10"/>
      <c r="O183" s="13"/>
      <c r="P183" s="11"/>
      <c r="Q183" s="11">
        <f>'[8]5、设备评估表 (2)'!J177</f>
        <v>540000</v>
      </c>
      <c r="R183" s="25">
        <f>'[8]5、设备评估表 (2)'!K177*100</f>
        <v>48</v>
      </c>
      <c r="S183" s="11">
        <f t="shared" si="6"/>
        <v>259200</v>
      </c>
      <c r="T183" s="11"/>
      <c r="U183" s="177" t="str">
        <f>'[8]5、设备评估表 (2)'!N177</f>
        <v>A5</v>
      </c>
      <c r="V183" s="199">
        <f>R183-'[8]5、设备评估表 (2)'!$K177*100</f>
        <v>0</v>
      </c>
      <c r="W183" s="176"/>
    </row>
    <row r="184" spans="1:23" ht="18" customHeight="1">
      <c r="A184" s="22">
        <f>'[8]5、设备评估表 (2)'!A178</f>
        <v>177</v>
      </c>
      <c r="B184" s="22">
        <f>'[8]5、设备评估表 (2)'!B178</f>
        <v>0</v>
      </c>
      <c r="C184" s="30" t="str">
        <f>'[8]5、设备评估表 (2)'!C178</f>
        <v>普通电动单梁起重机</v>
      </c>
      <c r="D184" s="22" t="str">
        <f>'[8]5、设备评估表 (2)'!D178</f>
        <v>5T16.5m*9m</v>
      </c>
      <c r="E184" s="22"/>
      <c r="F184" s="22" t="str">
        <f>'[8]5、设备评估表 (2)'!G178</f>
        <v>抚顺金梁起重机</v>
      </c>
      <c r="G184" s="22" t="str">
        <f>'[8]5、设备评估表 (2)'!E178</f>
        <v>台</v>
      </c>
      <c r="H184" s="22">
        <f>'[8]5、设备评估表 (2)'!F178</f>
        <v>1</v>
      </c>
      <c r="I184" s="23">
        <f>'[8]5、设备评估表 (2)'!H178</f>
        <v>41639</v>
      </c>
      <c r="J184" s="23">
        <f t="shared" si="5"/>
        <v>41639</v>
      </c>
      <c r="K184" s="23"/>
      <c r="L184" s="110"/>
      <c r="M184" s="11"/>
      <c r="N184" s="10"/>
      <c r="O184" s="13"/>
      <c r="P184" s="11"/>
      <c r="Q184" s="11">
        <f>'[8]5、设备评估表 (2)'!J178</f>
        <v>53000</v>
      </c>
      <c r="R184" s="25">
        <f>'[8]5、设备评估表 (2)'!K178*100</f>
        <v>55</v>
      </c>
      <c r="S184" s="11">
        <f t="shared" si="6"/>
        <v>29150</v>
      </c>
      <c r="T184" s="11"/>
      <c r="U184" s="177" t="str">
        <f>'[8]5、设备评估表 (2)'!N178</f>
        <v>A5</v>
      </c>
      <c r="V184" s="199">
        <f>R184-'[8]5、设备评估表 (2)'!$K178*100</f>
        <v>0</v>
      </c>
      <c r="W184" s="176"/>
    </row>
    <row r="185" spans="1:23" ht="18" customHeight="1">
      <c r="A185" s="22">
        <f>'[8]5、设备评估表 (2)'!A179</f>
        <v>178</v>
      </c>
      <c r="B185" s="22">
        <f>'[8]5、设备评估表 (2)'!B179</f>
        <v>0</v>
      </c>
      <c r="C185" s="30" t="str">
        <f>'[8]5、设备评估表 (2)'!C179</f>
        <v>固定式双臂混砂机（组合设备）</v>
      </c>
      <c r="D185" s="22" t="str">
        <f>'[8]5、设备评估表 (2)'!D179</f>
        <v>DS12</v>
      </c>
      <c r="E185" s="22"/>
      <c r="F185" s="22" t="str">
        <f>'[8]5、设备评估表 (2)'!G179</f>
        <v>济南第二机床有限公司成套设备</v>
      </c>
      <c r="G185" s="22" t="str">
        <f>'[8]5、设备评估表 (2)'!E179</f>
        <v>套</v>
      </c>
      <c r="H185" s="22">
        <f>'[8]5、设备评估表 (2)'!F179</f>
        <v>1</v>
      </c>
      <c r="I185" s="23">
        <f>'[8]5、设备评估表 (2)'!H179</f>
        <v>41274</v>
      </c>
      <c r="J185" s="23">
        <f t="shared" si="5"/>
        <v>41274</v>
      </c>
      <c r="K185" s="23"/>
      <c r="L185" s="110"/>
      <c r="M185" s="11"/>
      <c r="N185" s="10"/>
      <c r="O185" s="13"/>
      <c r="P185" s="11"/>
      <c r="Q185" s="418">
        <f>'[8]5、设备评估表 (2)'!J179</f>
        <v>3774000</v>
      </c>
      <c r="R185" s="421">
        <f>'[8]5、设备评估表 (2)'!K179*100</f>
        <v>43</v>
      </c>
      <c r="S185" s="418">
        <f t="shared" si="6"/>
        <v>1622820</v>
      </c>
      <c r="T185" s="11"/>
      <c r="U185" s="177" t="str">
        <f>'[8]5、设备评估表 (2)'!N179</f>
        <v>B2</v>
      </c>
      <c r="V185" s="199">
        <f>R185-'[8]5、设备评估表 (2)'!$K179*100</f>
        <v>0</v>
      </c>
      <c r="W185" s="176"/>
    </row>
    <row r="186" spans="1:23" ht="18" customHeight="1">
      <c r="A186" s="22">
        <f>'[8]5、设备评估表 (2)'!A180</f>
        <v>179</v>
      </c>
      <c r="B186" s="22">
        <f>'[8]5、设备评估表 (2)'!B180</f>
        <v>0</v>
      </c>
      <c r="C186" s="30" t="str">
        <f>'[8]5、设备评估表 (2)'!C180</f>
        <v>固定式双臂混砂机</v>
      </c>
      <c r="D186" s="22" t="str">
        <f>'[8]5、设备评估表 (2)'!D180</f>
        <v>DS25</v>
      </c>
      <c r="E186" s="22"/>
      <c r="F186" s="22" t="str">
        <f>'[8]5、设备评估表 (2)'!G180</f>
        <v>济南第二机床有限公司成套设备</v>
      </c>
      <c r="G186" s="22" t="str">
        <f>'[8]5、设备评估表 (2)'!E180</f>
        <v>台</v>
      </c>
      <c r="H186" s="22">
        <f>'[8]5、设备评估表 (2)'!F180</f>
        <v>1</v>
      </c>
      <c r="I186" s="23">
        <f>'[8]5、设备评估表 (2)'!H180</f>
        <v>41274</v>
      </c>
      <c r="J186" s="23">
        <f t="shared" si="5"/>
        <v>41274</v>
      </c>
      <c r="K186" s="23"/>
      <c r="L186" s="110"/>
      <c r="M186" s="11"/>
      <c r="N186" s="10"/>
      <c r="O186" s="13"/>
      <c r="P186" s="11"/>
      <c r="Q186" s="419"/>
      <c r="R186" s="422"/>
      <c r="S186" s="419"/>
      <c r="T186" s="11"/>
      <c r="U186" s="177" t="str">
        <f>'[8]5、设备评估表 (2)'!N180</f>
        <v>B2</v>
      </c>
      <c r="V186" s="199">
        <f>R186-'[8]5、设备评估表 (2)'!$K180*100</f>
        <v>0</v>
      </c>
      <c r="W186" s="176"/>
    </row>
    <row r="187" spans="1:23" ht="18" customHeight="1">
      <c r="A187" s="22">
        <f>'[8]5、设备评估表 (2)'!A181</f>
        <v>180</v>
      </c>
      <c r="B187" s="22">
        <f>'[8]5、设备评估表 (2)'!B181</f>
        <v>0</v>
      </c>
      <c r="C187" s="30" t="str">
        <f>'[8]5、设备评估表 (2)'!C181</f>
        <v>固定式双臂混砂机</v>
      </c>
      <c r="D187" s="22" t="str">
        <f>'[8]5、设备评估表 (2)'!D181</f>
        <v>DS12</v>
      </c>
      <c r="E187" s="22"/>
      <c r="F187" s="22" t="str">
        <f>'[8]5、设备评估表 (2)'!G181</f>
        <v>济南第二机床有限公司成套设备</v>
      </c>
      <c r="G187" s="22" t="str">
        <f>'[8]5、设备评估表 (2)'!E181</f>
        <v>台</v>
      </c>
      <c r="H187" s="22">
        <f>'[8]5、设备评估表 (2)'!F181</f>
        <v>1</v>
      </c>
      <c r="I187" s="23">
        <f>'[8]5、设备评估表 (2)'!H181</f>
        <v>41274</v>
      </c>
      <c r="J187" s="23">
        <f t="shared" si="5"/>
        <v>41274</v>
      </c>
      <c r="K187" s="23"/>
      <c r="L187" s="110"/>
      <c r="M187" s="11"/>
      <c r="N187" s="10"/>
      <c r="O187" s="13"/>
      <c r="P187" s="11"/>
      <c r="Q187" s="419"/>
      <c r="R187" s="422"/>
      <c r="S187" s="419"/>
      <c r="T187" s="11"/>
      <c r="U187" s="177" t="str">
        <f>'[8]5、设备评估表 (2)'!N181</f>
        <v>B2</v>
      </c>
      <c r="V187" s="199">
        <f>R187-'[8]5、设备评估表 (2)'!$K181*100</f>
        <v>0</v>
      </c>
      <c r="W187" s="176"/>
    </row>
    <row r="188" spans="1:23" ht="18" customHeight="1">
      <c r="A188" s="22">
        <f>'[8]5、设备评估表 (2)'!A182</f>
        <v>181</v>
      </c>
      <c r="B188" s="22">
        <f>'[8]5、设备评估表 (2)'!B182</f>
        <v>0</v>
      </c>
      <c r="C188" s="30" t="str">
        <f>'[8]5、设备评估表 (2)'!C182</f>
        <v>离心通风机</v>
      </c>
      <c r="D188" s="22" t="str">
        <f>'[8]5、设备评估表 (2)'!D182</f>
        <v>4-68-10D</v>
      </c>
      <c r="E188" s="22"/>
      <c r="F188" s="22" t="str">
        <f>'[8]5、设备评估表 (2)'!G182</f>
        <v>济南第二机床有限公司成套设备</v>
      </c>
      <c r="G188" s="22" t="str">
        <f>'[8]5、设备评估表 (2)'!E182</f>
        <v>台</v>
      </c>
      <c r="H188" s="22">
        <f>'[8]5、设备评估表 (2)'!F182</f>
        <v>1</v>
      </c>
      <c r="I188" s="23">
        <f>'[8]5、设备评估表 (2)'!H182</f>
        <v>41274</v>
      </c>
      <c r="J188" s="23">
        <f t="shared" si="5"/>
        <v>41274</v>
      </c>
      <c r="K188" s="23"/>
      <c r="L188" s="110"/>
      <c r="M188" s="11"/>
      <c r="N188" s="10"/>
      <c r="O188" s="13"/>
      <c r="P188" s="11"/>
      <c r="Q188" s="419"/>
      <c r="R188" s="422"/>
      <c r="S188" s="419"/>
      <c r="T188" s="11"/>
      <c r="U188" s="201" t="str">
        <f>'[8]5、设备评估表 (2)'!N182</f>
        <v>B2东外</v>
      </c>
      <c r="V188" s="199">
        <f>R188-'[8]5、设备评估表 (2)'!$K182*100</f>
        <v>0</v>
      </c>
      <c r="W188" s="176"/>
    </row>
    <row r="189" spans="1:23" ht="18" customHeight="1">
      <c r="A189" s="22">
        <f>'[8]5、设备评估表 (2)'!A183</f>
        <v>182</v>
      </c>
      <c r="B189" s="22">
        <f>'[8]5、设备评估表 (2)'!B183</f>
        <v>0</v>
      </c>
      <c r="C189" s="30" t="str">
        <f>'[8]5、设备评估表 (2)'!C183</f>
        <v>离心通风机</v>
      </c>
      <c r="D189" s="22" t="str">
        <f>'[8]5、设备评估表 (2)'!D183</f>
        <v>4-68-10D</v>
      </c>
      <c r="E189" s="22"/>
      <c r="F189" s="22" t="str">
        <f>'[8]5、设备评估表 (2)'!G183</f>
        <v>济南第二机床有限公司成套设备</v>
      </c>
      <c r="G189" s="22" t="str">
        <f>'[8]5、设备评估表 (2)'!E183</f>
        <v>台</v>
      </c>
      <c r="H189" s="22">
        <f>'[8]5、设备评估表 (2)'!F183</f>
        <v>1</v>
      </c>
      <c r="I189" s="23">
        <f>'[8]5、设备评估表 (2)'!H183</f>
        <v>41274</v>
      </c>
      <c r="J189" s="23">
        <f t="shared" si="5"/>
        <v>41274</v>
      </c>
      <c r="K189" s="23"/>
      <c r="L189" s="110"/>
      <c r="M189" s="11"/>
      <c r="N189" s="10"/>
      <c r="O189" s="13"/>
      <c r="P189" s="11"/>
      <c r="Q189" s="419"/>
      <c r="R189" s="422"/>
      <c r="S189" s="419"/>
      <c r="T189" s="11"/>
      <c r="U189" s="201" t="str">
        <f>'[8]5、设备评估表 (2)'!N183</f>
        <v>B2东外</v>
      </c>
      <c r="V189" s="199">
        <f>R189-'[8]5、设备评估表 (2)'!$K183*100</f>
        <v>0</v>
      </c>
      <c r="W189" s="176"/>
    </row>
    <row r="190" spans="1:23" ht="18" customHeight="1">
      <c r="A190" s="22">
        <f>'[8]5、设备评估表 (2)'!A184</f>
        <v>183</v>
      </c>
      <c r="B190" s="22">
        <f>'[8]5、设备评估表 (2)'!B184</f>
        <v>0</v>
      </c>
      <c r="C190" s="30" t="str">
        <f>'[8]5、设备评估表 (2)'!C184</f>
        <v>除尘设备</v>
      </c>
      <c r="D190" s="22" t="str">
        <f>'[8]5、设备评估表 (2)'!D184</f>
        <v>布袋</v>
      </c>
      <c r="E190" s="22"/>
      <c r="F190" s="22" t="str">
        <f>'[8]5、设备评估表 (2)'!G184</f>
        <v>济南第二机床有限公司成套设备</v>
      </c>
      <c r="G190" s="22" t="str">
        <f>'[8]5、设备评估表 (2)'!E184</f>
        <v>台</v>
      </c>
      <c r="H190" s="22">
        <f>'[8]5、设备评估表 (2)'!F184</f>
        <v>1</v>
      </c>
      <c r="I190" s="23">
        <f>'[8]5、设备评估表 (2)'!H184</f>
        <v>41274</v>
      </c>
      <c r="J190" s="23">
        <f t="shared" si="5"/>
        <v>41274</v>
      </c>
      <c r="K190" s="23"/>
      <c r="L190" s="110"/>
      <c r="M190" s="11"/>
      <c r="N190" s="10"/>
      <c r="O190" s="13"/>
      <c r="P190" s="11"/>
      <c r="Q190" s="419"/>
      <c r="R190" s="422"/>
      <c r="S190" s="419"/>
      <c r="T190" s="11"/>
      <c r="U190" s="201" t="str">
        <f>'[8]5、设备评估表 (2)'!N184</f>
        <v>B2东外</v>
      </c>
      <c r="V190" s="199">
        <f>R190-'[8]5、设备评估表 (2)'!$K184*100</f>
        <v>0</v>
      </c>
      <c r="W190" s="176"/>
    </row>
    <row r="191" spans="1:23" ht="18" customHeight="1">
      <c r="A191" s="22">
        <f>'[8]5、设备评估表 (2)'!A185</f>
        <v>184</v>
      </c>
      <c r="B191" s="22">
        <f>'[8]5、设备评估表 (2)'!B185</f>
        <v>0</v>
      </c>
      <c r="C191" s="30" t="str">
        <f>'[8]5、设备评估表 (2)'!C185</f>
        <v>除尘设备</v>
      </c>
      <c r="D191" s="22" t="str">
        <f>'[8]5、设备评估表 (2)'!D185</f>
        <v>布袋</v>
      </c>
      <c r="E191" s="22"/>
      <c r="F191" s="22" t="str">
        <f>'[8]5、设备评估表 (2)'!G185</f>
        <v>济南第二机床有限公司成套设备</v>
      </c>
      <c r="G191" s="22" t="str">
        <f>'[8]5、设备评估表 (2)'!E185</f>
        <v>台</v>
      </c>
      <c r="H191" s="22">
        <f>'[8]5、设备评估表 (2)'!F185</f>
        <v>1</v>
      </c>
      <c r="I191" s="23">
        <f>'[8]5、设备评估表 (2)'!H185</f>
        <v>41274</v>
      </c>
      <c r="J191" s="23">
        <f t="shared" si="5"/>
        <v>41274</v>
      </c>
      <c r="K191" s="23"/>
      <c r="L191" s="110"/>
      <c r="M191" s="11"/>
      <c r="N191" s="10"/>
      <c r="O191" s="13"/>
      <c r="P191" s="11"/>
      <c r="Q191" s="419"/>
      <c r="R191" s="422"/>
      <c r="S191" s="419"/>
      <c r="T191" s="11"/>
      <c r="U191" s="201" t="str">
        <f>'[8]5、设备评估表 (2)'!N185</f>
        <v>B2东外</v>
      </c>
      <c r="V191" s="199">
        <f>R191-'[8]5、设备评估表 (2)'!$K185*100</f>
        <v>0</v>
      </c>
      <c r="W191" s="176"/>
    </row>
    <row r="192" spans="1:23" ht="18" customHeight="1">
      <c r="A192" s="22">
        <f>'[8]5、设备评估表 (2)'!A186</f>
        <v>185</v>
      </c>
      <c r="B192" s="22">
        <f>'[8]5、设备评估表 (2)'!B186</f>
        <v>0</v>
      </c>
      <c r="C192" s="30" t="str">
        <f>'[8]5、设备评估表 (2)'!C186</f>
        <v>玻璃钢冷却塔</v>
      </c>
      <c r="D192" s="22" t="str">
        <f>'[8]5、设备评估表 (2)'!D186</f>
        <v>DDN3-80</v>
      </c>
      <c r="E192" s="22"/>
      <c r="F192" s="22" t="str">
        <f>'[8]5、设备评估表 (2)'!G186</f>
        <v>济南第二机床有限公司成套设备</v>
      </c>
      <c r="G192" s="22" t="str">
        <f>'[8]5、设备评估表 (2)'!E186</f>
        <v>台</v>
      </c>
      <c r="H192" s="22">
        <f>'[8]5、设备评估表 (2)'!F186</f>
        <v>1</v>
      </c>
      <c r="I192" s="23">
        <f>'[8]5、设备评估表 (2)'!H186</f>
        <v>41274</v>
      </c>
      <c r="J192" s="23">
        <f t="shared" si="5"/>
        <v>41274</v>
      </c>
      <c r="K192" s="23"/>
      <c r="L192" s="110"/>
      <c r="M192" s="11"/>
      <c r="N192" s="10"/>
      <c r="O192" s="13"/>
      <c r="P192" s="11"/>
      <c r="Q192" s="419"/>
      <c r="R192" s="422"/>
      <c r="S192" s="419"/>
      <c r="T192" s="11"/>
      <c r="U192" s="201" t="str">
        <f>'[8]5、设备评估表 (2)'!N186</f>
        <v>B2东外</v>
      </c>
      <c r="V192" s="199">
        <f>R192-'[8]5、设备评估表 (2)'!$K186*100</f>
        <v>0</v>
      </c>
      <c r="W192" s="176"/>
    </row>
    <row r="193" spans="1:23" ht="18" customHeight="1">
      <c r="A193" s="22">
        <f>'[8]5、设备评估表 (2)'!A187</f>
        <v>186</v>
      </c>
      <c r="B193" s="22">
        <f>'[8]5、设备评估表 (2)'!B187</f>
        <v>0</v>
      </c>
      <c r="C193" s="30" t="str">
        <f>'[8]5、设备评估表 (2)'!C187</f>
        <v>振动落砂机</v>
      </c>
      <c r="D193" s="22">
        <f>'[8]5、设备评估表 (2)'!D187</f>
        <v>0</v>
      </c>
      <c r="E193" s="22"/>
      <c r="F193" s="22" t="str">
        <f>'[8]5、设备评估表 (2)'!G187</f>
        <v>济南第二机床有限公司成套设备</v>
      </c>
      <c r="G193" s="22" t="str">
        <f>'[8]5、设备评估表 (2)'!E187</f>
        <v>台</v>
      </c>
      <c r="H193" s="22">
        <f>'[8]5、设备评估表 (2)'!F187</f>
        <v>1</v>
      </c>
      <c r="I193" s="23">
        <f>'[8]5、设备评估表 (2)'!H187</f>
        <v>41274</v>
      </c>
      <c r="J193" s="23">
        <f t="shared" si="5"/>
        <v>41274</v>
      </c>
      <c r="K193" s="23"/>
      <c r="L193" s="110"/>
      <c r="M193" s="11"/>
      <c r="N193" s="10"/>
      <c r="O193" s="13"/>
      <c r="P193" s="11"/>
      <c r="Q193" s="419"/>
      <c r="R193" s="422"/>
      <c r="S193" s="419"/>
      <c r="T193" s="11"/>
      <c r="U193" s="177" t="str">
        <f>'[8]5、设备评估表 (2)'!N187</f>
        <v>B2</v>
      </c>
      <c r="V193" s="199">
        <f>R193-'[8]5、设备评估表 (2)'!$K187*100</f>
        <v>0</v>
      </c>
      <c r="W193" s="176"/>
    </row>
    <row r="194" spans="1:23" ht="18" customHeight="1">
      <c r="A194" s="22">
        <f>'[8]5、设备评估表 (2)'!A188</f>
        <v>187</v>
      </c>
      <c r="B194" s="22">
        <f>'[8]5、设备评估表 (2)'!B188</f>
        <v>0</v>
      </c>
      <c r="C194" s="30" t="str">
        <f>'[8]5、设备评估表 (2)'!C188</f>
        <v>振动破碎机</v>
      </c>
      <c r="D194" s="22">
        <f>'[8]5、设备评估表 (2)'!D188</f>
        <v>0</v>
      </c>
      <c r="E194" s="22"/>
      <c r="F194" s="22" t="str">
        <f>'[8]5、设备评估表 (2)'!G188</f>
        <v>济南第二机床有限公司成套设备</v>
      </c>
      <c r="G194" s="22" t="str">
        <f>'[8]5、设备评估表 (2)'!E188</f>
        <v>台</v>
      </c>
      <c r="H194" s="22">
        <f>'[8]5、设备评估表 (2)'!F188</f>
        <v>1</v>
      </c>
      <c r="I194" s="23">
        <f>'[8]5、设备评估表 (2)'!H188</f>
        <v>41274</v>
      </c>
      <c r="J194" s="23">
        <f t="shared" si="5"/>
        <v>41274</v>
      </c>
      <c r="K194" s="23"/>
      <c r="L194" s="110"/>
      <c r="M194" s="11"/>
      <c r="N194" s="10"/>
      <c r="O194" s="13"/>
      <c r="P194" s="11"/>
      <c r="Q194" s="419"/>
      <c r="R194" s="422"/>
      <c r="S194" s="419"/>
      <c r="T194" s="11"/>
      <c r="U194" s="177" t="str">
        <f>'[8]5、设备评估表 (2)'!N188</f>
        <v>B2</v>
      </c>
      <c r="V194" s="199">
        <f>R194-'[8]5、设备评估表 (2)'!$K188*100</f>
        <v>0</v>
      </c>
      <c r="W194" s="176"/>
    </row>
    <row r="195" spans="1:23" ht="18" customHeight="1">
      <c r="A195" s="22">
        <f>'[8]5、设备评估表 (2)'!A189</f>
        <v>188</v>
      </c>
      <c r="B195" s="22">
        <f>'[8]5、设备评估表 (2)'!B189</f>
        <v>0</v>
      </c>
      <c r="C195" s="30" t="str">
        <f>'[8]5、设备评估表 (2)'!C189</f>
        <v>呋喃树脂砂再生线系统设备</v>
      </c>
      <c r="D195" s="22" t="str">
        <f>'[8]5、设备评估表 (2)'!D189</f>
        <v>4个罐</v>
      </c>
      <c r="E195" s="22"/>
      <c r="F195" s="22" t="str">
        <f>'[8]5、设备评估表 (2)'!G189</f>
        <v>济南第二机床有限公司成套设备</v>
      </c>
      <c r="G195" s="22" t="str">
        <f>'[8]5、设备评估表 (2)'!E189</f>
        <v>组</v>
      </c>
      <c r="H195" s="22">
        <f>'[8]5、设备评估表 (2)'!F189</f>
        <v>1</v>
      </c>
      <c r="I195" s="23">
        <f>'[8]5、设备评估表 (2)'!H189</f>
        <v>41274</v>
      </c>
      <c r="J195" s="23">
        <f t="shared" si="5"/>
        <v>41274</v>
      </c>
      <c r="K195" s="23"/>
      <c r="L195" s="110"/>
      <c r="M195" s="11"/>
      <c r="N195" s="10"/>
      <c r="O195" s="13"/>
      <c r="P195" s="11"/>
      <c r="Q195" s="420"/>
      <c r="R195" s="423"/>
      <c r="S195" s="420"/>
      <c r="T195" s="11"/>
      <c r="U195" s="177" t="str">
        <f>'[8]5、设备评估表 (2)'!N189</f>
        <v>B2</v>
      </c>
      <c r="V195" s="199">
        <f>R195-'[8]5、设备评估表 (2)'!$K189*100</f>
        <v>0</v>
      </c>
      <c r="W195" s="176"/>
    </row>
    <row r="196" spans="1:23" ht="18" customHeight="1">
      <c r="A196" s="22">
        <f>'[8]5、设备评估表 (2)'!A190</f>
        <v>189</v>
      </c>
      <c r="B196" s="22">
        <f>'[8]5、设备评估表 (2)'!B190</f>
        <v>0</v>
      </c>
      <c r="C196" s="30" t="str">
        <f>'[8]5、设备评估表 (2)'!C190</f>
        <v>单梁起重机</v>
      </c>
      <c r="D196" s="22" t="str">
        <f>'[8]5、设备评估表 (2)'!D190</f>
        <v>3T16.5m*9m</v>
      </c>
      <c r="E196" s="22"/>
      <c r="F196" s="22" t="str">
        <f>'[8]5、设备评估表 (2)'!G190</f>
        <v>抚顺金梁起重机</v>
      </c>
      <c r="G196" s="22" t="str">
        <f>'[8]5、设备评估表 (2)'!E190</f>
        <v>台</v>
      </c>
      <c r="H196" s="22">
        <f>'[8]5、设备评估表 (2)'!F190</f>
        <v>1</v>
      </c>
      <c r="I196" s="23">
        <f>'[8]5、设备评估表 (2)'!H190</f>
        <v>41275</v>
      </c>
      <c r="J196" s="23">
        <f t="shared" si="5"/>
        <v>41275</v>
      </c>
      <c r="K196" s="23"/>
      <c r="L196" s="110"/>
      <c r="M196" s="11"/>
      <c r="N196" s="10"/>
      <c r="O196" s="13"/>
      <c r="P196" s="11"/>
      <c r="Q196" s="11">
        <f>'[8]5、设备评估表 (2)'!J190</f>
        <v>36000</v>
      </c>
      <c r="R196" s="25">
        <f>'[8]5、设备评估表 (2)'!K190*100</f>
        <v>49</v>
      </c>
      <c r="S196" s="11">
        <f t="shared" si="6"/>
        <v>17640</v>
      </c>
      <c r="T196" s="11"/>
      <c r="U196" s="177" t="str">
        <f>'[8]5、设备评估表 (2)'!N190</f>
        <v>B1</v>
      </c>
      <c r="V196" s="199">
        <f>R196-'[8]5、设备评估表 (2)'!$K190*100</f>
        <v>0</v>
      </c>
      <c r="W196" s="176"/>
    </row>
    <row r="197" spans="1:23" ht="18" customHeight="1">
      <c r="A197" s="22">
        <f>'[8]5、设备评估表 (2)'!A191</f>
        <v>190</v>
      </c>
      <c r="B197" s="22">
        <f>'[8]5、设备评估表 (2)'!B191</f>
        <v>0</v>
      </c>
      <c r="C197" s="30" t="str">
        <f>'[8]5、设备评估表 (2)'!C191</f>
        <v>单梁起重机</v>
      </c>
      <c r="D197" s="22" t="str">
        <f>'[8]5、设备评估表 (2)'!D191</f>
        <v>3T16.5m*9m</v>
      </c>
      <c r="E197" s="22"/>
      <c r="F197" s="22" t="str">
        <f>'[8]5、设备评估表 (2)'!G191</f>
        <v>抚顺金梁起重机</v>
      </c>
      <c r="G197" s="22" t="str">
        <f>'[8]5、设备评估表 (2)'!E191</f>
        <v>台</v>
      </c>
      <c r="H197" s="22">
        <f>'[8]5、设备评估表 (2)'!F191</f>
        <v>1</v>
      </c>
      <c r="I197" s="23">
        <f>'[8]5、设备评估表 (2)'!H191</f>
        <v>41275</v>
      </c>
      <c r="J197" s="23">
        <f t="shared" si="5"/>
        <v>41275</v>
      </c>
      <c r="K197" s="23"/>
      <c r="L197" s="110"/>
      <c r="M197" s="11"/>
      <c r="N197" s="10"/>
      <c r="O197" s="13"/>
      <c r="P197" s="11"/>
      <c r="Q197" s="11">
        <f>'[8]5、设备评估表 (2)'!J191</f>
        <v>36000</v>
      </c>
      <c r="R197" s="25">
        <f>'[8]5、设备评估表 (2)'!K191*100</f>
        <v>49</v>
      </c>
      <c r="S197" s="11">
        <f t="shared" si="6"/>
        <v>17640</v>
      </c>
      <c r="T197" s="11"/>
      <c r="U197" s="177" t="str">
        <f>'[8]5、设备评估表 (2)'!N191</f>
        <v>B1</v>
      </c>
      <c r="V197" s="199">
        <f>R197-'[8]5、设备评估表 (2)'!$K191*100</f>
        <v>0</v>
      </c>
      <c r="W197" s="176"/>
    </row>
    <row r="198" spans="1:23" ht="18" customHeight="1">
      <c r="A198" s="22">
        <f>'[8]5、设备评估表 (2)'!A192</f>
        <v>191</v>
      </c>
      <c r="B198" s="22">
        <f>'[8]5、设备评估表 (2)'!B192</f>
        <v>0</v>
      </c>
      <c r="C198" s="30" t="str">
        <f>'[8]5、设备评估表 (2)'!C192</f>
        <v>单梁起重机</v>
      </c>
      <c r="D198" s="22" t="str">
        <f>'[8]5、设备评估表 (2)'!D192</f>
        <v>10T--16.5*12</v>
      </c>
      <c r="E198" s="22"/>
      <c r="F198" s="22" t="str">
        <f>'[8]5、设备评估表 (2)'!G192</f>
        <v>抚顺金梁起重机</v>
      </c>
      <c r="G198" s="22" t="str">
        <f>'[8]5、设备评估表 (2)'!E192</f>
        <v>台</v>
      </c>
      <c r="H198" s="22">
        <f>'[8]5、设备评估表 (2)'!F192</f>
        <v>1</v>
      </c>
      <c r="I198" s="23">
        <f>'[8]5、设备评估表 (2)'!H192</f>
        <v>41275</v>
      </c>
      <c r="J198" s="23">
        <f t="shared" si="5"/>
        <v>41275</v>
      </c>
      <c r="K198" s="23"/>
      <c r="L198" s="110"/>
      <c r="M198" s="11"/>
      <c r="N198" s="10"/>
      <c r="O198" s="13"/>
      <c r="P198" s="11"/>
      <c r="Q198" s="11">
        <f>'[8]5、设备评估表 (2)'!J192</f>
        <v>69000</v>
      </c>
      <c r="R198" s="25">
        <f>'[8]5、设备评估表 (2)'!K192*100</f>
        <v>49</v>
      </c>
      <c r="S198" s="11">
        <f t="shared" si="6"/>
        <v>33810</v>
      </c>
      <c r="T198" s="11"/>
      <c r="U198" s="177" t="str">
        <f>'[8]5、设备评估表 (2)'!N192</f>
        <v>B1</v>
      </c>
      <c r="V198" s="199">
        <f>R198-'[8]5、设备评估表 (2)'!$K192*100</f>
        <v>0</v>
      </c>
      <c r="W198" s="176"/>
    </row>
    <row r="199" spans="1:23" ht="18" customHeight="1">
      <c r="A199" s="22">
        <f>'[8]5、设备评估表 (2)'!A193</f>
        <v>192</v>
      </c>
      <c r="B199" s="22">
        <f>'[8]5、设备评估表 (2)'!B193</f>
        <v>0</v>
      </c>
      <c r="C199" s="30" t="str">
        <f>'[8]5、设备评估表 (2)'!C193</f>
        <v>单梁吊车</v>
      </c>
      <c r="D199" s="22" t="str">
        <f>'[8]5、设备评估表 (2)'!D193</f>
        <v>3T16.5m*9m</v>
      </c>
      <c r="E199" s="22"/>
      <c r="F199" s="22" t="str">
        <f>'[8]5、设备评估表 (2)'!G193</f>
        <v>抚顺金梁起重机</v>
      </c>
      <c r="G199" s="22" t="str">
        <f>'[8]5、设备评估表 (2)'!E193</f>
        <v>台</v>
      </c>
      <c r="H199" s="22">
        <f>'[8]5、设备评估表 (2)'!F193</f>
        <v>1</v>
      </c>
      <c r="I199" s="23">
        <f>'[8]5、设备评估表 (2)'!H193</f>
        <v>41090</v>
      </c>
      <c r="J199" s="23">
        <f t="shared" si="5"/>
        <v>41090</v>
      </c>
      <c r="K199" s="23"/>
      <c r="L199" s="110"/>
      <c r="M199" s="11"/>
      <c r="N199" s="10"/>
      <c r="O199" s="13"/>
      <c r="P199" s="11"/>
      <c r="Q199" s="11">
        <f>'[8]5、设备评估表 (2)'!J193</f>
        <v>42000</v>
      </c>
      <c r="R199" s="25">
        <f>'[8]5、设备评估表 (2)'!K193*100</f>
        <v>46</v>
      </c>
      <c r="S199" s="11">
        <f t="shared" si="6"/>
        <v>19320</v>
      </c>
      <c r="T199" s="11"/>
      <c r="U199" s="177" t="str">
        <f>'[8]5、设备评估表 (2)'!N193</f>
        <v>B1</v>
      </c>
      <c r="V199" s="199">
        <f>R199-'[8]5、设备评估表 (2)'!$K193*100</f>
        <v>0</v>
      </c>
      <c r="W199" s="176"/>
    </row>
    <row r="200" spans="1:23" ht="18" customHeight="1">
      <c r="A200" s="22">
        <f>'[8]5、设备评估表 (2)'!A194</f>
        <v>193</v>
      </c>
      <c r="B200" s="22">
        <f>'[8]5、设备评估表 (2)'!B194</f>
        <v>0</v>
      </c>
      <c r="C200" s="30" t="str">
        <f>'[8]5、设备评估表 (2)'!C194</f>
        <v>单梁吊车</v>
      </c>
      <c r="D200" s="22" t="str">
        <f>'[8]5、设备评估表 (2)'!D194</f>
        <v>3T16.5m*9m</v>
      </c>
      <c r="E200" s="22"/>
      <c r="F200" s="22" t="str">
        <f>'[8]5、设备评估表 (2)'!G194</f>
        <v>抚顺金梁起重机</v>
      </c>
      <c r="G200" s="22" t="str">
        <f>'[8]5、设备评估表 (2)'!E194</f>
        <v>台</v>
      </c>
      <c r="H200" s="22">
        <f>'[8]5、设备评估表 (2)'!F194</f>
        <v>1</v>
      </c>
      <c r="I200" s="23">
        <f>'[8]5、设备评估表 (2)'!H194</f>
        <v>41090</v>
      </c>
      <c r="J200" s="23">
        <f t="shared" si="5"/>
        <v>41090</v>
      </c>
      <c r="K200" s="23"/>
      <c r="L200" s="110"/>
      <c r="M200" s="11"/>
      <c r="N200" s="10"/>
      <c r="O200" s="13"/>
      <c r="P200" s="11"/>
      <c r="Q200" s="11">
        <f>'[8]5、设备评估表 (2)'!J194</f>
        <v>42000</v>
      </c>
      <c r="R200" s="25">
        <f>'[8]5、设备评估表 (2)'!K194*100</f>
        <v>46</v>
      </c>
      <c r="S200" s="11">
        <f t="shared" si="6"/>
        <v>19320</v>
      </c>
      <c r="T200" s="11"/>
      <c r="U200" s="177" t="str">
        <f>'[8]5、设备评估表 (2)'!N194</f>
        <v>B1</v>
      </c>
      <c r="V200" s="199">
        <f>R200-'[8]5、设备评估表 (2)'!$K194*100</f>
        <v>0</v>
      </c>
      <c r="W200" s="176"/>
    </row>
    <row r="201" spans="1:23" ht="18" customHeight="1">
      <c r="A201" s="22">
        <f>'[8]5、设备评估表 (2)'!A195</f>
        <v>194</v>
      </c>
      <c r="B201" s="22">
        <f>'[8]5、设备评估表 (2)'!B195</f>
        <v>0</v>
      </c>
      <c r="C201" s="30" t="str">
        <f>'[8]5、设备评估表 (2)'!C195</f>
        <v>单梁吊车</v>
      </c>
      <c r="D201" s="22" t="str">
        <f>'[8]5、设备评估表 (2)'!D195</f>
        <v>3T16.5m*9m</v>
      </c>
      <c r="E201" s="22"/>
      <c r="F201" s="22" t="str">
        <f>'[8]5、设备评估表 (2)'!G195</f>
        <v>抚顺金梁起重机</v>
      </c>
      <c r="G201" s="22" t="str">
        <f>'[8]5、设备评估表 (2)'!E195</f>
        <v>台</v>
      </c>
      <c r="H201" s="22">
        <f>'[8]5、设备评估表 (2)'!F195</f>
        <v>1</v>
      </c>
      <c r="I201" s="23">
        <f>'[8]5、设备评估表 (2)'!H195</f>
        <v>41090</v>
      </c>
      <c r="J201" s="23">
        <f t="shared" ref="J201:J264" si="7">I201</f>
        <v>41090</v>
      </c>
      <c r="K201" s="23"/>
      <c r="L201" s="110"/>
      <c r="M201" s="11"/>
      <c r="N201" s="10"/>
      <c r="O201" s="13"/>
      <c r="P201" s="11"/>
      <c r="Q201" s="11">
        <f>'[8]5、设备评估表 (2)'!J195</f>
        <v>42000</v>
      </c>
      <c r="R201" s="25">
        <f>'[8]5、设备评估表 (2)'!K195*100</f>
        <v>46</v>
      </c>
      <c r="S201" s="11">
        <f t="shared" ref="S201:S264" si="8">ROUND(Q201*R201/100,0)</f>
        <v>19320</v>
      </c>
      <c r="T201" s="11"/>
      <c r="U201" s="177" t="str">
        <f>'[8]5、设备评估表 (2)'!N195</f>
        <v>B1</v>
      </c>
      <c r="V201" s="199">
        <f>R201-'[8]5、设备评估表 (2)'!$K195*100</f>
        <v>0</v>
      </c>
      <c r="W201" s="176"/>
    </row>
    <row r="202" spans="1:23" ht="18" customHeight="1">
      <c r="A202" s="22">
        <f>'[8]5、设备评估表 (2)'!A196</f>
        <v>195</v>
      </c>
      <c r="B202" s="22">
        <f>'[8]5、设备评估表 (2)'!B196</f>
        <v>0</v>
      </c>
      <c r="C202" s="30" t="str">
        <f>'[8]5、设备评估表 (2)'!C196</f>
        <v>单梁吊车</v>
      </c>
      <c r="D202" s="22" t="str">
        <f>'[8]5、设备评估表 (2)'!D196</f>
        <v>3T16.5m*9m</v>
      </c>
      <c r="E202" s="22"/>
      <c r="F202" s="22" t="str">
        <f>'[8]5、设备评估表 (2)'!G196</f>
        <v>抚顺金梁起重机</v>
      </c>
      <c r="G202" s="22" t="str">
        <f>'[8]5、设备评估表 (2)'!E196</f>
        <v>台</v>
      </c>
      <c r="H202" s="22">
        <f>'[8]5、设备评估表 (2)'!F196</f>
        <v>1</v>
      </c>
      <c r="I202" s="23">
        <f>'[8]5、设备评估表 (2)'!H196</f>
        <v>41090</v>
      </c>
      <c r="J202" s="23">
        <f t="shared" si="7"/>
        <v>41090</v>
      </c>
      <c r="K202" s="23"/>
      <c r="L202" s="110"/>
      <c r="M202" s="11"/>
      <c r="N202" s="10"/>
      <c r="O202" s="13"/>
      <c r="P202" s="11"/>
      <c r="Q202" s="11">
        <f>'[8]5、设备评估表 (2)'!J196</f>
        <v>42000</v>
      </c>
      <c r="R202" s="25">
        <f>'[8]5、设备评估表 (2)'!K196*100</f>
        <v>46</v>
      </c>
      <c r="S202" s="11">
        <f t="shared" si="8"/>
        <v>19320</v>
      </c>
      <c r="T202" s="11"/>
      <c r="U202" s="177" t="str">
        <f>'[8]5、设备评估表 (2)'!N196</f>
        <v>B1</v>
      </c>
      <c r="V202" s="199">
        <f>R202-'[8]5、设备评估表 (2)'!$K196*100</f>
        <v>0</v>
      </c>
      <c r="W202" s="176"/>
    </row>
    <row r="203" spans="1:23" ht="18" customHeight="1">
      <c r="A203" s="22">
        <f>'[8]5、设备评估表 (2)'!A197</f>
        <v>196</v>
      </c>
      <c r="B203" s="22">
        <f>'[8]5、设备评估表 (2)'!B197</f>
        <v>0</v>
      </c>
      <c r="C203" s="30" t="str">
        <f>'[8]5、设备评估表 (2)'!C197</f>
        <v>单梁吊车</v>
      </c>
      <c r="D203" s="22" t="str">
        <f>'[8]5、设备评估表 (2)'!D197</f>
        <v>3T16.5m*9m</v>
      </c>
      <c r="E203" s="22"/>
      <c r="F203" s="22" t="str">
        <f>'[8]5、设备评估表 (2)'!G197</f>
        <v>抚顺金梁起重机</v>
      </c>
      <c r="G203" s="22" t="str">
        <f>'[8]5、设备评估表 (2)'!E197</f>
        <v>台</v>
      </c>
      <c r="H203" s="22">
        <f>'[8]5、设备评估表 (2)'!F197</f>
        <v>1</v>
      </c>
      <c r="I203" s="23">
        <f>'[8]5、设备评估表 (2)'!H197</f>
        <v>41090</v>
      </c>
      <c r="J203" s="23">
        <f t="shared" si="7"/>
        <v>41090</v>
      </c>
      <c r="K203" s="23"/>
      <c r="L203" s="110"/>
      <c r="M203" s="11"/>
      <c r="N203" s="10"/>
      <c r="O203" s="13"/>
      <c r="P203" s="11"/>
      <c r="Q203" s="11">
        <f>'[8]5、设备评估表 (2)'!J197</f>
        <v>42000</v>
      </c>
      <c r="R203" s="25">
        <f>'[8]5、设备评估表 (2)'!K197*100</f>
        <v>46</v>
      </c>
      <c r="S203" s="11">
        <f t="shared" si="8"/>
        <v>19320</v>
      </c>
      <c r="T203" s="11"/>
      <c r="U203" s="177" t="str">
        <f>'[8]5、设备评估表 (2)'!N197</f>
        <v>B1</v>
      </c>
      <c r="V203" s="199">
        <f>R203-'[8]5、设备评估表 (2)'!$K197*100</f>
        <v>0</v>
      </c>
      <c r="W203" s="176"/>
    </row>
    <row r="204" spans="1:23" ht="18" customHeight="1">
      <c r="A204" s="22">
        <f>'[8]5、设备评估表 (2)'!A198</f>
        <v>197</v>
      </c>
      <c r="B204" s="22">
        <f>'[8]5、设备评估表 (2)'!B198</f>
        <v>0</v>
      </c>
      <c r="C204" s="30" t="str">
        <f>'[8]5、设备评估表 (2)'!C198</f>
        <v>单梁吊车</v>
      </c>
      <c r="D204" s="22" t="str">
        <f>'[8]5、设备评估表 (2)'!D198</f>
        <v>3T16.5m*9m</v>
      </c>
      <c r="E204" s="22"/>
      <c r="F204" s="22" t="str">
        <f>'[8]5、设备评估表 (2)'!G198</f>
        <v>抚顺金梁起重机</v>
      </c>
      <c r="G204" s="22" t="str">
        <f>'[8]5、设备评估表 (2)'!E198</f>
        <v>台</v>
      </c>
      <c r="H204" s="22">
        <f>'[8]5、设备评估表 (2)'!F198</f>
        <v>1</v>
      </c>
      <c r="I204" s="23">
        <f>'[8]5、设备评估表 (2)'!H198</f>
        <v>41090</v>
      </c>
      <c r="J204" s="23">
        <f t="shared" si="7"/>
        <v>41090</v>
      </c>
      <c r="K204" s="23"/>
      <c r="L204" s="110"/>
      <c r="M204" s="11"/>
      <c r="N204" s="10"/>
      <c r="O204" s="13"/>
      <c r="P204" s="11"/>
      <c r="Q204" s="11">
        <f>'[8]5、设备评估表 (2)'!J198</f>
        <v>42000</v>
      </c>
      <c r="R204" s="25">
        <f>'[8]5、设备评估表 (2)'!K198*100</f>
        <v>46</v>
      </c>
      <c r="S204" s="11">
        <f t="shared" si="8"/>
        <v>19320</v>
      </c>
      <c r="T204" s="11"/>
      <c r="U204" s="177" t="str">
        <f>'[8]5、设备评估表 (2)'!N198</f>
        <v>B1</v>
      </c>
      <c r="V204" s="199">
        <f>R204-'[8]5、设备评估表 (2)'!$K198*100</f>
        <v>0</v>
      </c>
      <c r="W204" s="176"/>
    </row>
    <row r="205" spans="1:23" ht="18" customHeight="1">
      <c r="A205" s="22">
        <f>'[8]5、设备评估表 (2)'!A199</f>
        <v>198</v>
      </c>
      <c r="B205" s="22">
        <f>'[8]5、设备评估表 (2)'!B199</f>
        <v>0</v>
      </c>
      <c r="C205" s="30" t="str">
        <f>'[8]5、设备评估表 (2)'!C199</f>
        <v>单梁吊车</v>
      </c>
      <c r="D205" s="22" t="str">
        <f>'[8]5、设备评估表 (2)'!D199</f>
        <v>3TD16.5m</v>
      </c>
      <c r="E205" s="22"/>
      <c r="F205" s="22" t="str">
        <f>'[8]5、设备评估表 (2)'!G199</f>
        <v>抚顺金梁起重机</v>
      </c>
      <c r="G205" s="22" t="str">
        <f>'[8]5、设备评估表 (2)'!E199</f>
        <v>台</v>
      </c>
      <c r="H205" s="22">
        <f>'[8]5、设备评估表 (2)'!F199</f>
        <v>1</v>
      </c>
      <c r="I205" s="23">
        <f>'[8]5、设备评估表 (2)'!H199</f>
        <v>41090</v>
      </c>
      <c r="J205" s="23">
        <f t="shared" si="7"/>
        <v>41090</v>
      </c>
      <c r="K205" s="23"/>
      <c r="L205" s="110"/>
      <c r="M205" s="11"/>
      <c r="N205" s="10"/>
      <c r="O205" s="13"/>
      <c r="P205" s="11"/>
      <c r="Q205" s="11">
        <f>'[8]5、设备评估表 (2)'!J199</f>
        <v>42000</v>
      </c>
      <c r="R205" s="25">
        <f>'[8]5、设备评估表 (2)'!K199*100</f>
        <v>46</v>
      </c>
      <c r="S205" s="11">
        <f t="shared" si="8"/>
        <v>19320</v>
      </c>
      <c r="T205" s="11"/>
      <c r="U205" s="177" t="str">
        <f>'[8]5、设备评估表 (2)'!N199</f>
        <v>A1</v>
      </c>
      <c r="V205" s="199">
        <f>R205-'[8]5、设备评估表 (2)'!$K199*100</f>
        <v>0</v>
      </c>
      <c r="W205" s="176"/>
    </row>
    <row r="206" spans="1:23" ht="18" customHeight="1">
      <c r="A206" s="22">
        <f>'[8]5、设备评估表 (2)'!A200</f>
        <v>199</v>
      </c>
      <c r="B206" s="22">
        <f>'[8]5、设备评估表 (2)'!B200</f>
        <v>0</v>
      </c>
      <c r="C206" s="30" t="str">
        <f>'[8]5、设备评估表 (2)'!C200</f>
        <v>单梁吊车</v>
      </c>
      <c r="D206" s="22" t="str">
        <f>'[8]5、设备评估表 (2)'!D200</f>
        <v>3T16.5m</v>
      </c>
      <c r="E206" s="22"/>
      <c r="F206" s="22" t="str">
        <f>'[8]5、设备评估表 (2)'!G200</f>
        <v>抚顺金梁起重机</v>
      </c>
      <c r="G206" s="22" t="str">
        <f>'[8]5、设备评估表 (2)'!E200</f>
        <v>台</v>
      </c>
      <c r="H206" s="22">
        <f>'[8]5、设备评估表 (2)'!F200</f>
        <v>1</v>
      </c>
      <c r="I206" s="23">
        <f>'[8]5、设备评估表 (2)'!H200</f>
        <v>41090</v>
      </c>
      <c r="J206" s="23">
        <f t="shared" si="7"/>
        <v>41090</v>
      </c>
      <c r="K206" s="23"/>
      <c r="L206" s="110"/>
      <c r="M206" s="11"/>
      <c r="N206" s="10"/>
      <c r="O206" s="13"/>
      <c r="P206" s="11"/>
      <c r="Q206" s="11">
        <f>'[8]5、设备评估表 (2)'!J200</f>
        <v>42000</v>
      </c>
      <c r="R206" s="25">
        <f>'[8]5、设备评估表 (2)'!K200*100</f>
        <v>46</v>
      </c>
      <c r="S206" s="11">
        <f t="shared" si="8"/>
        <v>19320</v>
      </c>
      <c r="T206" s="11"/>
      <c r="U206" s="177" t="str">
        <f>'[8]5、设备评估表 (2)'!N200</f>
        <v>A1</v>
      </c>
      <c r="V206" s="199">
        <f>R206-'[8]5、设备评估表 (2)'!$K200*100</f>
        <v>0</v>
      </c>
      <c r="W206" s="176"/>
    </row>
    <row r="207" spans="1:23" ht="18" customHeight="1">
      <c r="A207" s="22">
        <f>'[8]5、设备评估表 (2)'!A201</f>
        <v>200</v>
      </c>
      <c r="B207" s="22">
        <f>'[8]5、设备评估表 (2)'!B201</f>
        <v>0</v>
      </c>
      <c r="C207" s="30" t="str">
        <f>'[8]5、设备评估表 (2)'!C201</f>
        <v>单梁吊车</v>
      </c>
      <c r="D207" s="22" t="str">
        <f>'[8]5、设备评估表 (2)'!D201</f>
        <v>3T16.5m*9m</v>
      </c>
      <c r="E207" s="22"/>
      <c r="F207" s="22" t="str">
        <f>'[8]5、设备评估表 (2)'!G201</f>
        <v>抚顺金梁起重机</v>
      </c>
      <c r="G207" s="22" t="str">
        <f>'[8]5、设备评估表 (2)'!E201</f>
        <v>台</v>
      </c>
      <c r="H207" s="22">
        <f>'[8]5、设备评估表 (2)'!F201</f>
        <v>1</v>
      </c>
      <c r="I207" s="23">
        <f>'[8]5、设备评估表 (2)'!H201</f>
        <v>41090</v>
      </c>
      <c r="J207" s="23">
        <f t="shared" si="7"/>
        <v>41090</v>
      </c>
      <c r="K207" s="23"/>
      <c r="L207" s="110"/>
      <c r="M207" s="11"/>
      <c r="N207" s="10"/>
      <c r="O207" s="13"/>
      <c r="P207" s="11"/>
      <c r="Q207" s="11">
        <f>'[8]5、设备评估表 (2)'!J201</f>
        <v>42000</v>
      </c>
      <c r="R207" s="25">
        <f>'[8]5、设备评估表 (2)'!K201*100</f>
        <v>46</v>
      </c>
      <c r="S207" s="11">
        <f t="shared" si="8"/>
        <v>19320</v>
      </c>
      <c r="T207" s="11"/>
      <c r="U207" s="177" t="str">
        <f>'[8]5、设备评估表 (2)'!N201</f>
        <v>A1</v>
      </c>
      <c r="V207" s="199">
        <f>R207-'[8]5、设备评估表 (2)'!$K201*100</f>
        <v>0</v>
      </c>
      <c r="W207" s="176"/>
    </row>
    <row r="208" spans="1:23" ht="18" customHeight="1">
      <c r="A208" s="22">
        <f>'[8]5、设备评估表 (2)'!A202</f>
        <v>201</v>
      </c>
      <c r="B208" s="22">
        <f>'[8]5、设备评估表 (2)'!B202</f>
        <v>0</v>
      </c>
      <c r="C208" s="30" t="str">
        <f>'[8]5、设备评估表 (2)'!C202</f>
        <v>单梁吊车</v>
      </c>
      <c r="D208" s="22" t="str">
        <f>'[8]5、设备评估表 (2)'!D202</f>
        <v>3T22.5m*12m</v>
      </c>
      <c r="E208" s="22"/>
      <c r="F208" s="22" t="str">
        <f>'[8]5、设备评估表 (2)'!G202</f>
        <v>抚顺金梁起重机</v>
      </c>
      <c r="G208" s="22" t="str">
        <f>'[8]5、设备评估表 (2)'!E202</f>
        <v>台</v>
      </c>
      <c r="H208" s="22">
        <f>'[8]5、设备评估表 (2)'!F202</f>
        <v>1</v>
      </c>
      <c r="I208" s="23">
        <f>'[8]5、设备评估表 (2)'!H202</f>
        <v>41090</v>
      </c>
      <c r="J208" s="23">
        <f t="shared" si="7"/>
        <v>41090</v>
      </c>
      <c r="K208" s="23"/>
      <c r="L208" s="110"/>
      <c r="M208" s="11"/>
      <c r="N208" s="10"/>
      <c r="O208" s="13"/>
      <c r="P208" s="11"/>
      <c r="Q208" s="11">
        <f>'[8]5、设备评估表 (2)'!J202</f>
        <v>46000</v>
      </c>
      <c r="R208" s="25">
        <f>'[8]5、设备评估表 (2)'!K202*100</f>
        <v>46</v>
      </c>
      <c r="S208" s="11">
        <f t="shared" si="8"/>
        <v>21160</v>
      </c>
      <c r="T208" s="11"/>
      <c r="U208" s="177" t="str">
        <f>'[8]5、设备评估表 (2)'!N202</f>
        <v>A2</v>
      </c>
      <c r="V208" s="199">
        <f>R208-'[8]5、设备评估表 (2)'!$K202*100</f>
        <v>0</v>
      </c>
      <c r="W208" s="176"/>
    </row>
    <row r="209" spans="1:23" ht="18" customHeight="1">
      <c r="A209" s="22">
        <f>'[8]5、设备评估表 (2)'!A203</f>
        <v>202</v>
      </c>
      <c r="B209" s="22">
        <f>'[8]5、设备评估表 (2)'!B203</f>
        <v>0</v>
      </c>
      <c r="C209" s="30" t="str">
        <f>'[8]5、设备评估表 (2)'!C203</f>
        <v>单梁吊车</v>
      </c>
      <c r="D209" s="22" t="str">
        <f>'[8]5、设备评估表 (2)'!D203</f>
        <v>5T22.5m*12m</v>
      </c>
      <c r="E209" s="22"/>
      <c r="F209" s="22" t="str">
        <f>'[8]5、设备评估表 (2)'!G203</f>
        <v>抚顺金梁起重机</v>
      </c>
      <c r="G209" s="22" t="str">
        <f>'[8]5、设备评估表 (2)'!E203</f>
        <v>台</v>
      </c>
      <c r="H209" s="22">
        <f>'[8]5、设备评估表 (2)'!F203</f>
        <v>1</v>
      </c>
      <c r="I209" s="23">
        <f>'[8]5、设备评估表 (2)'!H203</f>
        <v>41090</v>
      </c>
      <c r="J209" s="23">
        <f t="shared" si="7"/>
        <v>41090</v>
      </c>
      <c r="K209" s="23"/>
      <c r="L209" s="110"/>
      <c r="M209" s="11"/>
      <c r="N209" s="10"/>
      <c r="O209" s="13"/>
      <c r="P209" s="11"/>
      <c r="Q209" s="11">
        <f>'[8]5、设备评估表 (2)'!J203</f>
        <v>57000</v>
      </c>
      <c r="R209" s="25">
        <f>'[8]5、设备评估表 (2)'!K203*100</f>
        <v>46</v>
      </c>
      <c r="S209" s="11">
        <f t="shared" si="8"/>
        <v>26220</v>
      </c>
      <c r="T209" s="11"/>
      <c r="U209" s="177" t="str">
        <f>'[8]5、设备评估表 (2)'!N203</f>
        <v>A2</v>
      </c>
      <c r="V209" s="199">
        <f>R209-'[8]5、设备评估表 (2)'!$K203*100</f>
        <v>0</v>
      </c>
      <c r="W209" s="176"/>
    </row>
    <row r="210" spans="1:23" ht="18" customHeight="1">
      <c r="A210" s="22">
        <f>'[8]5、设备评估表 (2)'!A204</f>
        <v>203</v>
      </c>
      <c r="B210" s="22">
        <f>'[8]5、设备评估表 (2)'!B204</f>
        <v>0</v>
      </c>
      <c r="C210" s="30" t="str">
        <f>'[8]5、设备评估表 (2)'!C204</f>
        <v>双梁吊车</v>
      </c>
      <c r="D210" s="22" t="str">
        <f>'[8]5、设备评估表 (2)'!D204</f>
        <v>20T/5T-22.5米</v>
      </c>
      <c r="E210" s="22"/>
      <c r="F210" s="22" t="str">
        <f>'[8]5、设备评估表 (2)'!G204</f>
        <v>河南大方起重机</v>
      </c>
      <c r="G210" s="22" t="str">
        <f>'[8]5、设备评估表 (2)'!E204</f>
        <v>台</v>
      </c>
      <c r="H210" s="22">
        <f>'[8]5、设备评估表 (2)'!F204</f>
        <v>1</v>
      </c>
      <c r="I210" s="23">
        <f>'[8]5、设备评估表 (2)'!H204</f>
        <v>41090</v>
      </c>
      <c r="J210" s="23">
        <f t="shared" si="7"/>
        <v>41090</v>
      </c>
      <c r="K210" s="23"/>
      <c r="L210" s="110"/>
      <c r="M210" s="11"/>
      <c r="N210" s="10"/>
      <c r="O210" s="13"/>
      <c r="P210" s="11"/>
      <c r="Q210" s="11">
        <f>'[8]5、设备评估表 (2)'!J204</f>
        <v>385000</v>
      </c>
      <c r="R210" s="25">
        <f>'[8]5、设备评估表 (2)'!K204*100</f>
        <v>46</v>
      </c>
      <c r="S210" s="11">
        <f t="shared" si="8"/>
        <v>177100</v>
      </c>
      <c r="T210" s="11"/>
      <c r="U210" s="177" t="str">
        <f>'[8]5、设备评估表 (2)'!N204</f>
        <v>A2</v>
      </c>
      <c r="V210" s="199">
        <f>R210-'[8]5、设备评估表 (2)'!$K204*100</f>
        <v>0</v>
      </c>
      <c r="W210" s="176"/>
    </row>
    <row r="211" spans="1:23" ht="18" customHeight="1">
      <c r="A211" s="22">
        <f>'[8]5、设备评估表 (2)'!A205</f>
        <v>204</v>
      </c>
      <c r="B211" s="22">
        <f>'[8]5、设备评估表 (2)'!B205</f>
        <v>0</v>
      </c>
      <c r="C211" s="30" t="str">
        <f>'[8]5、设备评估表 (2)'!C205</f>
        <v>双梁吊车</v>
      </c>
      <c r="D211" s="22" t="str">
        <f>'[8]5、设备评估表 (2)'!D205</f>
        <v>16T/5T</v>
      </c>
      <c r="E211" s="22"/>
      <c r="F211" s="22" t="str">
        <f>'[8]5、设备评估表 (2)'!G205</f>
        <v>河南大方起重机</v>
      </c>
      <c r="G211" s="22" t="str">
        <f>'[8]5、设备评估表 (2)'!E205</f>
        <v>台</v>
      </c>
      <c r="H211" s="22">
        <f>'[8]5、设备评估表 (2)'!F205</f>
        <v>1</v>
      </c>
      <c r="I211" s="23">
        <f>'[8]5、设备评估表 (2)'!H205</f>
        <v>41090</v>
      </c>
      <c r="J211" s="23">
        <f t="shared" si="7"/>
        <v>41090</v>
      </c>
      <c r="K211" s="23"/>
      <c r="L211" s="110"/>
      <c r="M211" s="11"/>
      <c r="N211" s="10"/>
      <c r="O211" s="13"/>
      <c r="P211" s="11"/>
      <c r="Q211" s="11">
        <f>'[8]5、设备评估表 (2)'!J205</f>
        <v>335000</v>
      </c>
      <c r="R211" s="25">
        <f>'[8]5、设备评估表 (2)'!K205*100</f>
        <v>46</v>
      </c>
      <c r="S211" s="11">
        <f t="shared" si="8"/>
        <v>154100</v>
      </c>
      <c r="T211" s="11"/>
      <c r="U211" s="177" t="str">
        <f>'[8]5、设备评估表 (2)'!N205</f>
        <v>B2</v>
      </c>
      <c r="V211" s="199">
        <f>R211-'[8]5、设备评估表 (2)'!$K205*100</f>
        <v>0</v>
      </c>
      <c r="W211" s="176"/>
    </row>
    <row r="212" spans="1:23" ht="18" customHeight="1">
      <c r="A212" s="22">
        <f>'[8]5、设备评估表 (2)'!A206</f>
        <v>205</v>
      </c>
      <c r="B212" s="22">
        <f>'[8]5、设备评估表 (2)'!B206</f>
        <v>0</v>
      </c>
      <c r="C212" s="30" t="str">
        <f>'[8]5、设备评估表 (2)'!C206</f>
        <v>双梁吊车</v>
      </c>
      <c r="D212" s="22" t="str">
        <f>'[8]5、设备评估表 (2)'!D206</f>
        <v>16T/5T</v>
      </c>
      <c r="E212" s="22"/>
      <c r="F212" s="22" t="str">
        <f>'[8]5、设备评估表 (2)'!G206</f>
        <v>河南大方起重机</v>
      </c>
      <c r="G212" s="22" t="str">
        <f>'[8]5、设备评估表 (2)'!E206</f>
        <v>台</v>
      </c>
      <c r="H212" s="22">
        <f>'[8]5、设备评估表 (2)'!F206</f>
        <v>1</v>
      </c>
      <c r="I212" s="23">
        <f>'[8]5、设备评估表 (2)'!H206</f>
        <v>41090</v>
      </c>
      <c r="J212" s="23">
        <f t="shared" si="7"/>
        <v>41090</v>
      </c>
      <c r="K212" s="23"/>
      <c r="L212" s="110"/>
      <c r="M212" s="11"/>
      <c r="N212" s="10"/>
      <c r="O212" s="13"/>
      <c r="P212" s="11"/>
      <c r="Q212" s="11">
        <f>'[8]5、设备评估表 (2)'!J206</f>
        <v>335000</v>
      </c>
      <c r="R212" s="25">
        <f>'[8]5、设备评估表 (2)'!K206*100</f>
        <v>46</v>
      </c>
      <c r="S212" s="11">
        <f t="shared" si="8"/>
        <v>154100</v>
      </c>
      <c r="T212" s="11"/>
      <c r="U212" s="177" t="str">
        <f>'[8]5、设备评估表 (2)'!N206</f>
        <v>B2</v>
      </c>
      <c r="V212" s="199">
        <f>R212-'[8]5、设备评估表 (2)'!$K206*100</f>
        <v>0</v>
      </c>
      <c r="W212" s="176"/>
    </row>
    <row r="213" spans="1:23" ht="18" customHeight="1">
      <c r="A213" s="22">
        <f>'[8]5、设备评估表 (2)'!A207</f>
        <v>206</v>
      </c>
      <c r="B213" s="22">
        <f>'[8]5、设备评估表 (2)'!B207</f>
        <v>0</v>
      </c>
      <c r="C213" s="30" t="str">
        <f>'[8]5、设备评估表 (2)'!C207</f>
        <v>单梁吊车</v>
      </c>
      <c r="D213" s="22" t="str">
        <f>'[8]5、设备评估表 (2)'!D207</f>
        <v>2T22.5m*12m</v>
      </c>
      <c r="E213" s="22"/>
      <c r="F213" s="22" t="str">
        <f>'[8]5、设备评估表 (2)'!G207</f>
        <v>抚顺金梁起重机</v>
      </c>
      <c r="G213" s="22" t="str">
        <f>'[8]5、设备评估表 (2)'!E207</f>
        <v>台</v>
      </c>
      <c r="H213" s="22">
        <f>'[8]5、设备评估表 (2)'!F207</f>
        <v>1</v>
      </c>
      <c r="I213" s="23">
        <f>'[8]5、设备评估表 (2)'!H207</f>
        <v>41090</v>
      </c>
      <c r="J213" s="23">
        <f t="shared" si="7"/>
        <v>41090</v>
      </c>
      <c r="K213" s="23"/>
      <c r="L213" s="110"/>
      <c r="M213" s="11"/>
      <c r="N213" s="10"/>
      <c r="O213" s="13"/>
      <c r="P213" s="11"/>
      <c r="Q213" s="11">
        <f>'[8]5、设备评估表 (2)'!J207</f>
        <v>28000</v>
      </c>
      <c r="R213" s="25">
        <f>'[8]5、设备评估表 (2)'!K207*100</f>
        <v>46</v>
      </c>
      <c r="S213" s="11">
        <f t="shared" si="8"/>
        <v>12880</v>
      </c>
      <c r="T213" s="11"/>
      <c r="U213" s="177" t="str">
        <f>'[8]5、设备评估表 (2)'!N207</f>
        <v>A2</v>
      </c>
      <c r="V213" s="199">
        <f>R213-'[8]5、设备评估表 (2)'!$K207*100</f>
        <v>0</v>
      </c>
      <c r="W213" s="176"/>
    </row>
    <row r="214" spans="1:23" ht="18" customHeight="1">
      <c r="A214" s="22">
        <f>'[8]5、设备评估表 (2)'!A208</f>
        <v>207</v>
      </c>
      <c r="B214" s="22">
        <f>'[8]5、设备评估表 (2)'!B208</f>
        <v>0</v>
      </c>
      <c r="C214" s="30" t="str">
        <f>'[8]5、设备评估表 (2)'!C208</f>
        <v>单梁吊车</v>
      </c>
      <c r="D214" s="22" t="str">
        <f>'[8]5、设备评估表 (2)'!D208</f>
        <v>2T22.5m*12m</v>
      </c>
      <c r="E214" s="22"/>
      <c r="F214" s="22" t="str">
        <f>'[8]5、设备评估表 (2)'!G208</f>
        <v>抚顺金梁起重机</v>
      </c>
      <c r="G214" s="22" t="str">
        <f>'[8]5、设备评估表 (2)'!E208</f>
        <v>台</v>
      </c>
      <c r="H214" s="22">
        <f>'[8]5、设备评估表 (2)'!F208</f>
        <v>1</v>
      </c>
      <c r="I214" s="23">
        <f>'[8]5、设备评估表 (2)'!H208</f>
        <v>41090</v>
      </c>
      <c r="J214" s="23">
        <f t="shared" si="7"/>
        <v>41090</v>
      </c>
      <c r="K214" s="23"/>
      <c r="L214" s="110"/>
      <c r="M214" s="11"/>
      <c r="N214" s="10"/>
      <c r="O214" s="13"/>
      <c r="P214" s="11"/>
      <c r="Q214" s="11">
        <f>'[8]5、设备评估表 (2)'!J208</f>
        <v>28000</v>
      </c>
      <c r="R214" s="25">
        <f>'[8]5、设备评估表 (2)'!K208*100</f>
        <v>46</v>
      </c>
      <c r="S214" s="11">
        <f t="shared" si="8"/>
        <v>12880</v>
      </c>
      <c r="T214" s="11"/>
      <c r="U214" s="177" t="str">
        <f>'[8]5、设备评估表 (2)'!N208</f>
        <v>A2</v>
      </c>
      <c r="V214" s="199">
        <f>R214-'[8]5、设备评估表 (2)'!$K208*100</f>
        <v>0</v>
      </c>
      <c r="W214" s="176"/>
    </row>
    <row r="215" spans="1:23" ht="18" customHeight="1">
      <c r="A215" s="22">
        <f>'[8]5、设备评估表 (2)'!A209</f>
        <v>208</v>
      </c>
      <c r="B215" s="22">
        <f>'[8]5、设备评估表 (2)'!B209</f>
        <v>0</v>
      </c>
      <c r="C215" s="30" t="str">
        <f>'[8]5、设备评估表 (2)'!C209</f>
        <v>双梁吊车</v>
      </c>
      <c r="D215" s="22" t="str">
        <f>'[8]5、设备评估表 (2)'!D209</f>
        <v>16T/5T</v>
      </c>
      <c r="E215" s="22"/>
      <c r="F215" s="22" t="str">
        <f>'[8]5、设备评估表 (2)'!G209</f>
        <v>河南大方起重机</v>
      </c>
      <c r="G215" s="22" t="str">
        <f>'[8]5、设备评估表 (2)'!E209</f>
        <v>台</v>
      </c>
      <c r="H215" s="22">
        <f>'[8]5、设备评估表 (2)'!F209</f>
        <v>1</v>
      </c>
      <c r="I215" s="23">
        <f>'[8]5、设备评估表 (2)'!H209</f>
        <v>41090</v>
      </c>
      <c r="J215" s="23">
        <f t="shared" si="7"/>
        <v>41090</v>
      </c>
      <c r="K215" s="23"/>
      <c r="L215" s="110"/>
      <c r="M215" s="11"/>
      <c r="N215" s="10"/>
      <c r="O215" s="13"/>
      <c r="P215" s="11"/>
      <c r="Q215" s="11">
        <f>'[8]5、设备评估表 (2)'!J209</f>
        <v>335000</v>
      </c>
      <c r="R215" s="25">
        <f>'[8]5、设备评估表 (2)'!K209*100</f>
        <v>46</v>
      </c>
      <c r="S215" s="11">
        <f t="shared" si="8"/>
        <v>154100</v>
      </c>
      <c r="T215" s="11"/>
      <c r="U215" s="177" t="str">
        <f>'[8]5、设备评估表 (2)'!N209</f>
        <v>B2</v>
      </c>
      <c r="V215" s="199">
        <f>R215-'[8]5、设备评估表 (2)'!$K209*100</f>
        <v>0</v>
      </c>
      <c r="W215" s="176"/>
    </row>
    <row r="216" spans="1:23" ht="18" customHeight="1">
      <c r="A216" s="22">
        <f>'[8]5、设备评估表 (2)'!A210</f>
        <v>209</v>
      </c>
      <c r="B216" s="22">
        <f>'[8]5、设备评估表 (2)'!B210</f>
        <v>0</v>
      </c>
      <c r="C216" s="30" t="str">
        <f>'[8]5、设备评估表 (2)'!C210</f>
        <v>单梁吊车</v>
      </c>
      <c r="D216" s="22" t="str">
        <f>'[8]5、设备评估表 (2)'!D210</f>
        <v>5T16.5m*12m</v>
      </c>
      <c r="E216" s="22"/>
      <c r="F216" s="22" t="str">
        <f>'[8]5、设备评估表 (2)'!G210</f>
        <v>抚顺金梁起重机</v>
      </c>
      <c r="G216" s="22" t="str">
        <f>'[8]5、设备评估表 (2)'!E210</f>
        <v>台</v>
      </c>
      <c r="H216" s="22">
        <f>'[8]5、设备评估表 (2)'!F210</f>
        <v>1</v>
      </c>
      <c r="I216" s="23">
        <f>'[8]5、设备评估表 (2)'!H210</f>
        <v>41090</v>
      </c>
      <c r="J216" s="23">
        <f t="shared" si="7"/>
        <v>41090</v>
      </c>
      <c r="K216" s="23"/>
      <c r="L216" s="110"/>
      <c r="M216" s="11"/>
      <c r="N216" s="10"/>
      <c r="O216" s="13"/>
      <c r="P216" s="11"/>
      <c r="Q216" s="11">
        <f>'[8]5、设备评估表 (2)'!J210</f>
        <v>53000</v>
      </c>
      <c r="R216" s="25">
        <f>'[8]5、设备评估表 (2)'!K210*100</f>
        <v>46</v>
      </c>
      <c r="S216" s="11">
        <f t="shared" si="8"/>
        <v>24380</v>
      </c>
      <c r="T216" s="11"/>
      <c r="U216" s="177" t="str">
        <f>'[8]5、设备评估表 (2)'!N210</f>
        <v>B2</v>
      </c>
      <c r="V216" s="199">
        <f>R216-'[8]5、设备评估表 (2)'!$K210*100</f>
        <v>0</v>
      </c>
      <c r="W216" s="176"/>
    </row>
    <row r="217" spans="1:23" ht="18" customHeight="1">
      <c r="A217" s="22">
        <f>'[8]5、设备评估表 (2)'!A211</f>
        <v>210</v>
      </c>
      <c r="B217" s="22">
        <f>'[8]5、设备评估表 (2)'!B211</f>
        <v>0</v>
      </c>
      <c r="C217" s="30" t="str">
        <f>'[8]5、设备评估表 (2)'!C211</f>
        <v>单梁吊车</v>
      </c>
      <c r="D217" s="22" t="str">
        <f>'[8]5、设备评估表 (2)'!D211</f>
        <v>2T16.5m*12m</v>
      </c>
      <c r="E217" s="22"/>
      <c r="F217" s="22" t="str">
        <f>'[8]5、设备评估表 (2)'!G211</f>
        <v>抚顺金梁起重机</v>
      </c>
      <c r="G217" s="22" t="str">
        <f>'[8]5、设备评估表 (2)'!E211</f>
        <v>台</v>
      </c>
      <c r="H217" s="22">
        <f>'[8]5、设备评估表 (2)'!F211</f>
        <v>1</v>
      </c>
      <c r="I217" s="23">
        <f>'[8]5、设备评估表 (2)'!H211</f>
        <v>41090</v>
      </c>
      <c r="J217" s="23">
        <f t="shared" si="7"/>
        <v>41090</v>
      </c>
      <c r="K217" s="23"/>
      <c r="L217" s="110"/>
      <c r="M217" s="11"/>
      <c r="N217" s="10"/>
      <c r="O217" s="13"/>
      <c r="P217" s="11"/>
      <c r="Q217" s="11">
        <f>'[8]5、设备评估表 (2)'!J211</f>
        <v>26000</v>
      </c>
      <c r="R217" s="25">
        <f>'[8]5、设备评估表 (2)'!K211*100</f>
        <v>46</v>
      </c>
      <c r="S217" s="11">
        <f t="shared" si="8"/>
        <v>11960</v>
      </c>
      <c r="T217" s="11"/>
      <c r="U217" s="177" t="str">
        <f>'[8]5、设备评估表 (2)'!N211</f>
        <v>A2</v>
      </c>
      <c r="V217" s="199">
        <f>R217-'[8]5、设备评估表 (2)'!$K211*100</f>
        <v>0</v>
      </c>
      <c r="W217" s="176"/>
    </row>
    <row r="218" spans="1:23" ht="18" customHeight="1">
      <c r="A218" s="22">
        <f>'[8]5、设备评估表 (2)'!A212</f>
        <v>211</v>
      </c>
      <c r="B218" s="22">
        <f>'[8]5、设备评估表 (2)'!B212</f>
        <v>0</v>
      </c>
      <c r="C218" s="30" t="str">
        <f>'[8]5、设备评估表 (2)'!C212</f>
        <v>单梁吊车</v>
      </c>
      <c r="D218" s="22" t="str">
        <f>'[8]5、设备评估表 (2)'!D212</f>
        <v>10T--16.5*12</v>
      </c>
      <c r="E218" s="22"/>
      <c r="F218" s="22" t="str">
        <f>'[8]5、设备评估表 (2)'!G212</f>
        <v>抚顺金梁起重机</v>
      </c>
      <c r="G218" s="22" t="str">
        <f>'[8]5、设备评估表 (2)'!E212</f>
        <v>台</v>
      </c>
      <c r="H218" s="22">
        <f>'[8]5、设备评估表 (2)'!F212</f>
        <v>1</v>
      </c>
      <c r="I218" s="23">
        <f>'[8]5、设备评估表 (2)'!H212</f>
        <v>41090</v>
      </c>
      <c r="J218" s="23">
        <f t="shared" si="7"/>
        <v>41090</v>
      </c>
      <c r="K218" s="23"/>
      <c r="L218" s="110"/>
      <c r="M218" s="11"/>
      <c r="N218" s="10"/>
      <c r="O218" s="13"/>
      <c r="P218" s="11"/>
      <c r="Q218" s="11">
        <f>'[8]5、设备评估表 (2)'!J212</f>
        <v>69000</v>
      </c>
      <c r="R218" s="25">
        <f>'[8]5、设备评估表 (2)'!K212*100</f>
        <v>46</v>
      </c>
      <c r="S218" s="11">
        <f t="shared" si="8"/>
        <v>31740</v>
      </c>
      <c r="T218" s="11"/>
      <c r="U218" s="177" t="str">
        <f>'[8]5、设备评估表 (2)'!N212</f>
        <v>B2</v>
      </c>
      <c r="V218" s="199">
        <f>R218-'[8]5、设备评估表 (2)'!$K212*100</f>
        <v>0</v>
      </c>
      <c r="W218" s="176"/>
    </row>
    <row r="219" spans="1:23" ht="18" customHeight="1">
      <c r="A219" s="22">
        <f>'[8]5、设备评估表 (2)'!A213</f>
        <v>212</v>
      </c>
      <c r="B219" s="22">
        <f>'[8]5、设备评估表 (2)'!B213</f>
        <v>0</v>
      </c>
      <c r="C219" s="30" t="str">
        <f>'[8]5、设备评估表 (2)'!C213</f>
        <v>单梁吊车</v>
      </c>
      <c r="D219" s="22" t="str">
        <f>'[8]5、设备评估表 (2)'!D213</f>
        <v>10T16.5m*12m</v>
      </c>
      <c r="E219" s="22"/>
      <c r="F219" s="22" t="str">
        <f>'[8]5、设备评估表 (2)'!G213</f>
        <v>抚顺金梁起重机</v>
      </c>
      <c r="G219" s="22" t="str">
        <f>'[8]5、设备评估表 (2)'!E213</f>
        <v>台</v>
      </c>
      <c r="H219" s="22">
        <f>'[8]5、设备评估表 (2)'!F213</f>
        <v>1</v>
      </c>
      <c r="I219" s="23">
        <f>'[8]5、设备评估表 (2)'!H213</f>
        <v>41090</v>
      </c>
      <c r="J219" s="23">
        <f t="shared" si="7"/>
        <v>41090</v>
      </c>
      <c r="K219" s="23"/>
      <c r="L219" s="110"/>
      <c r="M219" s="11"/>
      <c r="N219" s="10"/>
      <c r="O219" s="13"/>
      <c r="P219" s="11"/>
      <c r="Q219" s="11">
        <f>'[8]5、设备评估表 (2)'!J213</f>
        <v>69000</v>
      </c>
      <c r="R219" s="25">
        <f>'[8]5、设备评估表 (2)'!K213*100</f>
        <v>46</v>
      </c>
      <c r="S219" s="11">
        <f t="shared" si="8"/>
        <v>31740</v>
      </c>
      <c r="T219" s="11"/>
      <c r="U219" s="177" t="str">
        <f>'[8]5、设备评估表 (2)'!N213</f>
        <v>A2</v>
      </c>
      <c r="V219" s="199">
        <f>R219-'[8]5、设备评估表 (2)'!$K213*100</f>
        <v>0</v>
      </c>
      <c r="W219" s="176"/>
    </row>
    <row r="220" spans="1:23" ht="18" customHeight="1">
      <c r="A220" s="22">
        <f>'[8]5、设备评估表 (2)'!A214</f>
        <v>213</v>
      </c>
      <c r="B220" s="22">
        <f>'[8]5、设备评估表 (2)'!B214</f>
        <v>0</v>
      </c>
      <c r="C220" s="30" t="str">
        <f>'[8]5、设备评估表 (2)'!C214</f>
        <v>单梁吊车</v>
      </c>
      <c r="D220" s="22" t="str">
        <f>'[8]5、设备评估表 (2)'!D214</f>
        <v>3T16.5m*12m</v>
      </c>
      <c r="E220" s="22"/>
      <c r="F220" s="22" t="str">
        <f>'[8]5、设备评估表 (2)'!G214</f>
        <v>抚顺金梁起重机</v>
      </c>
      <c r="G220" s="22" t="str">
        <f>'[8]5、设备评估表 (2)'!E214</f>
        <v>台</v>
      </c>
      <c r="H220" s="22">
        <f>'[8]5、设备评估表 (2)'!F214</f>
        <v>1</v>
      </c>
      <c r="I220" s="23">
        <f>'[8]5、设备评估表 (2)'!H214</f>
        <v>41090</v>
      </c>
      <c r="J220" s="23">
        <f t="shared" si="7"/>
        <v>41090</v>
      </c>
      <c r="K220" s="23"/>
      <c r="L220" s="110"/>
      <c r="M220" s="11"/>
      <c r="N220" s="10"/>
      <c r="O220" s="13"/>
      <c r="P220" s="11"/>
      <c r="Q220" s="11">
        <f>'[8]5、设备评估表 (2)'!J214</f>
        <v>42000</v>
      </c>
      <c r="R220" s="25">
        <f>'[8]5、设备评估表 (2)'!K214*100</f>
        <v>46</v>
      </c>
      <c r="S220" s="11">
        <f t="shared" si="8"/>
        <v>19320</v>
      </c>
      <c r="T220" s="11"/>
      <c r="U220" s="177" t="str">
        <f>'[8]5、设备评估表 (2)'!N214</f>
        <v>A2</v>
      </c>
      <c r="V220" s="199">
        <f>R220-'[8]5、设备评估表 (2)'!$K214*100</f>
        <v>0</v>
      </c>
      <c r="W220" s="176"/>
    </row>
    <row r="221" spans="1:23" ht="18" customHeight="1">
      <c r="A221" s="22">
        <f>'[8]5、设备评估表 (2)'!A215</f>
        <v>214</v>
      </c>
      <c r="B221" s="22">
        <f>'[8]5、设备评估表 (2)'!B215</f>
        <v>0</v>
      </c>
      <c r="C221" s="30" t="str">
        <f>'[8]5、设备评估表 (2)'!C215</f>
        <v>单梁吊车</v>
      </c>
      <c r="D221" s="22" t="str">
        <f>'[8]5、设备评估表 (2)'!D215</f>
        <v>3T16.5m*12m</v>
      </c>
      <c r="E221" s="22"/>
      <c r="F221" s="22" t="str">
        <f>'[8]5、设备评估表 (2)'!G215</f>
        <v>抚顺金梁起重机</v>
      </c>
      <c r="G221" s="22" t="str">
        <f>'[8]5、设备评估表 (2)'!E215</f>
        <v>台</v>
      </c>
      <c r="H221" s="22">
        <f>'[8]5、设备评估表 (2)'!F215</f>
        <v>1</v>
      </c>
      <c r="I221" s="23">
        <f>'[8]5、设备评估表 (2)'!H215</f>
        <v>41090</v>
      </c>
      <c r="J221" s="23">
        <f t="shared" si="7"/>
        <v>41090</v>
      </c>
      <c r="K221" s="23"/>
      <c r="L221" s="110"/>
      <c r="M221" s="11"/>
      <c r="N221" s="10"/>
      <c r="O221" s="13"/>
      <c r="P221" s="11"/>
      <c r="Q221" s="11">
        <f>'[8]5、设备评估表 (2)'!J215</f>
        <v>42000</v>
      </c>
      <c r="R221" s="25">
        <f>'[8]5、设备评估表 (2)'!K215*100</f>
        <v>46</v>
      </c>
      <c r="S221" s="11">
        <f t="shared" si="8"/>
        <v>19320</v>
      </c>
      <c r="T221" s="11"/>
      <c r="U221" s="177" t="str">
        <f>'[8]5、设备评估表 (2)'!N215</f>
        <v>A2</v>
      </c>
      <c r="V221" s="199">
        <f>R221-'[8]5、设备评估表 (2)'!$K215*100</f>
        <v>0</v>
      </c>
      <c r="W221" s="176"/>
    </row>
    <row r="222" spans="1:23" ht="18" customHeight="1">
      <c r="A222" s="22">
        <f>'[8]5、设备评估表 (2)'!A216</f>
        <v>215</v>
      </c>
      <c r="B222" s="22">
        <f>'[8]5、设备评估表 (2)'!B216</f>
        <v>0</v>
      </c>
      <c r="C222" s="30" t="str">
        <f>'[8]5、设备评估表 (2)'!C216</f>
        <v>单梁吊车</v>
      </c>
      <c r="D222" s="22" t="str">
        <f>'[8]5、设备评估表 (2)'!D216</f>
        <v>2T16.5m*12m</v>
      </c>
      <c r="E222" s="22"/>
      <c r="F222" s="22" t="str">
        <f>'[8]5、设备评估表 (2)'!G216</f>
        <v>抚顺金梁起重机</v>
      </c>
      <c r="G222" s="22" t="str">
        <f>'[8]5、设备评估表 (2)'!E216</f>
        <v>台</v>
      </c>
      <c r="H222" s="22">
        <f>'[8]5、设备评估表 (2)'!F216</f>
        <v>1</v>
      </c>
      <c r="I222" s="23">
        <f>'[8]5、设备评估表 (2)'!H216</f>
        <v>41090</v>
      </c>
      <c r="J222" s="23">
        <f t="shared" si="7"/>
        <v>41090</v>
      </c>
      <c r="K222" s="23"/>
      <c r="L222" s="110"/>
      <c r="M222" s="11"/>
      <c r="N222" s="10"/>
      <c r="O222" s="13"/>
      <c r="P222" s="11"/>
      <c r="Q222" s="11">
        <f>'[8]5、设备评估表 (2)'!J216</f>
        <v>26000</v>
      </c>
      <c r="R222" s="25">
        <f>'[8]5、设备评估表 (2)'!K216*100</f>
        <v>46</v>
      </c>
      <c r="S222" s="11">
        <f t="shared" si="8"/>
        <v>11960</v>
      </c>
      <c r="T222" s="11"/>
      <c r="U222" s="177" t="str">
        <f>'[8]5、设备评估表 (2)'!N216</f>
        <v>A2</v>
      </c>
      <c r="V222" s="199">
        <f>R222-'[8]5、设备评估表 (2)'!$K216*100</f>
        <v>0</v>
      </c>
      <c r="W222" s="176"/>
    </row>
    <row r="223" spans="1:23" ht="18" customHeight="1">
      <c r="A223" s="22">
        <f>'[8]5、设备评估表 (2)'!A217</f>
        <v>216</v>
      </c>
      <c r="B223" s="22">
        <f>'[8]5、设备评估表 (2)'!B217</f>
        <v>0</v>
      </c>
      <c r="C223" s="30" t="str">
        <f>'[8]5、设备评估表 (2)'!C217</f>
        <v>单梁吊车</v>
      </c>
      <c r="D223" s="22" t="str">
        <f>'[8]5、设备评估表 (2)'!D217</f>
        <v>2T16.5m*12m</v>
      </c>
      <c r="E223" s="22"/>
      <c r="F223" s="22" t="str">
        <f>'[8]5、设备评估表 (2)'!G217</f>
        <v>抚顺金梁起重机</v>
      </c>
      <c r="G223" s="22" t="str">
        <f>'[8]5、设备评估表 (2)'!E217</f>
        <v>台</v>
      </c>
      <c r="H223" s="22">
        <f>'[8]5、设备评估表 (2)'!F217</f>
        <v>1</v>
      </c>
      <c r="I223" s="23">
        <f>'[8]5、设备评估表 (2)'!H217</f>
        <v>41090</v>
      </c>
      <c r="J223" s="23">
        <f t="shared" si="7"/>
        <v>41090</v>
      </c>
      <c r="K223" s="23"/>
      <c r="L223" s="110"/>
      <c r="M223" s="11"/>
      <c r="N223" s="10"/>
      <c r="O223" s="13"/>
      <c r="P223" s="11"/>
      <c r="Q223" s="11">
        <f>'[8]5、设备评估表 (2)'!J217</f>
        <v>26000</v>
      </c>
      <c r="R223" s="25">
        <f>'[8]5、设备评估表 (2)'!K217*100</f>
        <v>46</v>
      </c>
      <c r="S223" s="11">
        <f t="shared" si="8"/>
        <v>11960</v>
      </c>
      <c r="T223" s="11"/>
      <c r="U223" s="177" t="str">
        <f>'[8]5、设备评估表 (2)'!N217</f>
        <v>A2</v>
      </c>
      <c r="V223" s="199">
        <f>R223-'[8]5、设备评估表 (2)'!$K217*100</f>
        <v>0</v>
      </c>
      <c r="W223" s="176"/>
    </row>
    <row r="224" spans="1:23" ht="18" customHeight="1">
      <c r="A224" s="22">
        <f>'[8]5、设备评估表 (2)'!A218</f>
        <v>217</v>
      </c>
      <c r="B224" s="22">
        <f>'[8]5、设备评估表 (2)'!B218</f>
        <v>0</v>
      </c>
      <c r="C224" s="30" t="str">
        <f>'[8]5、设备评估表 (2)'!C218</f>
        <v>单梁吊车</v>
      </c>
      <c r="D224" s="22" t="str">
        <f>'[8]5、设备评估表 (2)'!D218</f>
        <v>10T--16.5*12</v>
      </c>
      <c r="E224" s="22"/>
      <c r="F224" s="22" t="str">
        <f>'[8]5、设备评估表 (2)'!G218</f>
        <v>抚顺金梁起重机</v>
      </c>
      <c r="G224" s="22" t="str">
        <f>'[8]5、设备评估表 (2)'!E218</f>
        <v>台</v>
      </c>
      <c r="H224" s="22">
        <f>'[8]5、设备评估表 (2)'!F218</f>
        <v>1</v>
      </c>
      <c r="I224" s="23">
        <f>'[8]5、设备评估表 (2)'!H218</f>
        <v>41090</v>
      </c>
      <c r="J224" s="23">
        <f t="shared" si="7"/>
        <v>41090</v>
      </c>
      <c r="K224" s="23"/>
      <c r="L224" s="110"/>
      <c r="M224" s="11"/>
      <c r="N224" s="10"/>
      <c r="O224" s="13"/>
      <c r="P224" s="11"/>
      <c r="Q224" s="11">
        <f>'[8]5、设备评估表 (2)'!J218</f>
        <v>69000</v>
      </c>
      <c r="R224" s="25">
        <f>'[8]5、设备评估表 (2)'!K218*100</f>
        <v>46</v>
      </c>
      <c r="S224" s="11">
        <f t="shared" si="8"/>
        <v>31740</v>
      </c>
      <c r="T224" s="11"/>
      <c r="U224" s="177" t="str">
        <f>'[8]5、设备评估表 (2)'!N218</f>
        <v>B2</v>
      </c>
      <c r="V224" s="199">
        <f>R224-'[8]5、设备评估表 (2)'!$K218*100</f>
        <v>0</v>
      </c>
      <c r="W224" s="176"/>
    </row>
    <row r="225" spans="1:23" ht="18" customHeight="1">
      <c r="A225" s="22">
        <f>'[8]5、设备评估表 (2)'!A219</f>
        <v>218</v>
      </c>
      <c r="B225" s="22">
        <f>'[8]5、设备评估表 (2)'!B219</f>
        <v>0</v>
      </c>
      <c r="C225" s="30" t="str">
        <f>'[8]5、设备评估表 (2)'!C219</f>
        <v>单梁吊车</v>
      </c>
      <c r="D225" s="22" t="str">
        <f>'[8]5、设备评估表 (2)'!D219</f>
        <v>5T-22.5*9</v>
      </c>
      <c r="E225" s="22"/>
      <c r="F225" s="22" t="str">
        <f>'[8]5、设备评估表 (2)'!G219</f>
        <v>抚顺金梁起重机</v>
      </c>
      <c r="G225" s="22" t="str">
        <f>'[8]5、设备评估表 (2)'!E219</f>
        <v>台</v>
      </c>
      <c r="H225" s="22">
        <f>'[8]5、设备评估表 (2)'!F219</f>
        <v>1</v>
      </c>
      <c r="I225" s="23">
        <f>'[8]5、设备评估表 (2)'!H219</f>
        <v>41090</v>
      </c>
      <c r="J225" s="23">
        <f t="shared" si="7"/>
        <v>41090</v>
      </c>
      <c r="K225" s="23"/>
      <c r="L225" s="110"/>
      <c r="M225" s="11"/>
      <c r="N225" s="10"/>
      <c r="O225" s="13"/>
      <c r="P225" s="11"/>
      <c r="Q225" s="11">
        <f>'[8]5、设备评估表 (2)'!J219</f>
        <v>57000</v>
      </c>
      <c r="R225" s="25">
        <f>'[8]5、设备评估表 (2)'!K219*100</f>
        <v>46</v>
      </c>
      <c r="S225" s="11">
        <f t="shared" si="8"/>
        <v>26220</v>
      </c>
      <c r="T225" s="11"/>
      <c r="U225" s="177" t="str">
        <f>'[8]5、设备评估表 (2)'!N219</f>
        <v>B2</v>
      </c>
      <c r="V225" s="199">
        <f>R225-'[8]5、设备评估表 (2)'!$K219*100</f>
        <v>0</v>
      </c>
      <c r="W225" s="176"/>
    </row>
    <row r="226" spans="1:23" ht="18" customHeight="1">
      <c r="A226" s="22">
        <f>'[8]5、设备评估表 (2)'!A220</f>
        <v>219</v>
      </c>
      <c r="B226" s="22">
        <f>'[8]5、设备评估表 (2)'!B220</f>
        <v>0</v>
      </c>
      <c r="C226" s="30" t="str">
        <f>'[8]5、设备评估表 (2)'!C220</f>
        <v>单梁吊车</v>
      </c>
      <c r="D226" s="22" t="str">
        <f>'[8]5、设备评估表 (2)'!D220</f>
        <v>5T-16.5*12</v>
      </c>
      <c r="E226" s="22"/>
      <c r="F226" s="22" t="str">
        <f>'[8]5、设备评估表 (2)'!G220</f>
        <v>抚顺金梁起重机</v>
      </c>
      <c r="G226" s="22" t="str">
        <f>'[8]5、设备评估表 (2)'!E220</f>
        <v>台</v>
      </c>
      <c r="H226" s="22">
        <f>'[8]5、设备评估表 (2)'!F220</f>
        <v>1</v>
      </c>
      <c r="I226" s="23">
        <f>'[8]5、设备评估表 (2)'!H220</f>
        <v>41090</v>
      </c>
      <c r="J226" s="23">
        <f t="shared" si="7"/>
        <v>41090</v>
      </c>
      <c r="K226" s="23"/>
      <c r="L226" s="110"/>
      <c r="M226" s="11"/>
      <c r="N226" s="10"/>
      <c r="O226" s="13"/>
      <c r="P226" s="11"/>
      <c r="Q226" s="11">
        <f>'[8]5、设备评估表 (2)'!J220</f>
        <v>53000</v>
      </c>
      <c r="R226" s="25">
        <f>'[8]5、设备评估表 (2)'!K220*100</f>
        <v>46</v>
      </c>
      <c r="S226" s="11">
        <f t="shared" si="8"/>
        <v>24380</v>
      </c>
      <c r="T226" s="11"/>
      <c r="U226" s="177" t="str">
        <f>'[8]5、设备评估表 (2)'!N220</f>
        <v>B2</v>
      </c>
      <c r="V226" s="199">
        <f>R226-'[8]5、设备评估表 (2)'!$K220*100</f>
        <v>0</v>
      </c>
      <c r="W226" s="176"/>
    </row>
    <row r="227" spans="1:23" ht="18" customHeight="1">
      <c r="A227" s="22">
        <f>'[8]5、设备评估表 (2)'!A221</f>
        <v>220</v>
      </c>
      <c r="B227" s="22">
        <f>'[8]5、设备评估表 (2)'!B221</f>
        <v>0</v>
      </c>
      <c r="C227" s="30" t="str">
        <f>'[8]5、设备评估表 (2)'!C221</f>
        <v>单梁吊车</v>
      </c>
      <c r="D227" s="22" t="str">
        <f>'[8]5、设备评估表 (2)'!D221</f>
        <v>5T-16.5*12</v>
      </c>
      <c r="E227" s="22"/>
      <c r="F227" s="22" t="str">
        <f>'[8]5、设备评估表 (2)'!G221</f>
        <v>抚顺金梁起重机</v>
      </c>
      <c r="G227" s="22" t="str">
        <f>'[8]5、设备评估表 (2)'!E221</f>
        <v>台</v>
      </c>
      <c r="H227" s="22">
        <f>'[8]5、设备评估表 (2)'!F221</f>
        <v>1</v>
      </c>
      <c r="I227" s="23">
        <f>'[8]5、设备评估表 (2)'!H221</f>
        <v>41090</v>
      </c>
      <c r="J227" s="23">
        <f t="shared" si="7"/>
        <v>41090</v>
      </c>
      <c r="K227" s="23"/>
      <c r="L227" s="110"/>
      <c r="M227" s="11"/>
      <c r="N227" s="10"/>
      <c r="O227" s="13"/>
      <c r="P227" s="11"/>
      <c r="Q227" s="11">
        <f>'[8]5、设备评估表 (2)'!J221</f>
        <v>53000</v>
      </c>
      <c r="R227" s="25">
        <f>'[8]5、设备评估表 (2)'!K221*100</f>
        <v>46</v>
      </c>
      <c r="S227" s="11">
        <f t="shared" si="8"/>
        <v>24380</v>
      </c>
      <c r="T227" s="11"/>
      <c r="U227" s="177" t="str">
        <f>'[8]5、设备评估表 (2)'!N221</f>
        <v>B2</v>
      </c>
      <c r="V227" s="199">
        <f>R227-'[8]5、设备评估表 (2)'!$K221*100</f>
        <v>0</v>
      </c>
      <c r="W227" s="176"/>
    </row>
    <row r="228" spans="1:23" ht="18" customHeight="1">
      <c r="A228" s="22">
        <f>'[8]5、设备评估表 (2)'!A222</f>
        <v>221</v>
      </c>
      <c r="B228" s="22">
        <f>'[8]5、设备评估表 (2)'!B222</f>
        <v>0</v>
      </c>
      <c r="C228" s="30" t="str">
        <f>'[8]5、设备评估表 (2)'!C222</f>
        <v>单梁吊车</v>
      </c>
      <c r="D228" s="22" t="str">
        <f>'[8]5、设备评估表 (2)'!D222</f>
        <v>5T-22.5*12</v>
      </c>
      <c r="E228" s="22"/>
      <c r="F228" s="22" t="str">
        <f>'[8]5、设备评估表 (2)'!G222</f>
        <v>抚顺金梁起重机</v>
      </c>
      <c r="G228" s="22" t="str">
        <f>'[8]5、设备评估表 (2)'!E222</f>
        <v>台</v>
      </c>
      <c r="H228" s="22">
        <f>'[8]5、设备评估表 (2)'!F222</f>
        <v>1</v>
      </c>
      <c r="I228" s="23">
        <f>'[8]5、设备评估表 (2)'!H222</f>
        <v>41090</v>
      </c>
      <c r="J228" s="23">
        <f t="shared" si="7"/>
        <v>41090</v>
      </c>
      <c r="K228" s="23"/>
      <c r="L228" s="110"/>
      <c r="M228" s="11"/>
      <c r="N228" s="10"/>
      <c r="O228" s="13"/>
      <c r="P228" s="11"/>
      <c r="Q228" s="11">
        <f>'[8]5、设备评估表 (2)'!J222</f>
        <v>57000</v>
      </c>
      <c r="R228" s="25">
        <f>'[8]5、设备评估表 (2)'!K222*100</f>
        <v>46</v>
      </c>
      <c r="S228" s="11">
        <f t="shared" si="8"/>
        <v>26220</v>
      </c>
      <c r="T228" s="11"/>
      <c r="U228" s="177" t="str">
        <f>'[8]5、设备评估表 (2)'!N222</f>
        <v>B2</v>
      </c>
      <c r="V228" s="199">
        <f>R228-'[8]5、设备评估表 (2)'!$K222*100</f>
        <v>0</v>
      </c>
      <c r="W228" s="176"/>
    </row>
    <row r="229" spans="1:23" ht="18" customHeight="1">
      <c r="A229" s="22">
        <f>'[8]5、设备评估表 (2)'!A223</f>
        <v>222</v>
      </c>
      <c r="B229" s="22">
        <f>'[8]5、设备评估表 (2)'!B223</f>
        <v>0</v>
      </c>
      <c r="C229" s="30" t="str">
        <f>'[8]5、设备评估表 (2)'!C223</f>
        <v>单梁吊车</v>
      </c>
      <c r="D229" s="22" t="str">
        <f>'[8]5、设备评估表 (2)'!D223</f>
        <v>10T--16.5*9</v>
      </c>
      <c r="E229" s="22"/>
      <c r="F229" s="22" t="str">
        <f>'[8]5、设备评估表 (2)'!G223</f>
        <v>抚顺金梁起重机</v>
      </c>
      <c r="G229" s="22" t="str">
        <f>'[8]5、设备评估表 (2)'!E223</f>
        <v>台</v>
      </c>
      <c r="H229" s="22">
        <f>'[8]5、设备评估表 (2)'!F223</f>
        <v>1</v>
      </c>
      <c r="I229" s="23">
        <f>'[8]5、设备评估表 (2)'!H223</f>
        <v>41090</v>
      </c>
      <c r="J229" s="23">
        <f t="shared" si="7"/>
        <v>41090</v>
      </c>
      <c r="K229" s="23"/>
      <c r="L229" s="110"/>
      <c r="M229" s="11"/>
      <c r="N229" s="10"/>
      <c r="O229" s="13"/>
      <c r="P229" s="11"/>
      <c r="Q229" s="11">
        <f>'[8]5、设备评估表 (2)'!J223</f>
        <v>69000</v>
      </c>
      <c r="R229" s="25">
        <f>'[8]5、设备评估表 (2)'!K223*100</f>
        <v>46</v>
      </c>
      <c r="S229" s="11">
        <f t="shared" si="8"/>
        <v>31740</v>
      </c>
      <c r="T229" s="11"/>
      <c r="U229" s="177" t="str">
        <f>'[8]5、设备评估表 (2)'!N223</f>
        <v>B2</v>
      </c>
      <c r="V229" s="199">
        <f>R229-'[8]5、设备评估表 (2)'!$K223*100</f>
        <v>0</v>
      </c>
      <c r="W229" s="176"/>
    </row>
    <row r="230" spans="1:23" ht="18" customHeight="1">
      <c r="A230" s="22">
        <f>'[8]5、设备评估表 (2)'!A224</f>
        <v>223</v>
      </c>
      <c r="B230" s="22">
        <f>'[8]5、设备评估表 (2)'!B224</f>
        <v>0</v>
      </c>
      <c r="C230" s="30" t="str">
        <f>'[8]5、设备评估表 (2)'!C224</f>
        <v>监控系统</v>
      </c>
      <c r="D230" s="22" t="str">
        <f>'[8]5、设备评估表 (2)'!D224</f>
        <v>组装设备120个探头</v>
      </c>
      <c r="E230" s="22"/>
      <c r="F230" s="22">
        <f>'[8]5、设备评估表 (2)'!G224</f>
        <v>0</v>
      </c>
      <c r="G230" s="22" t="str">
        <f>'[8]5、设备评估表 (2)'!E224</f>
        <v>套</v>
      </c>
      <c r="H230" s="22">
        <f>'[8]5、设备评估表 (2)'!F224</f>
        <v>1</v>
      </c>
      <c r="I230" s="23">
        <f>'[8]5、设备评估表 (2)'!H224</f>
        <v>40908</v>
      </c>
      <c r="J230" s="23">
        <f t="shared" si="7"/>
        <v>40908</v>
      </c>
      <c r="K230" s="23"/>
      <c r="L230" s="110"/>
      <c r="M230" s="11"/>
      <c r="N230" s="10"/>
      <c r="O230" s="13"/>
      <c r="P230" s="11"/>
      <c r="Q230" s="11">
        <f>'[8]5、设备评估表 (2)'!J224</f>
        <v>84000</v>
      </c>
      <c r="R230" s="25">
        <f>'[8]5、设备评估表 (2)'!K224*100</f>
        <v>5</v>
      </c>
      <c r="S230" s="11">
        <f t="shared" si="8"/>
        <v>4200</v>
      </c>
      <c r="T230" s="11"/>
      <c r="U230" s="201" t="str">
        <f>'[8]5、设备评估表 (2)'!N224</f>
        <v>研发楼</v>
      </c>
      <c r="V230" s="199">
        <f>R230-'[8]5、设备评估表 (2)'!$K224*100</f>
        <v>0</v>
      </c>
      <c r="W230" s="176"/>
    </row>
    <row r="231" spans="1:23" ht="18" customHeight="1">
      <c r="A231" s="22">
        <f>'[8]5、设备评估表 (2)'!A225</f>
        <v>224</v>
      </c>
      <c r="B231" s="22">
        <f>'[8]5、设备评估表 (2)'!B225</f>
        <v>0</v>
      </c>
      <c r="C231" s="30" t="str">
        <f>'[8]5、设备评估表 (2)'!C225</f>
        <v>缠绕机</v>
      </c>
      <c r="D231" s="22" t="str">
        <f>'[8]5、设备评估表 (2)'!D225</f>
        <v>FW500*6000</v>
      </c>
      <c r="E231" s="22"/>
      <c r="F231" s="22" t="str">
        <f>'[8]5、设备评估表 (2)'!G225</f>
        <v>哈尔滨复合材料公司</v>
      </c>
      <c r="G231" s="22" t="str">
        <f>'[8]5、设备评估表 (2)'!E225</f>
        <v>台</v>
      </c>
      <c r="H231" s="22">
        <f>'[8]5、设备评估表 (2)'!F225</f>
        <v>1</v>
      </c>
      <c r="I231" s="23">
        <f>'[8]5、设备评估表 (2)'!H225</f>
        <v>40969</v>
      </c>
      <c r="J231" s="23">
        <f t="shared" si="7"/>
        <v>40969</v>
      </c>
      <c r="K231" s="23"/>
      <c r="L231" s="110"/>
      <c r="M231" s="11"/>
      <c r="N231" s="10"/>
      <c r="O231" s="13"/>
      <c r="P231" s="11"/>
      <c r="Q231" s="11">
        <f>'[8]5、设备评估表 (2)'!J225</f>
        <v>310000</v>
      </c>
      <c r="R231" s="25">
        <f>'[8]5、设备评估表 (2)'!K225*100</f>
        <v>41</v>
      </c>
      <c r="S231" s="11">
        <f t="shared" si="8"/>
        <v>127100</v>
      </c>
      <c r="T231" s="11"/>
      <c r="U231" s="177" t="str">
        <f>'[8]5、设备评估表 (2)'!N225</f>
        <v>A2</v>
      </c>
      <c r="V231" s="199">
        <f>R231-'[8]5、设备评估表 (2)'!$K225*100</f>
        <v>0</v>
      </c>
      <c r="W231" s="176"/>
    </row>
    <row r="232" spans="1:23" ht="18" customHeight="1">
      <c r="A232" s="22">
        <f>'[8]5、设备评估表 (2)'!A226</f>
        <v>225</v>
      </c>
      <c r="B232" s="22">
        <f>'[8]5、设备评估表 (2)'!B226</f>
        <v>0</v>
      </c>
      <c r="C232" s="30" t="str">
        <f>'[8]5、设备评估表 (2)'!C226</f>
        <v>缠绕机</v>
      </c>
      <c r="D232" s="22" t="str">
        <f>'[8]5、设备评估表 (2)'!D226</f>
        <v>FW1300*14000</v>
      </c>
      <c r="E232" s="22"/>
      <c r="F232" s="22" t="str">
        <f>'[8]5、设备评估表 (2)'!G226</f>
        <v>哈尔滨复合材料公司</v>
      </c>
      <c r="G232" s="22" t="str">
        <f>'[8]5、设备评估表 (2)'!E226</f>
        <v>台</v>
      </c>
      <c r="H232" s="22">
        <f>'[8]5、设备评估表 (2)'!F226</f>
        <v>1</v>
      </c>
      <c r="I232" s="23">
        <f>'[8]5、设备评估表 (2)'!H226</f>
        <v>40969</v>
      </c>
      <c r="J232" s="23">
        <f t="shared" si="7"/>
        <v>40969</v>
      </c>
      <c r="K232" s="23"/>
      <c r="L232" s="110"/>
      <c r="M232" s="11"/>
      <c r="N232" s="10"/>
      <c r="O232" s="13"/>
      <c r="P232" s="11"/>
      <c r="Q232" s="11">
        <f>'[8]5、设备评估表 (2)'!J226</f>
        <v>645000</v>
      </c>
      <c r="R232" s="25">
        <f>'[8]5、设备评估表 (2)'!K226*100</f>
        <v>41</v>
      </c>
      <c r="S232" s="11">
        <f t="shared" si="8"/>
        <v>264450</v>
      </c>
      <c r="T232" s="11"/>
      <c r="U232" s="177" t="str">
        <f>'[8]5、设备评估表 (2)'!N226</f>
        <v>A2</v>
      </c>
      <c r="V232" s="199">
        <f>R232-'[8]5、设备评估表 (2)'!$K226*100</f>
        <v>0</v>
      </c>
      <c r="W232" s="176"/>
    </row>
    <row r="233" spans="1:23" ht="18" customHeight="1">
      <c r="A233" s="22">
        <f>'[8]5、设备评估表 (2)'!A227</f>
        <v>226</v>
      </c>
      <c r="B233" s="22">
        <f>'[8]5、设备评估表 (2)'!B227</f>
        <v>0</v>
      </c>
      <c r="C233" s="30" t="str">
        <f>'[8]5、设备评估表 (2)'!C227</f>
        <v>五工位倾转式重力铸造机</v>
      </c>
      <c r="D233" s="22" t="str">
        <f>'[8]5、设备评估表 (2)'!D227</f>
        <v>ZJQ960D5</v>
      </c>
      <c r="E233" s="22"/>
      <c r="F233" s="22" t="str">
        <f>'[8]5、设备评估表 (2)'!G227</f>
        <v>无锡市亚威机械制造有限公司</v>
      </c>
      <c r="G233" s="22" t="str">
        <f>'[8]5、设备评估表 (2)'!E227</f>
        <v>台</v>
      </c>
      <c r="H233" s="22">
        <f>'[8]5、设备评估表 (2)'!F227</f>
        <v>1</v>
      </c>
      <c r="I233" s="23">
        <f>'[8]5、设备评估表 (2)'!H227</f>
        <v>41000</v>
      </c>
      <c r="J233" s="23">
        <f t="shared" si="7"/>
        <v>41000</v>
      </c>
      <c r="K233" s="23"/>
      <c r="L233" s="110"/>
      <c r="M233" s="11"/>
      <c r="N233" s="10"/>
      <c r="O233" s="13"/>
      <c r="P233" s="11"/>
      <c r="Q233" s="11">
        <f>'[8]5、设备评估表 (2)'!J227</f>
        <v>235000</v>
      </c>
      <c r="R233" s="25">
        <f>'[8]5、设备评估表 (2)'!K227*100</f>
        <v>38</v>
      </c>
      <c r="S233" s="11">
        <f t="shared" si="8"/>
        <v>89300</v>
      </c>
      <c r="T233" s="11"/>
      <c r="U233" s="177" t="str">
        <f>'[8]5、设备评估表 (2)'!N227</f>
        <v>B2</v>
      </c>
      <c r="V233" s="199">
        <f>R233-'[8]5、设备评估表 (2)'!$K227*100</f>
        <v>0</v>
      </c>
      <c r="W233" s="176"/>
    </row>
    <row r="234" spans="1:23" ht="18" customHeight="1">
      <c r="A234" s="22">
        <f>'[8]5、设备评估表 (2)'!A228</f>
        <v>227</v>
      </c>
      <c r="B234" s="22">
        <f>'[8]5、设备评估表 (2)'!B228</f>
        <v>0</v>
      </c>
      <c r="C234" s="30" t="str">
        <f>'[8]5、设备评估表 (2)'!C228</f>
        <v>坩埚熔化炉</v>
      </c>
      <c r="D234" s="22" t="str">
        <f>'[8]5、设备评估表 (2)'!D228</f>
        <v>RGL-130-8</v>
      </c>
      <c r="E234" s="22"/>
      <c r="F234" s="22" t="str">
        <f>'[8]5、设备评估表 (2)'!G228</f>
        <v>沈阳兴科炉业有限公司</v>
      </c>
      <c r="G234" s="22" t="str">
        <f>'[8]5、设备评估表 (2)'!E228</f>
        <v>台</v>
      </c>
      <c r="H234" s="22">
        <f>'[8]5、设备评估表 (2)'!F228</f>
        <v>1</v>
      </c>
      <c r="I234" s="23" t="str">
        <f>'[8]5、设备评估表 (2)'!H228</f>
        <v>2012.1.1</v>
      </c>
      <c r="J234" s="23" t="str">
        <f t="shared" si="7"/>
        <v>2012.1.1</v>
      </c>
      <c r="K234" s="23"/>
      <c r="L234" s="110"/>
      <c r="M234" s="11"/>
      <c r="N234" s="10"/>
      <c r="O234" s="13"/>
      <c r="P234" s="11"/>
      <c r="Q234" s="11">
        <f>'[8]5、设备评估表 (2)'!J228</f>
        <v>22000</v>
      </c>
      <c r="R234" s="25">
        <f>'[8]5、设备评估表 (2)'!K228*100</f>
        <v>26</v>
      </c>
      <c r="S234" s="11">
        <f t="shared" si="8"/>
        <v>5720</v>
      </c>
      <c r="T234" s="11"/>
      <c r="U234" s="177" t="str">
        <f>'[8]5、设备评估表 (2)'!N228</f>
        <v>B2</v>
      </c>
      <c r="V234" s="199">
        <f>R234-'[8]5、设备评估表 (2)'!$K228*100</f>
        <v>0</v>
      </c>
      <c r="W234" s="176"/>
    </row>
    <row r="235" spans="1:23" ht="18" customHeight="1">
      <c r="A235" s="22">
        <f>'[8]5、设备评估表 (2)'!A229</f>
        <v>228</v>
      </c>
      <c r="B235" s="22">
        <f>'[8]5、设备评估表 (2)'!B229</f>
        <v>0</v>
      </c>
      <c r="C235" s="30" t="str">
        <f>'[8]5、设备评估表 (2)'!C229</f>
        <v>翻转铝水包</v>
      </c>
      <c r="D235" s="22" t="str">
        <f>'[8]5、设备评估表 (2)'!D229</f>
        <v>1吨</v>
      </c>
      <c r="E235" s="22"/>
      <c r="F235" s="22" t="str">
        <f>'[8]5、设备评估表 (2)'!G229</f>
        <v>沈阳兴科炉业公司</v>
      </c>
      <c r="G235" s="22" t="str">
        <f>'[8]5、设备评估表 (2)'!E229</f>
        <v>台</v>
      </c>
      <c r="H235" s="22">
        <f>'[8]5、设备评估表 (2)'!F229</f>
        <v>1</v>
      </c>
      <c r="I235" s="23">
        <f>'[8]5、设备评估表 (2)'!H229</f>
        <v>40908</v>
      </c>
      <c r="J235" s="23">
        <f t="shared" si="7"/>
        <v>40908</v>
      </c>
      <c r="K235" s="23"/>
      <c r="L235" s="110"/>
      <c r="M235" s="11"/>
      <c r="N235" s="10"/>
      <c r="O235" s="13"/>
      <c r="P235" s="11"/>
      <c r="Q235" s="11">
        <f>'[8]5、设备评估表 (2)'!J229</f>
        <v>31000</v>
      </c>
      <c r="R235" s="25">
        <f>'[8]5、设备评估表 (2)'!K229*100</f>
        <v>36</v>
      </c>
      <c r="S235" s="11">
        <f t="shared" si="8"/>
        <v>11160</v>
      </c>
      <c r="T235" s="11"/>
      <c r="U235" s="177" t="str">
        <f>'[8]5、设备评估表 (2)'!N229</f>
        <v>B2</v>
      </c>
      <c r="V235" s="199">
        <f>R235-'[8]5、设备评估表 (2)'!$K229*100</f>
        <v>0</v>
      </c>
      <c r="W235" s="176"/>
    </row>
    <row r="236" spans="1:23" ht="18" customHeight="1">
      <c r="A236" s="22">
        <f>'[8]5、设备评估表 (2)'!A230</f>
        <v>229</v>
      </c>
      <c r="B236" s="22">
        <f>'[8]5、设备评估表 (2)'!B230</f>
        <v>0</v>
      </c>
      <c r="C236" s="30" t="str">
        <f>'[8]5、设备评估表 (2)'!C230</f>
        <v>可倾式坩埚融化炉</v>
      </c>
      <c r="D236" s="22" t="str">
        <f>'[8]5、设备评估表 (2)'!D230</f>
        <v>RR-90-8</v>
      </c>
      <c r="E236" s="22"/>
      <c r="F236" s="22" t="str">
        <f>'[8]5、设备评估表 (2)'!G230</f>
        <v>沈阳兴科炉业有限公司</v>
      </c>
      <c r="G236" s="22" t="str">
        <f>'[8]5、设备评估表 (2)'!E230</f>
        <v>台</v>
      </c>
      <c r="H236" s="22">
        <f>'[8]5、设备评估表 (2)'!F230</f>
        <v>1</v>
      </c>
      <c r="I236" s="23">
        <f>'[8]5、设备评估表 (2)'!H230</f>
        <v>40787</v>
      </c>
      <c r="J236" s="23">
        <f t="shared" si="7"/>
        <v>40787</v>
      </c>
      <c r="K236" s="23"/>
      <c r="L236" s="110"/>
      <c r="M236" s="11"/>
      <c r="N236" s="10"/>
      <c r="O236" s="13"/>
      <c r="P236" s="11"/>
      <c r="Q236" s="11">
        <f>'[8]5、设备评估表 (2)'!J230</f>
        <v>20000</v>
      </c>
      <c r="R236" s="25">
        <f>'[8]5、设备评估表 (2)'!K230*100</f>
        <v>23</v>
      </c>
      <c r="S236" s="11">
        <f t="shared" si="8"/>
        <v>4600</v>
      </c>
      <c r="T236" s="11"/>
      <c r="U236" s="177" t="str">
        <f>'[8]5、设备评估表 (2)'!N230</f>
        <v>A4</v>
      </c>
      <c r="V236" s="199">
        <f>R236-'[8]5、设备评估表 (2)'!$K230*100</f>
        <v>0</v>
      </c>
      <c r="W236" s="176"/>
    </row>
    <row r="237" spans="1:23" ht="18" customHeight="1">
      <c r="A237" s="22">
        <f>'[8]5、设备评估表 (2)'!A231</f>
        <v>230</v>
      </c>
      <c r="B237" s="22">
        <f>'[8]5、设备评估表 (2)'!B231</f>
        <v>0</v>
      </c>
      <c r="C237" s="30" t="str">
        <f>'[8]5、设备评估表 (2)'!C231</f>
        <v>可倾式坩埚融化炉</v>
      </c>
      <c r="D237" s="22" t="str">
        <f>'[8]5、设备评估表 (2)'!D231</f>
        <v>RR-75-8</v>
      </c>
      <c r="E237" s="22"/>
      <c r="F237" s="22" t="str">
        <f>'[8]5、设备评估表 (2)'!G231</f>
        <v>沈阳兴科炉业有限公司</v>
      </c>
      <c r="G237" s="22" t="str">
        <f>'[8]5、设备评估表 (2)'!E231</f>
        <v>台</v>
      </c>
      <c r="H237" s="22">
        <f>'[8]5、设备评估表 (2)'!F231</f>
        <v>1</v>
      </c>
      <c r="I237" s="23">
        <f>'[8]5、设备评估表 (2)'!H231</f>
        <v>40787</v>
      </c>
      <c r="J237" s="23">
        <f t="shared" si="7"/>
        <v>40787</v>
      </c>
      <c r="K237" s="23"/>
      <c r="L237" s="110"/>
      <c r="M237" s="11"/>
      <c r="N237" s="10"/>
      <c r="O237" s="13"/>
      <c r="P237" s="11"/>
      <c r="Q237" s="11">
        <f>'[8]5、设备评估表 (2)'!J231</f>
        <v>18000</v>
      </c>
      <c r="R237" s="25">
        <f>'[8]5、设备评估表 (2)'!K231*100</f>
        <v>23</v>
      </c>
      <c r="S237" s="11">
        <f t="shared" si="8"/>
        <v>4140</v>
      </c>
      <c r="T237" s="11"/>
      <c r="U237" s="177" t="str">
        <f>'[8]5、设备评估表 (2)'!N231</f>
        <v>A4</v>
      </c>
      <c r="V237" s="199">
        <f>R237-'[8]5、设备评估表 (2)'!$K231*100</f>
        <v>0</v>
      </c>
      <c r="W237" s="176"/>
    </row>
    <row r="238" spans="1:23" ht="18" customHeight="1">
      <c r="A238" s="22">
        <f>'[8]5、设备评估表 (2)'!A232</f>
        <v>231</v>
      </c>
      <c r="B238" s="22">
        <f>'[8]5、设备评估表 (2)'!B232</f>
        <v>0</v>
      </c>
      <c r="C238" s="30" t="str">
        <f>'[8]5、设备评估表 (2)'!C232</f>
        <v>电阻加热炉</v>
      </c>
      <c r="D238" s="22" t="str">
        <f>'[8]5、设备评估表 (2)'!D232</f>
        <v>RDF-30-2</v>
      </c>
      <c r="E238" s="22"/>
      <c r="F238" s="22" t="str">
        <f>'[8]5、设备评估表 (2)'!G232</f>
        <v>沈阳兴科炉业有限公司</v>
      </c>
      <c r="G238" s="22" t="str">
        <f>'[8]5、设备评估表 (2)'!E232</f>
        <v>台</v>
      </c>
      <c r="H238" s="22">
        <f>'[8]5、设备评估表 (2)'!F232</f>
        <v>1</v>
      </c>
      <c r="I238" s="23">
        <f>'[8]5、设备评估表 (2)'!H232</f>
        <v>40787</v>
      </c>
      <c r="J238" s="23">
        <f t="shared" si="7"/>
        <v>40787</v>
      </c>
      <c r="K238" s="23"/>
      <c r="L238" s="110"/>
      <c r="M238" s="11"/>
      <c r="N238" s="10"/>
      <c r="O238" s="13"/>
      <c r="P238" s="11"/>
      <c r="Q238" s="11">
        <f>'[8]5、设备评估表 (2)'!J232</f>
        <v>32000</v>
      </c>
      <c r="R238" s="25">
        <f>'[8]5、设备评估表 (2)'!K232*100</f>
        <v>23</v>
      </c>
      <c r="S238" s="11">
        <f t="shared" si="8"/>
        <v>7360</v>
      </c>
      <c r="T238" s="11"/>
      <c r="U238" s="177" t="str">
        <f>'[8]5、设备评估表 (2)'!N232</f>
        <v>A2</v>
      </c>
      <c r="V238" s="199">
        <f>R238-'[8]5、设备评估表 (2)'!$K232*100</f>
        <v>0</v>
      </c>
      <c r="W238" s="176"/>
    </row>
    <row r="239" spans="1:23" ht="18" customHeight="1">
      <c r="A239" s="22">
        <f>'[8]5、设备评估表 (2)'!A233</f>
        <v>232</v>
      </c>
      <c r="B239" s="22">
        <f>'[8]5、设备评估表 (2)'!B233</f>
        <v>0</v>
      </c>
      <c r="C239" s="30" t="str">
        <f>'[8]5、设备评估表 (2)'!C233</f>
        <v>电阻加热炉</v>
      </c>
      <c r="D239" s="22" t="str">
        <f>'[8]5、设备评估表 (2)'!D233</f>
        <v>RDF-24-2</v>
      </c>
      <c r="E239" s="22"/>
      <c r="F239" s="22" t="str">
        <f>'[8]5、设备评估表 (2)'!G233</f>
        <v>沈阳兴科炉业</v>
      </c>
      <c r="G239" s="22" t="str">
        <f>'[8]5、设备评估表 (2)'!E233</f>
        <v>台</v>
      </c>
      <c r="H239" s="22">
        <f>'[8]5、设备评估表 (2)'!F233</f>
        <v>1</v>
      </c>
      <c r="I239" s="23">
        <f>'[8]5、设备评估表 (2)'!H233</f>
        <v>40787</v>
      </c>
      <c r="J239" s="23">
        <f t="shared" si="7"/>
        <v>40787</v>
      </c>
      <c r="K239" s="23"/>
      <c r="L239" s="110"/>
      <c r="M239" s="11"/>
      <c r="N239" s="10"/>
      <c r="O239" s="13"/>
      <c r="P239" s="11"/>
      <c r="Q239" s="11">
        <f>'[8]5、设备评估表 (2)'!J233</f>
        <v>22000</v>
      </c>
      <c r="R239" s="25">
        <f>'[8]5、设备评估表 (2)'!K233*100</f>
        <v>23</v>
      </c>
      <c r="S239" s="11">
        <f t="shared" si="8"/>
        <v>5060</v>
      </c>
      <c r="T239" s="11"/>
      <c r="U239" s="177" t="str">
        <f>'[8]5、设备评估表 (2)'!N233</f>
        <v>A2</v>
      </c>
      <c r="V239" s="199">
        <f>R239-'[8]5、设备评估表 (2)'!$K233*100</f>
        <v>0</v>
      </c>
      <c r="W239" s="176"/>
    </row>
    <row r="240" spans="1:23" ht="18" customHeight="1">
      <c r="A240" s="22">
        <f>'[8]5、设备评估表 (2)'!A234</f>
        <v>233</v>
      </c>
      <c r="B240" s="22">
        <f>'[8]5、设备评估表 (2)'!B234</f>
        <v>0</v>
      </c>
      <c r="C240" s="30" t="str">
        <f>'[8]5、设备评估表 (2)'!C234</f>
        <v>车铣复合中心</v>
      </c>
      <c r="D240" s="22" t="str">
        <f>'[8]5、设备评估表 (2)'!D234</f>
        <v>L300LMC</v>
      </c>
      <c r="E240" s="22"/>
      <c r="F240" s="22" t="str">
        <f>'[8]5、设备评估表 (2)'!G234</f>
        <v>韩国进口设备</v>
      </c>
      <c r="G240" s="22" t="str">
        <f>'[8]5、设备评估表 (2)'!E234</f>
        <v>台</v>
      </c>
      <c r="H240" s="22">
        <f>'[8]5、设备评估表 (2)'!F234</f>
        <v>1</v>
      </c>
      <c r="I240" s="23">
        <f>'[8]5、设备评估表 (2)'!H234</f>
        <v>41579</v>
      </c>
      <c r="J240" s="23">
        <f t="shared" si="7"/>
        <v>41579</v>
      </c>
      <c r="K240" s="23"/>
      <c r="L240" s="110"/>
      <c r="M240" s="11"/>
      <c r="N240" s="10"/>
      <c r="O240" s="13"/>
      <c r="P240" s="11"/>
      <c r="Q240" s="11">
        <f>'[8]5、设备评估表 (2)'!J234</f>
        <v>1179400</v>
      </c>
      <c r="R240" s="25">
        <f>'[8]5、设备评估表 (2)'!K234*100</f>
        <v>49</v>
      </c>
      <c r="S240" s="11">
        <f t="shared" si="8"/>
        <v>577906</v>
      </c>
      <c r="T240" s="11"/>
      <c r="U240" s="177" t="str">
        <f>'[8]5、设备评估表 (2)'!N234</f>
        <v>A5</v>
      </c>
      <c r="V240" s="199">
        <f>R240-'[8]5、设备评估表 (2)'!$K234*100</f>
        <v>0</v>
      </c>
      <c r="W240" s="176"/>
    </row>
    <row r="241" spans="1:23" ht="18" customHeight="1">
      <c r="A241" s="22">
        <f>'[8]5、设备评估表 (2)'!A235</f>
        <v>234</v>
      </c>
      <c r="B241" s="22">
        <f>'[8]5、设备评估表 (2)'!B235</f>
        <v>0</v>
      </c>
      <c r="C241" s="30" t="str">
        <f>'[8]5、设备评估表 (2)'!C235</f>
        <v>四柱硫化机</v>
      </c>
      <c r="D241" s="22" t="str">
        <f>'[8]5、设备评估表 (2)'!D235</f>
        <v>900*900*200T</v>
      </c>
      <c r="E241" s="22"/>
      <c r="F241" s="22" t="str">
        <f>'[8]5、设备评估表 (2)'!G235</f>
        <v>郑州鑫和机械制造有限公司</v>
      </c>
      <c r="G241" s="22" t="str">
        <f>'[8]5、设备评估表 (2)'!E235</f>
        <v>台</v>
      </c>
      <c r="H241" s="22">
        <f>'[8]5、设备评估表 (2)'!F235</f>
        <v>1</v>
      </c>
      <c r="I241" s="23">
        <f>'[8]5、设备评估表 (2)'!H235</f>
        <v>41275</v>
      </c>
      <c r="J241" s="23">
        <f t="shared" si="7"/>
        <v>41275</v>
      </c>
      <c r="K241" s="23"/>
      <c r="L241" s="110"/>
      <c r="M241" s="11"/>
      <c r="N241" s="10"/>
      <c r="O241" s="13"/>
      <c r="P241" s="11"/>
      <c r="Q241" s="11">
        <f>'[8]5、设备评估表 (2)'!J235</f>
        <v>66000</v>
      </c>
      <c r="R241" s="25">
        <f>'[8]5、设备评估表 (2)'!K235*100</f>
        <v>43</v>
      </c>
      <c r="S241" s="11">
        <f t="shared" si="8"/>
        <v>28380</v>
      </c>
      <c r="T241" s="11"/>
      <c r="U241" s="177" t="str">
        <f>'[8]5、设备评估表 (2)'!N235</f>
        <v>A2</v>
      </c>
      <c r="V241" s="199">
        <f>R241-'[8]5、设备评估表 (2)'!$K235*100</f>
        <v>0</v>
      </c>
      <c r="W241" s="176"/>
    </row>
    <row r="242" spans="1:23" ht="18" customHeight="1">
      <c r="A242" s="22">
        <f>'[8]5、设备评估表 (2)'!A236</f>
        <v>235</v>
      </c>
      <c r="B242" s="22">
        <f>'[8]5、设备评估表 (2)'!B236</f>
        <v>0</v>
      </c>
      <c r="C242" s="30" t="str">
        <f>'[8]5、设备评估表 (2)'!C236</f>
        <v>砂型铸造机（低压浇注机）</v>
      </c>
      <c r="D242" s="22" t="str">
        <f>'[8]5、设备评估表 (2)'!D236</f>
        <v>J4525</v>
      </c>
      <c r="E242" s="22"/>
      <c r="F242" s="22" t="str">
        <f>'[8]5、设备评估表 (2)'!G236</f>
        <v>重庆福德铸造机械有限公司</v>
      </c>
      <c r="G242" s="22" t="str">
        <f>'[8]5、设备评估表 (2)'!E236</f>
        <v>台</v>
      </c>
      <c r="H242" s="22">
        <f>'[8]5、设备评估表 (2)'!F236</f>
        <v>1</v>
      </c>
      <c r="I242" s="23">
        <f>'[8]5、设备评估表 (2)'!H236</f>
        <v>41639</v>
      </c>
      <c r="J242" s="23">
        <f t="shared" si="7"/>
        <v>41639</v>
      </c>
      <c r="K242" s="23"/>
      <c r="L242" s="110"/>
      <c r="M242" s="11"/>
      <c r="N242" s="10"/>
      <c r="O242" s="13"/>
      <c r="P242" s="11"/>
      <c r="Q242" s="11">
        <f>'[8]5、设备评估表 (2)'!J236</f>
        <v>530000</v>
      </c>
      <c r="R242" s="25">
        <f>'[8]5、设备评估表 (2)'!K236*100</f>
        <v>40</v>
      </c>
      <c r="S242" s="11">
        <f t="shared" si="8"/>
        <v>212000</v>
      </c>
      <c r="T242" s="11"/>
      <c r="U242" s="177" t="str">
        <f>'[8]5、设备评估表 (2)'!N236</f>
        <v>B2</v>
      </c>
      <c r="V242" s="199">
        <f>R242-'[8]5、设备评估表 (2)'!$K236*100</f>
        <v>0</v>
      </c>
      <c r="W242" s="176"/>
    </row>
    <row r="243" spans="1:23" ht="18" customHeight="1">
      <c r="A243" s="22">
        <f>'[8]5、设备评估表 (2)'!A237</f>
        <v>236</v>
      </c>
      <c r="B243" s="22">
        <f>'[8]5、设备评估表 (2)'!B237</f>
        <v>0</v>
      </c>
      <c r="C243" s="30" t="str">
        <f>'[8]5、设备评估表 (2)'!C237</f>
        <v>牛头刨床</v>
      </c>
      <c r="D243" s="22" t="str">
        <f>'[8]5、设备评估表 (2)'!D237</f>
        <v>BC6063</v>
      </c>
      <c r="E243" s="22"/>
      <c r="F243" s="22" t="str">
        <f>'[8]5、设备评估表 (2)'!G237</f>
        <v>抚顺机床制造有限公司</v>
      </c>
      <c r="G243" s="22" t="str">
        <f>'[8]5、设备评估表 (2)'!E237</f>
        <v>台</v>
      </c>
      <c r="H243" s="22">
        <f>'[8]5、设备评估表 (2)'!F237</f>
        <v>1</v>
      </c>
      <c r="I243" s="23">
        <f>'[8]5、设备评估表 (2)'!H237</f>
        <v>36160</v>
      </c>
      <c r="J243" s="23">
        <f t="shared" si="7"/>
        <v>36160</v>
      </c>
      <c r="K243" s="23"/>
      <c r="L243" s="110"/>
      <c r="M243" s="11"/>
      <c r="N243" s="10"/>
      <c r="O243" s="13"/>
      <c r="P243" s="11"/>
      <c r="Q243" s="11">
        <f>'[8]5、设备评估表 (2)'!J237</f>
        <v>32000</v>
      </c>
      <c r="R243" s="25">
        <f>'[8]5、设备评估表 (2)'!K237*100</f>
        <v>10</v>
      </c>
      <c r="S243" s="11">
        <f t="shared" si="8"/>
        <v>3200</v>
      </c>
      <c r="T243" s="11"/>
      <c r="U243" s="177" t="str">
        <f>'[8]5、设备评估表 (2)'!N237</f>
        <v>B1</v>
      </c>
      <c r="V243" s="199">
        <f>R243-'[8]5、设备评估表 (2)'!$K237*100</f>
        <v>0</v>
      </c>
      <c r="W243" s="176"/>
    </row>
    <row r="244" spans="1:23" ht="18" customHeight="1">
      <c r="A244" s="22">
        <f>'[8]5、设备评估表 (2)'!A238</f>
        <v>237</v>
      </c>
      <c r="B244" s="22">
        <f>'[8]5、设备评估表 (2)'!B238</f>
        <v>0</v>
      </c>
      <c r="C244" s="30" t="str">
        <f>'[8]5、设备评估表 (2)'!C238</f>
        <v>马鞍车床</v>
      </c>
      <c r="D244" s="22" t="str">
        <f>'[8]5、设备评估表 (2)'!D238</f>
        <v>CW6180E</v>
      </c>
      <c r="E244" s="22"/>
      <c r="F244" s="22" t="str">
        <f>'[8]5、设备评估表 (2)'!G238</f>
        <v>沈阳机床</v>
      </c>
      <c r="G244" s="22" t="str">
        <f>'[8]5、设备评估表 (2)'!E238</f>
        <v>台</v>
      </c>
      <c r="H244" s="22">
        <f>'[8]5、设备评估表 (2)'!F238</f>
        <v>1</v>
      </c>
      <c r="I244" s="23">
        <f>'[8]5、设备评估表 (2)'!H238</f>
        <v>36160</v>
      </c>
      <c r="J244" s="23">
        <f t="shared" si="7"/>
        <v>36160</v>
      </c>
      <c r="K244" s="23"/>
      <c r="L244" s="110"/>
      <c r="M244" s="11"/>
      <c r="N244" s="10"/>
      <c r="O244" s="13"/>
      <c r="P244" s="11"/>
      <c r="Q244" s="11">
        <f>'[8]5、设备评估表 (2)'!J238</f>
        <v>85000</v>
      </c>
      <c r="R244" s="25">
        <f>'[8]5、设备评估表 (2)'!K238*100</f>
        <v>10</v>
      </c>
      <c r="S244" s="11">
        <f t="shared" si="8"/>
        <v>8500</v>
      </c>
      <c r="T244" s="11"/>
      <c r="U244" s="177" t="str">
        <f>'[8]5、设备评估表 (2)'!N238</f>
        <v>B1</v>
      </c>
      <c r="V244" s="199">
        <f>R244-'[8]5、设备评估表 (2)'!$K238*100</f>
        <v>0</v>
      </c>
      <c r="W244" s="176"/>
    </row>
    <row r="245" spans="1:23" ht="18" customHeight="1">
      <c r="A245" s="22">
        <f>'[8]5、设备评估表 (2)'!A239</f>
        <v>238</v>
      </c>
      <c r="B245" s="22">
        <f>'[8]5、设备评估表 (2)'!B239</f>
        <v>0</v>
      </c>
      <c r="C245" s="30" t="str">
        <f>'[8]5、设备评估表 (2)'!C239</f>
        <v>摇臂钻床</v>
      </c>
      <c r="D245" s="22" t="str">
        <f>'[8]5、设备评估表 (2)'!D239</f>
        <v>Z3050*16/1</v>
      </c>
      <c r="E245" s="22"/>
      <c r="F245" s="22" t="str">
        <f>'[8]5、设备评估表 (2)'!G239</f>
        <v>中捷钻床</v>
      </c>
      <c r="G245" s="22" t="str">
        <f>'[8]5、设备评估表 (2)'!E239</f>
        <v>台</v>
      </c>
      <c r="H245" s="22">
        <f>'[8]5、设备评估表 (2)'!F239</f>
        <v>1</v>
      </c>
      <c r="I245" s="23">
        <f>'[8]5、设备评估表 (2)'!H239</f>
        <v>41274</v>
      </c>
      <c r="J245" s="23">
        <f t="shared" si="7"/>
        <v>41274</v>
      </c>
      <c r="K245" s="23"/>
      <c r="L245" s="110"/>
      <c r="M245" s="11"/>
      <c r="N245" s="10"/>
      <c r="O245" s="13"/>
      <c r="P245" s="11"/>
      <c r="Q245" s="11">
        <f>'[8]5、设备评估表 (2)'!J239</f>
        <v>68000</v>
      </c>
      <c r="R245" s="25">
        <f>'[8]5、设备评估表 (2)'!K239*100</f>
        <v>43</v>
      </c>
      <c r="S245" s="11">
        <f t="shared" si="8"/>
        <v>29240</v>
      </c>
      <c r="T245" s="11"/>
      <c r="U245" s="177" t="str">
        <f>'[8]5、设备评估表 (2)'!N239</f>
        <v>B1</v>
      </c>
      <c r="V245" s="199">
        <f>R245-'[8]5、设备评估表 (2)'!$K239*100</f>
        <v>0</v>
      </c>
      <c r="W245" s="176"/>
    </row>
    <row r="246" spans="1:23" ht="18" customHeight="1">
      <c r="A246" s="22">
        <f>'[8]5、设备评估表 (2)'!A240</f>
        <v>239</v>
      </c>
      <c r="B246" s="22">
        <f>'[8]5、设备评估表 (2)'!B240</f>
        <v>0</v>
      </c>
      <c r="C246" s="30" t="str">
        <f>'[8]5、设备评估表 (2)'!C240</f>
        <v>摇臂钻床</v>
      </c>
      <c r="D246" s="22" t="str">
        <f>'[8]5、设备评估表 (2)'!D240</f>
        <v>Z3032*10/1</v>
      </c>
      <c r="E246" s="22"/>
      <c r="F246" s="22" t="str">
        <f>'[8]5、设备评估表 (2)'!G240</f>
        <v>中捷钻床</v>
      </c>
      <c r="G246" s="22" t="str">
        <f>'[8]5、设备评估表 (2)'!E240</f>
        <v>台</v>
      </c>
      <c r="H246" s="22">
        <f>'[8]5、设备评估表 (2)'!F240</f>
        <v>1</v>
      </c>
      <c r="I246" s="23">
        <f>'[8]5、设备评估表 (2)'!H240</f>
        <v>40481</v>
      </c>
      <c r="J246" s="23">
        <f t="shared" si="7"/>
        <v>40481</v>
      </c>
      <c r="K246" s="23"/>
      <c r="L246" s="110"/>
      <c r="M246" s="11"/>
      <c r="N246" s="10"/>
      <c r="O246" s="13"/>
      <c r="P246" s="11"/>
      <c r="Q246" s="11">
        <f>'[8]5、设备评估表 (2)'!J240</f>
        <v>31000</v>
      </c>
      <c r="R246" s="25">
        <f>'[8]5、设备评估表 (2)'!K240*100</f>
        <v>28</v>
      </c>
      <c r="S246" s="11">
        <f t="shared" si="8"/>
        <v>8680</v>
      </c>
      <c r="T246" s="11"/>
      <c r="U246" s="177" t="str">
        <f>'[8]5、设备评估表 (2)'!N240</f>
        <v>B1</v>
      </c>
      <c r="V246" s="199">
        <f>R246-'[8]5、设备评估表 (2)'!$K240*100</f>
        <v>0</v>
      </c>
      <c r="W246" s="176"/>
    </row>
    <row r="247" spans="1:23" ht="18" customHeight="1">
      <c r="A247" s="22">
        <f>'[8]5、设备评估表 (2)'!A241</f>
        <v>240</v>
      </c>
      <c r="B247" s="22">
        <f>'[8]5、设备评估表 (2)'!B241</f>
        <v>0</v>
      </c>
      <c r="C247" s="30" t="str">
        <f>'[8]5、设备评估表 (2)'!C241</f>
        <v>立式钻床</v>
      </c>
      <c r="D247" s="22" t="str">
        <f>'[8]5、设备评估表 (2)'!D241</f>
        <v>Z5150A</v>
      </c>
      <c r="E247" s="22"/>
      <c r="F247" s="22" t="str">
        <f>'[8]5、设备评估表 (2)'!G241</f>
        <v>丹东机床</v>
      </c>
      <c r="G247" s="22" t="str">
        <f>'[8]5、设备评估表 (2)'!E241</f>
        <v>台</v>
      </c>
      <c r="H247" s="22">
        <f>'[8]5、设备评估表 (2)'!F241</f>
        <v>1</v>
      </c>
      <c r="I247" s="23">
        <f>'[8]5、设备评估表 (2)'!H241</f>
        <v>40482</v>
      </c>
      <c r="J247" s="23">
        <f t="shared" si="7"/>
        <v>40482</v>
      </c>
      <c r="K247" s="23"/>
      <c r="L247" s="110"/>
      <c r="M247" s="11"/>
      <c r="N247" s="10"/>
      <c r="O247" s="13"/>
      <c r="P247" s="11"/>
      <c r="Q247" s="11">
        <f>'[8]5、设备评估表 (2)'!J241</f>
        <v>27000</v>
      </c>
      <c r="R247" s="25">
        <f>'[8]5、设备评估表 (2)'!K241*100</f>
        <v>28</v>
      </c>
      <c r="S247" s="11">
        <f t="shared" si="8"/>
        <v>7560</v>
      </c>
      <c r="T247" s="11"/>
      <c r="U247" s="177" t="str">
        <f>'[8]5、设备评估表 (2)'!N241</f>
        <v>B1</v>
      </c>
      <c r="V247" s="199">
        <f>R247-'[8]5、设备评估表 (2)'!$K241*100</f>
        <v>0</v>
      </c>
      <c r="W247" s="176"/>
    </row>
    <row r="248" spans="1:23" ht="18" customHeight="1">
      <c r="A248" s="22">
        <f>'[8]5、设备评估表 (2)'!A242</f>
        <v>241</v>
      </c>
      <c r="B248" s="22">
        <f>'[8]5、设备评估表 (2)'!B242</f>
        <v>0</v>
      </c>
      <c r="C248" s="30" t="str">
        <f>'[8]5、设备评估表 (2)'!C242</f>
        <v>台式攻丝机</v>
      </c>
      <c r="D248" s="22" t="str">
        <f>'[8]5、设备评估表 (2)'!D242</f>
        <v xml:space="preserve"> SWJ-20</v>
      </c>
      <c r="E248" s="22"/>
      <c r="F248" s="22" t="str">
        <f>'[8]5、设备评估表 (2)'!G242</f>
        <v>杭州西湖台钻有限公司</v>
      </c>
      <c r="G248" s="22" t="str">
        <f>'[8]5、设备评估表 (2)'!E242</f>
        <v>台</v>
      </c>
      <c r="H248" s="22">
        <f>'[8]5、设备评估表 (2)'!F242</f>
        <v>1</v>
      </c>
      <c r="I248" s="23">
        <f>'[8]5、设备评估表 (2)'!H242</f>
        <v>40391</v>
      </c>
      <c r="J248" s="23">
        <f t="shared" si="7"/>
        <v>40391</v>
      </c>
      <c r="K248" s="23"/>
      <c r="L248" s="110"/>
      <c r="M248" s="11"/>
      <c r="N248" s="10"/>
      <c r="O248" s="13"/>
      <c r="P248" s="11"/>
      <c r="Q248" s="11">
        <f>'[8]5、设备评估表 (2)'!J242</f>
        <v>6000</v>
      </c>
      <c r="R248" s="25">
        <f>'[8]5、设备评估表 (2)'!K242*100</f>
        <v>26</v>
      </c>
      <c r="S248" s="11">
        <f t="shared" si="8"/>
        <v>1560</v>
      </c>
      <c r="T248" s="11"/>
      <c r="U248" s="177" t="str">
        <f>'[8]5、设备评估表 (2)'!N242</f>
        <v>B1</v>
      </c>
      <c r="V248" s="199">
        <f>R248-'[8]5、设备评估表 (2)'!$K242*100</f>
        <v>0</v>
      </c>
      <c r="W248" s="176"/>
    </row>
    <row r="249" spans="1:23" ht="18" customHeight="1">
      <c r="A249" s="22">
        <f>'[8]5、设备评估表 (2)'!A243</f>
        <v>242</v>
      </c>
      <c r="B249" s="22">
        <f>'[8]5、设备评估表 (2)'!B243</f>
        <v>0</v>
      </c>
      <c r="C249" s="30" t="str">
        <f>'[8]5、设备评估表 (2)'!C243</f>
        <v>台式攻丝机</v>
      </c>
      <c r="D249" s="22" t="str">
        <f>'[8]5、设备评估表 (2)'!D243</f>
        <v>HS4016</v>
      </c>
      <c r="E249" s="22"/>
      <c r="F249" s="22" t="str">
        <f>'[8]5、设备评估表 (2)'!G243</f>
        <v>安徽黄山台钻有限公司</v>
      </c>
      <c r="G249" s="22" t="str">
        <f>'[8]5、设备评估表 (2)'!E243</f>
        <v>台</v>
      </c>
      <c r="H249" s="22">
        <f>'[8]5、设备评估表 (2)'!F243</f>
        <v>1</v>
      </c>
      <c r="I249" s="23">
        <f>'[8]5、设备评估表 (2)'!H243</f>
        <v>41303</v>
      </c>
      <c r="J249" s="23">
        <f t="shared" si="7"/>
        <v>41303</v>
      </c>
      <c r="K249" s="23"/>
      <c r="L249" s="110"/>
      <c r="M249" s="11"/>
      <c r="N249" s="10"/>
      <c r="O249" s="13"/>
      <c r="P249" s="11"/>
      <c r="Q249" s="11">
        <f>'[8]5、设备评估表 (2)'!J243</f>
        <v>6800</v>
      </c>
      <c r="R249" s="25">
        <f>'[8]5、设备评估表 (2)'!K243*100</f>
        <v>44</v>
      </c>
      <c r="S249" s="11">
        <f t="shared" si="8"/>
        <v>2992</v>
      </c>
      <c r="T249" s="11"/>
      <c r="U249" s="177" t="str">
        <f>'[8]5、设备评估表 (2)'!N243</f>
        <v>B1</v>
      </c>
      <c r="V249" s="199">
        <f>R249-'[8]5、设备评估表 (2)'!$K243*100</f>
        <v>0</v>
      </c>
      <c r="W249" s="176"/>
    </row>
    <row r="250" spans="1:23" ht="18" customHeight="1">
      <c r="A250" s="22">
        <f>'[8]5、设备评估表 (2)'!A244</f>
        <v>243</v>
      </c>
      <c r="B250" s="22">
        <f>'[8]5、设备评估表 (2)'!B244</f>
        <v>0</v>
      </c>
      <c r="C250" s="30" t="str">
        <f>'[8]5、设备评估表 (2)'!C244</f>
        <v>立式铣床</v>
      </c>
      <c r="D250" s="22" t="str">
        <f>'[8]5、设备评估表 (2)'!D244</f>
        <v>X7150A</v>
      </c>
      <c r="E250" s="22"/>
      <c r="F250" s="22" t="str">
        <f>'[8]5、设备评估表 (2)'!G244</f>
        <v>山东华强精密机床有限公司</v>
      </c>
      <c r="G250" s="22" t="str">
        <f>'[8]5、设备评估表 (2)'!E244</f>
        <v>台</v>
      </c>
      <c r="H250" s="22">
        <f>'[8]5、设备评估表 (2)'!F244</f>
        <v>1</v>
      </c>
      <c r="I250" s="23" t="str">
        <f>'[8]5、设备评估表 (2)'!H244</f>
        <v>2011-9.30</v>
      </c>
      <c r="J250" s="23" t="str">
        <f t="shared" si="7"/>
        <v>2011-9.30</v>
      </c>
      <c r="K250" s="23"/>
      <c r="L250" s="110"/>
      <c r="M250" s="11"/>
      <c r="N250" s="10"/>
      <c r="O250" s="13"/>
      <c r="P250" s="11"/>
      <c r="Q250" s="11">
        <f>'[8]5、设备评估表 (2)'!J244</f>
        <v>118000</v>
      </c>
      <c r="R250" s="25">
        <f>'[8]5、设备评估表 (2)'!K244*100</f>
        <v>30</v>
      </c>
      <c r="S250" s="11">
        <f t="shared" si="8"/>
        <v>35400</v>
      </c>
      <c r="T250" s="11"/>
      <c r="U250" s="177" t="str">
        <f>'[8]5、设备评估表 (2)'!N244</f>
        <v>B1</v>
      </c>
      <c r="V250" s="199">
        <f>R250-'[8]5、设备评估表 (2)'!$K244*100</f>
        <v>0</v>
      </c>
      <c r="W250" s="176"/>
    </row>
    <row r="251" spans="1:23" ht="18" customHeight="1">
      <c r="A251" s="22">
        <f>'[8]5、设备评估表 (2)'!A245</f>
        <v>244</v>
      </c>
      <c r="B251" s="22">
        <f>'[8]5、设备评估表 (2)'!B245</f>
        <v>0</v>
      </c>
      <c r="C251" s="30" t="str">
        <f>'[8]5、设备评估表 (2)'!C245</f>
        <v>立式铣床</v>
      </c>
      <c r="D251" s="22" t="str">
        <f>'[8]5、设备评估表 (2)'!D245</f>
        <v>XA7140</v>
      </c>
      <c r="E251" s="22"/>
      <c r="F251" s="22" t="str">
        <f>'[8]5、设备评估表 (2)'!G245</f>
        <v>山东威达重工</v>
      </c>
      <c r="G251" s="22" t="str">
        <f>'[8]5、设备评估表 (2)'!E245</f>
        <v>台</v>
      </c>
      <c r="H251" s="22">
        <f>'[8]5、设备评估表 (2)'!F245</f>
        <v>1</v>
      </c>
      <c r="I251" s="23">
        <f>'[8]5、设备评估表 (2)'!H245</f>
        <v>40332</v>
      </c>
      <c r="J251" s="23">
        <f t="shared" si="7"/>
        <v>40332</v>
      </c>
      <c r="K251" s="23"/>
      <c r="L251" s="110"/>
      <c r="M251" s="11"/>
      <c r="N251" s="10"/>
      <c r="O251" s="13"/>
      <c r="P251" s="11"/>
      <c r="Q251" s="11">
        <f>'[8]5、设备评估表 (2)'!J245</f>
        <v>117000</v>
      </c>
      <c r="R251" s="25">
        <f>'[8]5、设备评估表 (2)'!K245*100</f>
        <v>26</v>
      </c>
      <c r="S251" s="11">
        <f t="shared" si="8"/>
        <v>30420</v>
      </c>
      <c r="T251" s="11"/>
      <c r="U251" s="177" t="str">
        <f>'[8]5、设备评估表 (2)'!N245</f>
        <v>B1</v>
      </c>
      <c r="V251" s="199">
        <f>R251-'[8]5、设备评估表 (2)'!$K245*100</f>
        <v>0</v>
      </c>
      <c r="W251" s="176"/>
    </row>
    <row r="252" spans="1:23" ht="18" customHeight="1">
      <c r="A252" s="22">
        <f>'[8]5、设备评估表 (2)'!A246</f>
        <v>245</v>
      </c>
      <c r="B252" s="22">
        <f>'[8]5、设备评估表 (2)'!B246</f>
        <v>0</v>
      </c>
      <c r="C252" s="30" t="str">
        <f>'[8]5、设备评估表 (2)'!C246</f>
        <v>立式钻床</v>
      </c>
      <c r="D252" s="22" t="str">
        <f>'[8]5、设备评估表 (2)'!D246</f>
        <v>Z5150A</v>
      </c>
      <c r="E252" s="22"/>
      <c r="F252" s="22" t="str">
        <f>'[8]5、设备评估表 (2)'!G246</f>
        <v>中捷钻床</v>
      </c>
      <c r="G252" s="22" t="str">
        <f>'[8]5、设备评估表 (2)'!E246</f>
        <v>台</v>
      </c>
      <c r="H252" s="22">
        <f>'[8]5、设备评估表 (2)'!F246</f>
        <v>1</v>
      </c>
      <c r="I252" s="23">
        <f>'[8]5、设备评估表 (2)'!H246</f>
        <v>40330</v>
      </c>
      <c r="J252" s="23">
        <f t="shared" si="7"/>
        <v>40330</v>
      </c>
      <c r="K252" s="23"/>
      <c r="L252" s="110"/>
      <c r="M252" s="11"/>
      <c r="N252" s="10"/>
      <c r="O252" s="13"/>
      <c r="P252" s="11"/>
      <c r="Q252" s="11">
        <f>'[8]5、设备评估表 (2)'!J246</f>
        <v>27000</v>
      </c>
      <c r="R252" s="25">
        <f>'[8]5、设备评估表 (2)'!K246*100</f>
        <v>26</v>
      </c>
      <c r="S252" s="11">
        <f t="shared" si="8"/>
        <v>7020</v>
      </c>
      <c r="T252" s="11"/>
      <c r="U252" s="177" t="str">
        <f>'[8]5、设备评估表 (2)'!N246</f>
        <v>B1</v>
      </c>
      <c r="V252" s="199">
        <f>R252-'[8]5、设备评估表 (2)'!$K246*100</f>
        <v>0</v>
      </c>
      <c r="W252" s="176"/>
    </row>
    <row r="253" spans="1:23" ht="18" customHeight="1">
      <c r="A253" s="22">
        <f>'[8]5、设备评估表 (2)'!A247</f>
        <v>246</v>
      </c>
      <c r="B253" s="22">
        <f>'[8]5、设备评估表 (2)'!B247</f>
        <v>0</v>
      </c>
      <c r="C253" s="30" t="str">
        <f>'[8]5、设备评估表 (2)'!C247</f>
        <v>奥太焊机</v>
      </c>
      <c r="D253" s="22" t="str">
        <f>'[8]5、设备评估表 (2)'!D247</f>
        <v>WSME-500</v>
      </c>
      <c r="E253" s="22"/>
      <c r="F253" s="22" t="str">
        <f>'[8]5、设备评估表 (2)'!G247</f>
        <v>山大奥太电气有限公司</v>
      </c>
      <c r="G253" s="22" t="str">
        <f>'[8]5、设备评估表 (2)'!E247</f>
        <v>台</v>
      </c>
      <c r="H253" s="22">
        <f>'[8]5、设备评估表 (2)'!F247</f>
        <v>1</v>
      </c>
      <c r="I253" s="23">
        <f>'[8]5、设备评估表 (2)'!H247</f>
        <v>41425</v>
      </c>
      <c r="J253" s="23">
        <f t="shared" si="7"/>
        <v>41425</v>
      </c>
      <c r="K253" s="23"/>
      <c r="L253" s="110"/>
      <c r="M253" s="11"/>
      <c r="N253" s="10"/>
      <c r="O253" s="13"/>
      <c r="P253" s="11"/>
      <c r="Q253" s="11">
        <f>'[8]5、设备评估表 (2)'!J247</f>
        <v>8800</v>
      </c>
      <c r="R253" s="25">
        <f>'[8]5、设备评估表 (2)'!K247*100</f>
        <v>46</v>
      </c>
      <c r="S253" s="11">
        <f t="shared" si="8"/>
        <v>4048</v>
      </c>
      <c r="T253" s="11"/>
      <c r="U253" s="177" t="str">
        <f>'[8]5、设备评估表 (2)'!N247</f>
        <v>B3</v>
      </c>
      <c r="V253" s="199">
        <f>R253-'[8]5、设备评估表 (2)'!$K247*100</f>
        <v>0</v>
      </c>
      <c r="W253" s="176"/>
    </row>
    <row r="254" spans="1:23" ht="18" customHeight="1">
      <c r="A254" s="22">
        <f>'[8]5、设备评估表 (2)'!A248</f>
        <v>247</v>
      </c>
      <c r="B254" s="22">
        <f>'[8]5、设备评估表 (2)'!B248</f>
        <v>0</v>
      </c>
      <c r="C254" s="30" t="str">
        <f>'[8]5、设备评估表 (2)'!C248</f>
        <v>奥神焊机</v>
      </c>
      <c r="D254" s="22" t="str">
        <f>'[8]5、设备评估表 (2)'!D248</f>
        <v>ZX7-250</v>
      </c>
      <c r="E254" s="22"/>
      <c r="F254" s="22" t="str">
        <f>'[8]5、设备评估表 (2)'!G248</f>
        <v>山大奥神</v>
      </c>
      <c r="G254" s="22" t="str">
        <f>'[8]5、设备评估表 (2)'!E248</f>
        <v>台</v>
      </c>
      <c r="H254" s="22">
        <f>'[8]5、设备评估表 (2)'!F248</f>
        <v>1</v>
      </c>
      <c r="I254" s="23">
        <f>'[8]5、设备评估表 (2)'!H248</f>
        <v>41274</v>
      </c>
      <c r="J254" s="23">
        <f t="shared" si="7"/>
        <v>41274</v>
      </c>
      <c r="K254" s="23"/>
      <c r="L254" s="110"/>
      <c r="M254" s="11"/>
      <c r="N254" s="10"/>
      <c r="O254" s="13"/>
      <c r="P254" s="11"/>
      <c r="Q254" s="11">
        <f>'[8]5、设备评估表 (2)'!J248</f>
        <v>1000</v>
      </c>
      <c r="R254" s="25">
        <f>'[8]5、设备评估表 (2)'!K248*100</f>
        <v>43</v>
      </c>
      <c r="S254" s="11">
        <f t="shared" si="8"/>
        <v>430</v>
      </c>
      <c r="T254" s="11"/>
      <c r="U254" s="177" t="str">
        <f>'[8]5、设备评估表 (2)'!N248</f>
        <v>B3</v>
      </c>
      <c r="V254" s="199">
        <f>R254-'[8]5、设备评估表 (2)'!$K248*100</f>
        <v>0</v>
      </c>
      <c r="W254" s="176"/>
    </row>
    <row r="255" spans="1:23" ht="18" customHeight="1">
      <c r="A255" s="22">
        <f>'[8]5、设备评估表 (2)'!A249</f>
        <v>248</v>
      </c>
      <c r="B255" s="22">
        <f>'[8]5、设备评估表 (2)'!B249</f>
        <v>0</v>
      </c>
      <c r="C255" s="30" t="str">
        <f>'[8]5、设备评估表 (2)'!C249</f>
        <v>卧式车床</v>
      </c>
      <c r="D255" s="22" t="str">
        <f>'[8]5、设备评估表 (2)'!D249</f>
        <v>CA6250A</v>
      </c>
      <c r="E255" s="22"/>
      <c r="F255" s="22" t="str">
        <f>'[8]5、设备评估表 (2)'!G249</f>
        <v>大连机床</v>
      </c>
      <c r="G255" s="22" t="str">
        <f>'[8]5、设备评估表 (2)'!E249</f>
        <v>台</v>
      </c>
      <c r="H255" s="22">
        <f>'[8]5、设备评估表 (2)'!F249</f>
        <v>1</v>
      </c>
      <c r="I255" s="23">
        <f>'[8]5、设备评估表 (2)'!H249</f>
        <v>40543</v>
      </c>
      <c r="J255" s="23">
        <f t="shared" si="7"/>
        <v>40543</v>
      </c>
      <c r="K255" s="23"/>
      <c r="L255" s="110"/>
      <c r="M255" s="11"/>
      <c r="N255" s="10"/>
      <c r="O255" s="13"/>
      <c r="P255" s="11"/>
      <c r="Q255" s="11">
        <f>'[8]5、设备评估表 (2)'!J249</f>
        <v>53000</v>
      </c>
      <c r="R255" s="25">
        <f>'[8]5、设备评估表 (2)'!K249*100</f>
        <v>36</v>
      </c>
      <c r="S255" s="11">
        <f t="shared" si="8"/>
        <v>19080</v>
      </c>
      <c r="T255" s="11"/>
      <c r="U255" s="177" t="str">
        <f>'[8]5、设备评估表 (2)'!N249</f>
        <v>A1</v>
      </c>
      <c r="V255" s="199">
        <f>R255-'[8]5、设备评估表 (2)'!$K249*100</f>
        <v>0</v>
      </c>
      <c r="W255" s="176"/>
    </row>
    <row r="256" spans="1:23" ht="18" customHeight="1">
      <c r="A256" s="22">
        <f>'[8]5、设备评估表 (2)'!A250</f>
        <v>249</v>
      </c>
      <c r="B256" s="22">
        <f>'[8]5、设备评估表 (2)'!B250</f>
        <v>0</v>
      </c>
      <c r="C256" s="30" t="str">
        <f>'[8]5、设备评估表 (2)'!C250</f>
        <v>立式升降台铣床</v>
      </c>
      <c r="D256" s="22" t="str">
        <f>'[8]5、设备评估表 (2)'!D250</f>
        <v>FX5045(500*1800)</v>
      </c>
      <c r="E256" s="22"/>
      <c r="F256" s="22" t="str">
        <f>'[8]5、设备评估表 (2)'!G250</f>
        <v>四川长征机床集团</v>
      </c>
      <c r="G256" s="22" t="str">
        <f>'[8]5、设备评估表 (2)'!E250</f>
        <v>台</v>
      </c>
      <c r="H256" s="22">
        <f>'[8]5、设备评估表 (2)'!F250</f>
        <v>1</v>
      </c>
      <c r="I256" s="23">
        <f>'[8]5、设备评估表 (2)'!H250</f>
        <v>41274</v>
      </c>
      <c r="J256" s="23">
        <f t="shared" si="7"/>
        <v>41274</v>
      </c>
      <c r="K256" s="23"/>
      <c r="L256" s="110"/>
      <c r="M256" s="11"/>
      <c r="N256" s="10"/>
      <c r="O256" s="13"/>
      <c r="P256" s="11"/>
      <c r="Q256" s="11">
        <f>'[8]5、设备评估表 (2)'!J250</f>
        <v>176000</v>
      </c>
      <c r="R256" s="25">
        <f>'[8]5、设备评估表 (2)'!K250*100</f>
        <v>49</v>
      </c>
      <c r="S256" s="11">
        <f t="shared" si="8"/>
        <v>86240</v>
      </c>
      <c r="T256" s="11"/>
      <c r="U256" s="177" t="str">
        <f>'[8]5、设备评估表 (2)'!N250</f>
        <v>A1</v>
      </c>
      <c r="V256" s="199">
        <f>R256-'[8]5、设备评估表 (2)'!$K250*100</f>
        <v>0</v>
      </c>
      <c r="W256" s="176"/>
    </row>
    <row r="257" spans="1:23" ht="18" customHeight="1">
      <c r="A257" s="22">
        <f>'[8]5、设备评估表 (2)'!A251</f>
        <v>250</v>
      </c>
      <c r="B257" s="22">
        <f>'[8]5、设备评估表 (2)'!B251</f>
        <v>0</v>
      </c>
      <c r="C257" s="30" t="str">
        <f>'[8]5、设备评估表 (2)'!C251</f>
        <v>普通卧轴距平台磨床</v>
      </c>
      <c r="D257" s="22" t="str">
        <f>'[8]5、设备评估表 (2)'!D251</f>
        <v>M7130H</v>
      </c>
      <c r="E257" s="22"/>
      <c r="F257" s="22" t="str">
        <f>'[8]5、设备评估表 (2)'!G251</f>
        <v>杭州机床厂</v>
      </c>
      <c r="G257" s="22" t="str">
        <f>'[8]5、设备评估表 (2)'!E251</f>
        <v>台</v>
      </c>
      <c r="H257" s="22">
        <f>'[8]5、设备评估表 (2)'!F251</f>
        <v>1</v>
      </c>
      <c r="I257" s="23">
        <f>'[8]5、设备评估表 (2)'!H251</f>
        <v>32508</v>
      </c>
      <c r="J257" s="23">
        <f t="shared" si="7"/>
        <v>32508</v>
      </c>
      <c r="K257" s="23"/>
      <c r="L257" s="110"/>
      <c r="M257" s="11"/>
      <c r="N257" s="10"/>
      <c r="O257" s="13"/>
      <c r="P257" s="11"/>
      <c r="Q257" s="11">
        <f>'[8]5、设备评估表 (2)'!J251</f>
        <v>63000</v>
      </c>
      <c r="R257" s="25">
        <f>'[8]5、设备评估表 (2)'!K251*100</f>
        <v>10</v>
      </c>
      <c r="S257" s="11">
        <f t="shared" si="8"/>
        <v>6300</v>
      </c>
      <c r="T257" s="11"/>
      <c r="U257" s="177" t="str">
        <f>'[8]5、设备评估表 (2)'!N251</f>
        <v>A5</v>
      </c>
      <c r="V257" s="199">
        <f>R257-'[8]5、设备评估表 (2)'!$K251*100</f>
        <v>0</v>
      </c>
      <c r="W257" s="176"/>
    </row>
    <row r="258" spans="1:23" ht="18" customHeight="1">
      <c r="A258" s="22">
        <f>'[8]5、设备评估表 (2)'!A252</f>
        <v>251</v>
      </c>
      <c r="B258" s="22">
        <f>'[8]5、设备评估表 (2)'!B252</f>
        <v>0</v>
      </c>
      <c r="C258" s="30" t="str">
        <f>'[8]5、设备评估表 (2)'!C252</f>
        <v>台式钻床</v>
      </c>
      <c r="D258" s="22" t="str">
        <f>'[8]5、设备评估表 (2)'!D252</f>
        <v xml:space="preserve">ZQ4116  </v>
      </c>
      <c r="E258" s="22"/>
      <c r="F258" s="22" t="str">
        <f>'[8]5、设备评估表 (2)'!G252</f>
        <v>中捷钻床</v>
      </c>
      <c r="G258" s="22" t="str">
        <f>'[8]5、设备评估表 (2)'!E252</f>
        <v>台</v>
      </c>
      <c r="H258" s="22">
        <f>'[8]5、设备评估表 (2)'!F252</f>
        <v>1</v>
      </c>
      <c r="I258" s="23">
        <f>'[8]5、设备评估表 (2)'!H252</f>
        <v>40481</v>
      </c>
      <c r="J258" s="23">
        <f t="shared" si="7"/>
        <v>40481</v>
      </c>
      <c r="K258" s="23"/>
      <c r="L258" s="110"/>
      <c r="M258" s="11"/>
      <c r="N258" s="10"/>
      <c r="O258" s="13"/>
      <c r="P258" s="11"/>
      <c r="Q258" s="11">
        <f>'[8]5、设备评估表 (2)'!J252</f>
        <v>2100</v>
      </c>
      <c r="R258" s="25">
        <f>'[8]5、设备评估表 (2)'!K252*100</f>
        <v>28</v>
      </c>
      <c r="S258" s="11">
        <f t="shared" si="8"/>
        <v>588</v>
      </c>
      <c r="T258" s="11"/>
      <c r="U258" s="177" t="str">
        <f>'[8]5、设备评估表 (2)'!N252</f>
        <v>A5</v>
      </c>
      <c r="V258" s="199">
        <f>R258-'[8]5、设备评估表 (2)'!$K252*100</f>
        <v>0</v>
      </c>
      <c r="W258" s="176"/>
    </row>
    <row r="259" spans="1:23" ht="18" customHeight="1">
      <c r="A259" s="22">
        <f>'[8]5、设备评估表 (2)'!A253</f>
        <v>252</v>
      </c>
      <c r="B259" s="22">
        <f>'[8]5、设备评估表 (2)'!B253</f>
        <v>0</v>
      </c>
      <c r="C259" s="30" t="str">
        <f>'[8]5、设备评估表 (2)'!C253</f>
        <v>台式钻床</v>
      </c>
      <c r="D259" s="22" t="str">
        <f>'[8]5、设备评估表 (2)'!D253</f>
        <v>Z516-1A</v>
      </c>
      <c r="E259" s="22"/>
      <c r="F259" s="22" t="str">
        <f>'[8]5、设备评估表 (2)'!G253</f>
        <v>中捷钻床</v>
      </c>
      <c r="G259" s="22">
        <f>'[8]5、设备评估表 (2)'!E253</f>
        <v>0</v>
      </c>
      <c r="H259" s="22">
        <f>'[8]5、设备评估表 (2)'!F253</f>
        <v>1</v>
      </c>
      <c r="I259" s="23">
        <f>'[8]5、设备评估表 (2)'!H253</f>
        <v>40481</v>
      </c>
      <c r="J259" s="23">
        <f t="shared" si="7"/>
        <v>40481</v>
      </c>
      <c r="K259" s="23"/>
      <c r="L259" s="110"/>
      <c r="M259" s="11"/>
      <c r="N259" s="10"/>
      <c r="O259" s="13"/>
      <c r="P259" s="11"/>
      <c r="Q259" s="11">
        <f>'[8]5、设备评估表 (2)'!J253</f>
        <v>1600</v>
      </c>
      <c r="R259" s="25">
        <f>'[8]5、设备评估表 (2)'!K253*100</f>
        <v>28</v>
      </c>
      <c r="S259" s="11">
        <f t="shared" si="8"/>
        <v>448</v>
      </c>
      <c r="T259" s="11"/>
      <c r="U259" s="177" t="str">
        <f>'[8]5、设备评估表 (2)'!N253</f>
        <v>A5</v>
      </c>
      <c r="V259" s="199">
        <f>R259-'[8]5、设备评估表 (2)'!$K253*100</f>
        <v>0</v>
      </c>
      <c r="W259" s="176"/>
    </row>
    <row r="260" spans="1:23" ht="18" customHeight="1">
      <c r="A260" s="22">
        <f>'[8]5、设备评估表 (2)'!A254</f>
        <v>253</v>
      </c>
      <c r="B260" s="22">
        <f>'[8]5、设备评估表 (2)'!B254</f>
        <v>0</v>
      </c>
      <c r="C260" s="30" t="str">
        <f>'[8]5、设备评估表 (2)'!C254</f>
        <v>普通车床</v>
      </c>
      <c r="D260" s="22" t="str">
        <f>'[8]5、设备评估表 (2)'!D254</f>
        <v>CW6180</v>
      </c>
      <c r="E260" s="22"/>
      <c r="F260" s="22" t="str">
        <f>'[8]5、设备评估表 (2)'!G254</f>
        <v>大连机床</v>
      </c>
      <c r="G260" s="22" t="str">
        <f>'[8]5、设备评估表 (2)'!E254</f>
        <v>台</v>
      </c>
      <c r="H260" s="22">
        <f>'[8]5、设备评估表 (2)'!F254</f>
        <v>1</v>
      </c>
      <c r="I260" s="23">
        <f>'[8]5、设备评估表 (2)'!H254</f>
        <v>28855</v>
      </c>
      <c r="J260" s="23">
        <f t="shared" si="7"/>
        <v>28855</v>
      </c>
      <c r="K260" s="23"/>
      <c r="L260" s="110"/>
      <c r="M260" s="11"/>
      <c r="N260" s="10"/>
      <c r="O260" s="13"/>
      <c r="P260" s="11"/>
      <c r="Q260" s="11">
        <f>'[8]5、设备评估表 (2)'!J254</f>
        <v>95000</v>
      </c>
      <c r="R260" s="25">
        <f>'[8]5、设备评估表 (2)'!K254*100</f>
        <v>10</v>
      </c>
      <c r="S260" s="11">
        <f t="shared" si="8"/>
        <v>9500</v>
      </c>
      <c r="T260" s="11"/>
      <c r="U260" s="177" t="str">
        <f>'[8]5、设备评估表 (2)'!N254</f>
        <v>A5</v>
      </c>
      <c r="V260" s="199">
        <f>R260-'[8]5、设备评估表 (2)'!$K254*100</f>
        <v>0</v>
      </c>
      <c r="W260" s="176"/>
    </row>
    <row r="261" spans="1:23" ht="18" customHeight="1">
      <c r="A261" s="22">
        <f>'[8]5、设备评估表 (2)'!A255</f>
        <v>254</v>
      </c>
      <c r="B261" s="22">
        <f>'[8]5、设备评估表 (2)'!B255</f>
        <v>0</v>
      </c>
      <c r="C261" s="30" t="str">
        <f>'[8]5、设备评估表 (2)'!C255</f>
        <v>普通车床</v>
      </c>
      <c r="D261" s="22" t="str">
        <f>'[8]5、设备评估表 (2)'!D255</f>
        <v>CDE6140A规格1500</v>
      </c>
      <c r="E261" s="22"/>
      <c r="F261" s="22" t="str">
        <f>'[8]5、设备评估表 (2)'!G255</f>
        <v>大连机床</v>
      </c>
      <c r="G261" s="22" t="str">
        <f>'[8]5、设备评估表 (2)'!E255</f>
        <v>台</v>
      </c>
      <c r="H261" s="22">
        <f>'[8]5、设备评估表 (2)'!F255</f>
        <v>1</v>
      </c>
      <c r="I261" s="23">
        <f>'[8]5、设备评估表 (2)'!H255</f>
        <v>32508</v>
      </c>
      <c r="J261" s="23">
        <f t="shared" si="7"/>
        <v>32508</v>
      </c>
      <c r="K261" s="23"/>
      <c r="L261" s="110"/>
      <c r="M261" s="11"/>
      <c r="N261" s="10"/>
      <c r="O261" s="13"/>
      <c r="P261" s="11"/>
      <c r="Q261" s="11">
        <f>'[8]5、设备评估表 (2)'!J255</f>
        <v>53000</v>
      </c>
      <c r="R261" s="25">
        <f>'[8]5、设备评估表 (2)'!K255*100</f>
        <v>10</v>
      </c>
      <c r="S261" s="11">
        <f t="shared" si="8"/>
        <v>5300</v>
      </c>
      <c r="T261" s="11"/>
      <c r="U261" s="177" t="str">
        <f>'[8]5、设备评估表 (2)'!N255</f>
        <v>A5</v>
      </c>
      <c r="V261" s="199">
        <f>R261-'[8]5、设备评估表 (2)'!$K255*100</f>
        <v>0</v>
      </c>
      <c r="W261" s="176"/>
    </row>
    <row r="262" spans="1:23" ht="18" customHeight="1">
      <c r="A262" s="22">
        <f>'[8]5、设备评估表 (2)'!A256</f>
        <v>255</v>
      </c>
      <c r="B262" s="22">
        <f>'[8]5、设备评估表 (2)'!B256</f>
        <v>0</v>
      </c>
      <c r="C262" s="30" t="str">
        <f>'[8]5、设备评估表 (2)'!C256</f>
        <v>万能铣床</v>
      </c>
      <c r="D262" s="22" t="str">
        <f>'[8]5、设备评估表 (2)'!D256</f>
        <v>6H82</v>
      </c>
      <c r="E262" s="22"/>
      <c r="F262" s="22" t="str">
        <f>'[8]5、设备评估表 (2)'!G256</f>
        <v>大连机床</v>
      </c>
      <c r="G262" s="22" t="str">
        <f>'[8]5、设备评估表 (2)'!E256</f>
        <v>台</v>
      </c>
      <c r="H262" s="22">
        <f>'[8]5、设备评估表 (2)'!F256</f>
        <v>1</v>
      </c>
      <c r="I262" s="23">
        <f>'[8]5、设备评估表 (2)'!H256</f>
        <v>32508</v>
      </c>
      <c r="J262" s="23">
        <f t="shared" si="7"/>
        <v>32508</v>
      </c>
      <c r="K262" s="23"/>
      <c r="L262" s="110"/>
      <c r="M262" s="11"/>
      <c r="N262" s="10"/>
      <c r="O262" s="13"/>
      <c r="P262" s="11"/>
      <c r="Q262" s="11">
        <f>'[8]5、设备评估表 (2)'!J256</f>
        <v>62000</v>
      </c>
      <c r="R262" s="25">
        <f>'[8]5、设备评估表 (2)'!K256*100</f>
        <v>10</v>
      </c>
      <c r="S262" s="11">
        <f t="shared" si="8"/>
        <v>6200</v>
      </c>
      <c r="T262" s="11"/>
      <c r="U262" s="177" t="str">
        <f>'[8]5、设备评估表 (2)'!N256</f>
        <v>A5</v>
      </c>
      <c r="V262" s="199">
        <f>R262-'[8]5、设备评估表 (2)'!$K256*100</f>
        <v>0</v>
      </c>
      <c r="W262" s="176"/>
    </row>
    <row r="263" spans="1:23" ht="18" customHeight="1">
      <c r="A263" s="22">
        <f>'[8]5、设备评估表 (2)'!A257</f>
        <v>256</v>
      </c>
      <c r="B263" s="22">
        <f>'[8]5、设备评估表 (2)'!B257</f>
        <v>0</v>
      </c>
      <c r="C263" s="30" t="str">
        <f>'[8]5、设备评估表 (2)'!C257</f>
        <v>立式钻床</v>
      </c>
      <c r="D263" s="22" t="str">
        <f>'[8]5、设备评估表 (2)'!D257</f>
        <v>Z5025</v>
      </c>
      <c r="E263" s="22"/>
      <c r="F263" s="22" t="str">
        <f>'[8]5、设备评估表 (2)'!G257</f>
        <v>抚顺第一机床厂</v>
      </c>
      <c r="G263" s="22" t="str">
        <f>'[8]5、设备评估表 (2)'!E257</f>
        <v>台</v>
      </c>
      <c r="H263" s="22">
        <f>'[8]5、设备评估表 (2)'!F257</f>
        <v>1</v>
      </c>
      <c r="I263" s="23">
        <f>'[8]5、设备评估表 (2)'!H257</f>
        <v>32508</v>
      </c>
      <c r="J263" s="23">
        <f t="shared" si="7"/>
        <v>32508</v>
      </c>
      <c r="K263" s="23"/>
      <c r="L263" s="110"/>
      <c r="M263" s="11"/>
      <c r="N263" s="10"/>
      <c r="O263" s="13"/>
      <c r="P263" s="11"/>
      <c r="Q263" s="11">
        <f>'[8]5、设备评估表 (2)'!J257</f>
        <v>32000</v>
      </c>
      <c r="R263" s="25">
        <f>'[8]5、设备评估表 (2)'!K257*100</f>
        <v>10</v>
      </c>
      <c r="S263" s="11">
        <f t="shared" si="8"/>
        <v>3200</v>
      </c>
      <c r="T263" s="11"/>
      <c r="U263" s="177" t="str">
        <f>'[8]5、设备评估表 (2)'!N257</f>
        <v>A5</v>
      </c>
      <c r="V263" s="199">
        <f>R263-'[8]5、设备评估表 (2)'!$K257*100</f>
        <v>0</v>
      </c>
      <c r="W263" s="176"/>
    </row>
    <row r="264" spans="1:23" ht="18" customHeight="1">
      <c r="A264" s="22">
        <f>'[8]5、设备评估表 (2)'!A258</f>
        <v>257</v>
      </c>
      <c r="B264" s="22">
        <f>'[8]5、设备评估表 (2)'!B258</f>
        <v>0</v>
      </c>
      <c r="C264" s="30" t="str">
        <f>'[8]5、设备评估表 (2)'!C258</f>
        <v>摇臂钻床</v>
      </c>
      <c r="D264" s="22" t="str">
        <f>'[8]5、设备评估表 (2)'!D258</f>
        <v>Z3040*16</v>
      </c>
      <c r="E264" s="22"/>
      <c r="F264" s="22" t="str">
        <f>'[8]5、设备评估表 (2)'!G258</f>
        <v>中捷钻床</v>
      </c>
      <c r="G264" s="22" t="str">
        <f>'[8]5、设备评估表 (2)'!E258</f>
        <v>台</v>
      </c>
      <c r="H264" s="22">
        <f>'[8]5、设备评估表 (2)'!F258</f>
        <v>1</v>
      </c>
      <c r="I264" s="23">
        <f>'[8]5、设备评估表 (2)'!H258</f>
        <v>29586</v>
      </c>
      <c r="J264" s="23">
        <f t="shared" si="7"/>
        <v>29586</v>
      </c>
      <c r="K264" s="23"/>
      <c r="L264" s="110"/>
      <c r="M264" s="11"/>
      <c r="N264" s="10"/>
      <c r="O264" s="13"/>
      <c r="P264" s="11"/>
      <c r="Q264" s="11">
        <f>'[8]5、设备评估表 (2)'!J258</f>
        <v>39000</v>
      </c>
      <c r="R264" s="25">
        <f>'[8]5、设备评估表 (2)'!K258*100</f>
        <v>10</v>
      </c>
      <c r="S264" s="11">
        <f t="shared" si="8"/>
        <v>3900</v>
      </c>
      <c r="T264" s="11"/>
      <c r="U264" s="177" t="str">
        <f>'[8]5、设备评估表 (2)'!N258</f>
        <v>A5</v>
      </c>
      <c r="V264" s="199">
        <f>R264-'[8]5、设备评估表 (2)'!$K258*100</f>
        <v>0</v>
      </c>
      <c r="W264" s="176"/>
    </row>
    <row r="265" spans="1:23" ht="18" customHeight="1">
      <c r="A265" s="22">
        <f>'[8]5、设备评估表 (2)'!A259</f>
        <v>258</v>
      </c>
      <c r="B265" s="22">
        <f>'[8]5、设备评估表 (2)'!B259</f>
        <v>0</v>
      </c>
      <c r="C265" s="30" t="str">
        <f>'[8]5、设备评估表 (2)'!C259</f>
        <v>射芯机</v>
      </c>
      <c r="D265" s="22">
        <f>'[8]5、设备评估表 (2)'!D259</f>
        <v>950</v>
      </c>
      <c r="E265" s="22"/>
      <c r="F265" s="22" t="str">
        <f>'[8]5、设备评估表 (2)'!G259</f>
        <v>大连长兴岛伟业机械厂</v>
      </c>
      <c r="G265" s="22" t="str">
        <f>'[8]5、设备评估表 (2)'!E259</f>
        <v>台</v>
      </c>
      <c r="H265" s="22">
        <f>'[8]5、设备评估表 (2)'!F259</f>
        <v>1</v>
      </c>
      <c r="I265" s="23">
        <f>'[8]5、设备评估表 (2)'!H259</f>
        <v>41274</v>
      </c>
      <c r="J265" s="23">
        <f t="shared" ref="J265:J328" si="9">I265</f>
        <v>41274</v>
      </c>
      <c r="K265" s="23"/>
      <c r="L265" s="110"/>
      <c r="M265" s="11"/>
      <c r="N265" s="10"/>
      <c r="O265" s="13"/>
      <c r="P265" s="11"/>
      <c r="Q265" s="11">
        <f>'[8]5、设备评估表 (2)'!J259</f>
        <v>58000</v>
      </c>
      <c r="R265" s="25">
        <f>'[8]5、设备评估表 (2)'!K259*100</f>
        <v>43</v>
      </c>
      <c r="S265" s="11">
        <f t="shared" ref="S265:S328" si="10">ROUND(Q265*R265/100,0)</f>
        <v>24940</v>
      </c>
      <c r="T265" s="11"/>
      <c r="U265" s="177" t="str">
        <f>'[8]5、设备评估表 (2)'!N259</f>
        <v>A5</v>
      </c>
      <c r="V265" s="199">
        <f>R265-'[8]5、设备评估表 (2)'!$K259*100</f>
        <v>0</v>
      </c>
      <c r="W265" s="176"/>
    </row>
    <row r="266" spans="1:23" ht="18" customHeight="1">
      <c r="A266" s="22">
        <f>'[8]5、设备评估表 (2)'!A260</f>
        <v>259</v>
      </c>
      <c r="B266" s="22">
        <f>'[8]5、设备评估表 (2)'!B260</f>
        <v>0</v>
      </c>
      <c r="C266" s="30" t="str">
        <f>'[8]5、设备评估表 (2)'!C260</f>
        <v>CNC雕刻机</v>
      </c>
      <c r="D266" s="22" t="str">
        <f>'[8]5、设备评估表 (2)'!D260</f>
        <v>ME4242</v>
      </c>
      <c r="E266" s="22"/>
      <c r="F266" s="22" t="str">
        <f>'[8]5、设备评估表 (2)'!G260</f>
        <v>洛克机电系统（上海）有限公司</v>
      </c>
      <c r="G266" s="22" t="str">
        <f>'[8]5、设备评估表 (2)'!E260</f>
        <v>台</v>
      </c>
      <c r="H266" s="22">
        <f>'[8]5、设备评估表 (2)'!F260</f>
        <v>1</v>
      </c>
      <c r="I266" s="23">
        <f>'[8]5、设备评估表 (2)'!H260</f>
        <v>41394</v>
      </c>
      <c r="J266" s="23">
        <f t="shared" si="9"/>
        <v>41394</v>
      </c>
      <c r="K266" s="23"/>
      <c r="L266" s="110"/>
      <c r="M266" s="11"/>
      <c r="N266" s="10"/>
      <c r="O266" s="13"/>
      <c r="P266" s="11"/>
      <c r="Q266" s="11">
        <f>'[8]5、设备评估表 (2)'!J260</f>
        <v>80000</v>
      </c>
      <c r="R266" s="25">
        <f>'[8]5、设备评估表 (2)'!K260*100</f>
        <v>48</v>
      </c>
      <c r="S266" s="11">
        <f t="shared" si="10"/>
        <v>38400</v>
      </c>
      <c r="T266" s="11"/>
      <c r="U266" s="177" t="str">
        <f>'[8]5、设备评估表 (2)'!N260</f>
        <v>A5</v>
      </c>
      <c r="V266" s="199">
        <f>R266-'[8]5、设备评估表 (2)'!$K260*100</f>
        <v>0</v>
      </c>
      <c r="W266" s="176"/>
    </row>
    <row r="267" spans="1:23" ht="18" customHeight="1">
      <c r="A267" s="22">
        <f>'[8]5、设备评估表 (2)'!A261</f>
        <v>260</v>
      </c>
      <c r="B267" s="22">
        <f>'[8]5、设备评估表 (2)'!B261</f>
        <v>0</v>
      </c>
      <c r="C267" s="30" t="str">
        <f>'[8]5、设备评估表 (2)'!C261</f>
        <v>中频炉</v>
      </c>
      <c r="D267" s="22" t="str">
        <f>'[8]5、设备评估表 (2)'!D261</f>
        <v>KGPS750型--1.5吨</v>
      </c>
      <c r="E267" s="22"/>
      <c r="F267" s="22" t="str">
        <f>'[8]5、设备评估表 (2)'!G261</f>
        <v>本溪高中频电源设备总厂电子器件厂</v>
      </c>
      <c r="G267" s="22" t="str">
        <f>'[8]5、设备评估表 (2)'!E261</f>
        <v>对</v>
      </c>
      <c r="H267" s="22">
        <f>'[8]5、设备评估表 (2)'!F261</f>
        <v>1</v>
      </c>
      <c r="I267" s="23">
        <f>'[8]5、设备评估表 (2)'!H261</f>
        <v>41640</v>
      </c>
      <c r="J267" s="23">
        <f t="shared" si="9"/>
        <v>41640</v>
      </c>
      <c r="K267" s="23"/>
      <c r="L267" s="110"/>
      <c r="M267" s="11"/>
      <c r="N267" s="10"/>
      <c r="O267" s="13"/>
      <c r="P267" s="11"/>
      <c r="Q267" s="11">
        <f>'[8]5、设备评估表 (2)'!J261</f>
        <v>220000</v>
      </c>
      <c r="R267" s="25">
        <f>'[8]5、设备评估表 (2)'!K261*100</f>
        <v>54</v>
      </c>
      <c r="S267" s="11">
        <f t="shared" si="10"/>
        <v>118800</v>
      </c>
      <c r="T267" s="11"/>
      <c r="U267" s="177" t="str">
        <f>'[8]5、设备评估表 (2)'!N261</f>
        <v>B4</v>
      </c>
      <c r="V267" s="199">
        <f>R267-'[8]5、设备评估表 (2)'!$K261*100</f>
        <v>0</v>
      </c>
      <c r="W267" s="176"/>
    </row>
    <row r="268" spans="1:23" ht="18" customHeight="1">
      <c r="A268" s="22">
        <f>'[8]5、设备评估表 (2)'!A262</f>
        <v>261</v>
      </c>
      <c r="B268" s="22">
        <f>'[8]5、设备评估表 (2)'!B262</f>
        <v>0</v>
      </c>
      <c r="C268" s="30" t="str">
        <f>'[8]5、设备评估表 (2)'!C262</f>
        <v>GB系金属带锯床</v>
      </c>
      <c r="D268" s="22" t="str">
        <f>'[8]5、设备评估表 (2)'!D262</f>
        <v>G53120</v>
      </c>
      <c r="E268" s="22"/>
      <c r="F268" s="22" t="str">
        <f>'[8]5、设备评估表 (2)'!G262</f>
        <v>大连机床</v>
      </c>
      <c r="G268" s="22" t="str">
        <f>'[8]5、设备评估表 (2)'!E262</f>
        <v>台</v>
      </c>
      <c r="H268" s="22">
        <f>'[8]5、设备评估表 (2)'!F262</f>
        <v>1</v>
      </c>
      <c r="I268" s="23">
        <f>'[8]5、设备评估表 (2)'!H262</f>
        <v>41274</v>
      </c>
      <c r="J268" s="23">
        <f t="shared" si="9"/>
        <v>41274</v>
      </c>
      <c r="K268" s="23"/>
      <c r="L268" s="110"/>
      <c r="M268" s="11"/>
      <c r="N268" s="10"/>
      <c r="O268" s="13"/>
      <c r="P268" s="11"/>
      <c r="Q268" s="11">
        <f>'[8]5、设备评估表 (2)'!J262</f>
        <v>22000</v>
      </c>
      <c r="R268" s="25">
        <f>'[8]5、设备评估表 (2)'!K262*100</f>
        <v>47</v>
      </c>
      <c r="S268" s="11">
        <f t="shared" si="10"/>
        <v>10340</v>
      </c>
      <c r="T268" s="11"/>
      <c r="U268" s="177" t="str">
        <f>'[8]5、设备评估表 (2)'!N262</f>
        <v>A4</v>
      </c>
      <c r="V268" s="199">
        <f>R268-'[8]5、设备评估表 (2)'!$K262*100</f>
        <v>0</v>
      </c>
      <c r="W268" s="176"/>
    </row>
    <row r="269" spans="1:23" ht="18" customHeight="1">
      <c r="A269" s="22">
        <f>'[8]5、设备评估表 (2)'!A263</f>
        <v>262</v>
      </c>
      <c r="B269" s="22">
        <f>'[8]5、设备评估表 (2)'!B263</f>
        <v>0</v>
      </c>
      <c r="C269" s="30" t="str">
        <f>'[8]5、设备评估表 (2)'!C263</f>
        <v>金属带锯床</v>
      </c>
      <c r="D269" s="22" t="str">
        <f>'[8]5、设备评估表 (2)'!D263</f>
        <v>GW4250</v>
      </c>
      <c r="E269" s="22"/>
      <c r="F269" s="22" t="str">
        <f>'[8]5、设备评估表 (2)'!G263</f>
        <v>浙江威力士机械有限公司</v>
      </c>
      <c r="G269" s="22" t="str">
        <f>'[8]5、设备评估表 (2)'!E263</f>
        <v>台</v>
      </c>
      <c r="H269" s="22">
        <f>'[8]5、设备评估表 (2)'!F263</f>
        <v>1</v>
      </c>
      <c r="I269" s="23">
        <f>'[8]5、设备评估表 (2)'!H263</f>
        <v>41274</v>
      </c>
      <c r="J269" s="23">
        <f t="shared" si="9"/>
        <v>41274</v>
      </c>
      <c r="K269" s="23"/>
      <c r="L269" s="110"/>
      <c r="M269" s="11"/>
      <c r="N269" s="10"/>
      <c r="O269" s="13"/>
      <c r="P269" s="11"/>
      <c r="Q269" s="11">
        <f>'[8]5、设备评估表 (2)'!J263</f>
        <v>43000</v>
      </c>
      <c r="R269" s="25">
        <f>'[8]5、设备评估表 (2)'!K263*100</f>
        <v>47</v>
      </c>
      <c r="S269" s="11">
        <f t="shared" si="10"/>
        <v>20210</v>
      </c>
      <c r="T269" s="11"/>
      <c r="U269" s="177" t="str">
        <f>'[8]5、设备评估表 (2)'!N263</f>
        <v>B2</v>
      </c>
      <c r="V269" s="199">
        <f>R269-'[8]5、设备评估表 (2)'!$K263*100</f>
        <v>0</v>
      </c>
      <c r="W269" s="176"/>
    </row>
    <row r="270" spans="1:23" ht="18" customHeight="1">
      <c r="A270" s="22">
        <f>'[8]5、设备评估表 (2)'!A264</f>
        <v>263</v>
      </c>
      <c r="B270" s="22">
        <f>'[8]5、设备评估表 (2)'!B264</f>
        <v>0</v>
      </c>
      <c r="C270" s="30" t="str">
        <f>'[8]5、设备评估表 (2)'!C264</f>
        <v>法兰翻转浇注机</v>
      </c>
      <c r="D270" s="22" t="str">
        <f>'[8]5、设备评估表 (2)'!D264</f>
        <v>NZT900Q</v>
      </c>
      <c r="E270" s="22"/>
      <c r="F270" s="22" t="str">
        <f>'[8]5、设备评估表 (2)'!G264</f>
        <v>无锡市方达力机具模具制造有限公司</v>
      </c>
      <c r="G270" s="22" t="str">
        <f>'[8]5、设备评估表 (2)'!E264</f>
        <v>套</v>
      </c>
      <c r="H270" s="22">
        <f>'[8]5、设备评估表 (2)'!F264</f>
        <v>6</v>
      </c>
      <c r="I270" s="23">
        <f>'[8]5、设备评估表 (2)'!H264</f>
        <v>41209</v>
      </c>
      <c r="J270" s="23">
        <f t="shared" si="9"/>
        <v>41209</v>
      </c>
      <c r="K270" s="23"/>
      <c r="L270" s="110"/>
      <c r="M270" s="11"/>
      <c r="N270" s="10"/>
      <c r="O270" s="13"/>
      <c r="P270" s="11"/>
      <c r="Q270" s="11">
        <f>'[8]5、设备评估表 (2)'!J264</f>
        <v>346000</v>
      </c>
      <c r="R270" s="25">
        <f>'[8]5、设备评估表 (2)'!K264*100</f>
        <v>42</v>
      </c>
      <c r="S270" s="11">
        <f t="shared" si="10"/>
        <v>145320</v>
      </c>
      <c r="T270" s="11"/>
      <c r="U270" s="177" t="str">
        <f>'[8]5、设备评估表 (2)'!N264</f>
        <v>B2</v>
      </c>
      <c r="V270" s="199">
        <f>R270-'[8]5、设备评估表 (2)'!$K264*100</f>
        <v>0</v>
      </c>
      <c r="W270" s="176"/>
    </row>
    <row r="271" spans="1:23" ht="18" customHeight="1">
      <c r="A271" s="22">
        <f>'[8]5、设备评估表 (2)'!A265</f>
        <v>264</v>
      </c>
      <c r="B271" s="22">
        <f>'[8]5、设备评估表 (2)'!B265</f>
        <v>0</v>
      </c>
      <c r="C271" s="30" t="str">
        <f>'[8]5、设备评估表 (2)'!C265</f>
        <v>铝液旋转除气机</v>
      </c>
      <c r="D271" s="22" t="str">
        <f>'[8]5、设备评估表 (2)'!D265</f>
        <v>XC210A</v>
      </c>
      <c r="E271" s="22"/>
      <c r="F271" s="22" t="str">
        <f>'[8]5、设备评估表 (2)'!G265</f>
        <v>济南海德热工有限公司</v>
      </c>
      <c r="G271" s="22" t="str">
        <f>'[8]5、设备评估表 (2)'!E265</f>
        <v>台</v>
      </c>
      <c r="H271" s="22">
        <f>'[8]5、设备评估表 (2)'!F265</f>
        <v>1</v>
      </c>
      <c r="I271" s="23">
        <f>'[8]5、设备评估表 (2)'!H265</f>
        <v>41210</v>
      </c>
      <c r="J271" s="23">
        <f t="shared" si="9"/>
        <v>41210</v>
      </c>
      <c r="K271" s="23"/>
      <c r="L271" s="110"/>
      <c r="M271" s="11"/>
      <c r="N271" s="10"/>
      <c r="O271" s="13"/>
      <c r="P271" s="11"/>
      <c r="Q271" s="11">
        <f>'[8]5、设备评估表 (2)'!J265</f>
        <v>38000</v>
      </c>
      <c r="R271" s="25">
        <f>'[8]5、设备评估表 (2)'!K265*100</f>
        <v>32</v>
      </c>
      <c r="S271" s="11">
        <f t="shared" si="10"/>
        <v>12160</v>
      </c>
      <c r="T271" s="11"/>
      <c r="U271" s="177" t="str">
        <f>'[8]5、设备评估表 (2)'!N265</f>
        <v>B2</v>
      </c>
      <c r="V271" s="199">
        <f>R271-'[8]5、设备评估表 (2)'!$K265*100</f>
        <v>0</v>
      </c>
      <c r="W271" s="176"/>
    </row>
    <row r="272" spans="1:23" ht="18" customHeight="1">
      <c r="A272" s="22">
        <f>'[8]5、设备评估表 (2)'!A266</f>
        <v>265</v>
      </c>
      <c r="B272" s="22">
        <f>'[8]5、设备评估表 (2)'!B266</f>
        <v>0</v>
      </c>
      <c r="C272" s="30" t="str">
        <f>'[8]5、设备评估表 (2)'!C266</f>
        <v>铸铁平台</v>
      </c>
      <c r="D272" s="22" t="str">
        <f>'[8]5、设备评估表 (2)'!D266</f>
        <v>1*1M</v>
      </c>
      <c r="E272" s="22"/>
      <c r="F272" s="22" t="str">
        <f>'[8]5、设备评估表 (2)'!G266</f>
        <v>泊头器具</v>
      </c>
      <c r="G272" s="22" t="str">
        <f>'[8]5、设备评估表 (2)'!E266</f>
        <v>块</v>
      </c>
      <c r="H272" s="22">
        <f>'[8]5、设备评估表 (2)'!F266</f>
        <v>1</v>
      </c>
      <c r="I272" s="23">
        <f>'[8]5、设备评估表 (2)'!H266</f>
        <v>41274</v>
      </c>
      <c r="J272" s="23">
        <f t="shared" si="9"/>
        <v>41274</v>
      </c>
      <c r="K272" s="23"/>
      <c r="L272" s="110"/>
      <c r="M272" s="11"/>
      <c r="N272" s="10"/>
      <c r="O272" s="13"/>
      <c r="P272" s="11"/>
      <c r="Q272" s="11">
        <f>'[8]5、设备评估表 (2)'!J266</f>
        <v>3600</v>
      </c>
      <c r="R272" s="25">
        <f>'[8]5、设备评估表 (2)'!K266*100</f>
        <v>66</v>
      </c>
      <c r="S272" s="11">
        <f t="shared" si="10"/>
        <v>2376</v>
      </c>
      <c r="T272" s="11"/>
      <c r="U272" s="177" t="str">
        <f>'[8]5、设备评估表 (2)'!N266</f>
        <v>B1</v>
      </c>
      <c r="V272" s="199">
        <f>R272-'[8]5、设备评估表 (2)'!$K266*100</f>
        <v>0</v>
      </c>
      <c r="W272" s="176"/>
    </row>
    <row r="273" spans="1:23" ht="18" customHeight="1">
      <c r="A273" s="22">
        <f>'[8]5、设备评估表 (2)'!A267</f>
        <v>266</v>
      </c>
      <c r="B273" s="22">
        <f>'[8]5、设备评估表 (2)'!B267</f>
        <v>0</v>
      </c>
      <c r="C273" s="30" t="str">
        <f>'[8]5、设备评估表 (2)'!C267</f>
        <v>砂轮机</v>
      </c>
      <c r="D273" s="22" t="str">
        <f>'[8]5、设备评估表 (2)'!D267</f>
        <v>M3025</v>
      </c>
      <c r="E273" s="22"/>
      <c r="F273" s="22" t="str">
        <f>'[8]5、设备评估表 (2)'!G267</f>
        <v>常熟市古利特电机厂</v>
      </c>
      <c r="G273" s="22" t="str">
        <f>'[8]5、设备评估表 (2)'!E267</f>
        <v>台</v>
      </c>
      <c r="H273" s="22">
        <f>'[8]5、设备评估表 (2)'!F267</f>
        <v>1</v>
      </c>
      <c r="I273" s="23">
        <f>'[8]5、设备评估表 (2)'!H267</f>
        <v>41639</v>
      </c>
      <c r="J273" s="23">
        <f t="shared" si="9"/>
        <v>41639</v>
      </c>
      <c r="K273" s="23"/>
      <c r="L273" s="110"/>
      <c r="M273" s="11"/>
      <c r="N273" s="10"/>
      <c r="O273" s="13"/>
      <c r="P273" s="11"/>
      <c r="Q273" s="11">
        <f>'[8]5、设备评估表 (2)'!J267</f>
        <v>1300</v>
      </c>
      <c r="R273" s="25">
        <f>'[8]5、设备评估表 (2)'!K267*100</f>
        <v>50</v>
      </c>
      <c r="S273" s="11">
        <f t="shared" si="10"/>
        <v>650</v>
      </c>
      <c r="T273" s="11"/>
      <c r="U273" s="177" t="str">
        <f>'[8]5、设备评估表 (2)'!N267</f>
        <v>B1</v>
      </c>
      <c r="V273" s="199">
        <f>R273-'[8]5、设备评估表 (2)'!$K267*100</f>
        <v>0</v>
      </c>
      <c r="W273" s="176"/>
    </row>
    <row r="274" spans="1:23" ht="18" customHeight="1">
      <c r="A274" s="22">
        <f>'[8]5、设备评估表 (2)'!A268</f>
        <v>267</v>
      </c>
      <c r="B274" s="22">
        <f>'[8]5、设备评估表 (2)'!B268</f>
        <v>0</v>
      </c>
      <c r="C274" s="30" t="str">
        <f>'[8]5、设备评估表 (2)'!C268</f>
        <v>砂轮机</v>
      </c>
      <c r="D274" s="22" t="str">
        <f>'[8]5、设备评估表 (2)'!D268</f>
        <v>SIS-300</v>
      </c>
      <c r="E274" s="22"/>
      <c r="F274" s="22" t="str">
        <f>'[8]5、设备评估表 (2)'!G268</f>
        <v>上海鹏帮机械厂</v>
      </c>
      <c r="G274" s="22" t="str">
        <f>'[8]5、设备评估表 (2)'!E268</f>
        <v>台</v>
      </c>
      <c r="H274" s="22">
        <f>'[8]5、设备评估表 (2)'!F268</f>
        <v>1</v>
      </c>
      <c r="I274" s="23">
        <f>'[8]5、设备评估表 (2)'!H268</f>
        <v>41639</v>
      </c>
      <c r="J274" s="23">
        <f t="shared" si="9"/>
        <v>41639</v>
      </c>
      <c r="K274" s="23"/>
      <c r="L274" s="110"/>
      <c r="M274" s="11"/>
      <c r="N274" s="10"/>
      <c r="O274" s="13"/>
      <c r="P274" s="11"/>
      <c r="Q274" s="11">
        <f>'[8]5、设备评估表 (2)'!J268</f>
        <v>1100</v>
      </c>
      <c r="R274" s="25">
        <f>'[8]5、设备评估表 (2)'!K268*100</f>
        <v>50</v>
      </c>
      <c r="S274" s="11">
        <f t="shared" si="10"/>
        <v>550</v>
      </c>
      <c r="T274" s="11"/>
      <c r="U274" s="177" t="str">
        <f>'[8]5、设备评估表 (2)'!N268</f>
        <v>B1</v>
      </c>
      <c r="V274" s="199">
        <f>R274-'[8]5、设备评估表 (2)'!$K268*100</f>
        <v>0</v>
      </c>
      <c r="W274" s="176"/>
    </row>
    <row r="275" spans="1:23" ht="18" customHeight="1">
      <c r="A275" s="22">
        <f>'[8]5、设备评估表 (2)'!A269</f>
        <v>268</v>
      </c>
      <c r="B275" s="22">
        <f>'[8]5、设备评估表 (2)'!B269</f>
        <v>0</v>
      </c>
      <c r="C275" s="30" t="str">
        <f>'[8]5、设备评估表 (2)'!C269</f>
        <v>砂轮机</v>
      </c>
      <c r="D275" s="22" t="str">
        <f>'[8]5、设备评估表 (2)'!D269</f>
        <v>S3ST-300</v>
      </c>
      <c r="E275" s="22"/>
      <c r="F275" s="22" t="str">
        <f>'[8]5、设备评估表 (2)'!G269</f>
        <v>浙江波鹰机械公司</v>
      </c>
      <c r="G275" s="22" t="str">
        <f>'[8]5、设备评估表 (2)'!E269</f>
        <v>台</v>
      </c>
      <c r="H275" s="22">
        <f>'[8]5、设备评估表 (2)'!F269</f>
        <v>1</v>
      </c>
      <c r="I275" s="23">
        <f>'[8]5、设备评估表 (2)'!H269</f>
        <v>41639</v>
      </c>
      <c r="J275" s="23">
        <f t="shared" si="9"/>
        <v>41639</v>
      </c>
      <c r="K275" s="23"/>
      <c r="L275" s="110"/>
      <c r="M275" s="11"/>
      <c r="N275" s="10"/>
      <c r="O275" s="13"/>
      <c r="P275" s="11"/>
      <c r="Q275" s="11">
        <f>'[8]5、设备评估表 (2)'!J269</f>
        <v>1100</v>
      </c>
      <c r="R275" s="25">
        <f>'[8]5、设备评估表 (2)'!K269*100</f>
        <v>50</v>
      </c>
      <c r="S275" s="11">
        <f t="shared" si="10"/>
        <v>550</v>
      </c>
      <c r="T275" s="11"/>
      <c r="U275" s="177" t="str">
        <f>'[8]5、设备评估表 (2)'!N269</f>
        <v>B1</v>
      </c>
      <c r="V275" s="199">
        <f>R275-'[8]5、设备评估表 (2)'!$K269*100</f>
        <v>0</v>
      </c>
      <c r="W275" s="176"/>
    </row>
    <row r="276" spans="1:23" ht="18" customHeight="1">
      <c r="A276" s="22">
        <f>'[8]5、设备评估表 (2)'!A270</f>
        <v>269</v>
      </c>
      <c r="B276" s="22">
        <f>'[8]5、设备评估表 (2)'!B270</f>
        <v>0</v>
      </c>
      <c r="C276" s="30" t="str">
        <f>'[8]5、设备评估表 (2)'!C270</f>
        <v>砂轮机</v>
      </c>
      <c r="D276" s="22" t="str">
        <f>'[8]5、设备评估表 (2)'!D270</f>
        <v>M3335</v>
      </c>
      <c r="E276" s="22"/>
      <c r="F276" s="22" t="str">
        <f>'[8]5、设备评估表 (2)'!G270</f>
        <v>上海砂轮机厂</v>
      </c>
      <c r="G276" s="22" t="str">
        <f>'[8]5、设备评估表 (2)'!E270</f>
        <v>台</v>
      </c>
      <c r="H276" s="22">
        <f>'[8]5、设备评估表 (2)'!F270</f>
        <v>1</v>
      </c>
      <c r="I276" s="23">
        <f>'[8]5、设备评估表 (2)'!H270</f>
        <v>41639</v>
      </c>
      <c r="J276" s="23">
        <f t="shared" si="9"/>
        <v>41639</v>
      </c>
      <c r="K276" s="23"/>
      <c r="L276" s="110"/>
      <c r="M276" s="11"/>
      <c r="N276" s="10"/>
      <c r="O276" s="13"/>
      <c r="P276" s="11"/>
      <c r="Q276" s="11">
        <f>'[8]5、设备评估表 (2)'!J270</f>
        <v>2700</v>
      </c>
      <c r="R276" s="25">
        <f>'[8]5、设备评估表 (2)'!K270*100</f>
        <v>50</v>
      </c>
      <c r="S276" s="11">
        <f t="shared" si="10"/>
        <v>1350</v>
      </c>
      <c r="T276" s="11"/>
      <c r="U276" s="177" t="str">
        <f>'[8]5、设备评估表 (2)'!N270</f>
        <v>B1</v>
      </c>
      <c r="V276" s="199">
        <f>R276-'[8]5、设备评估表 (2)'!$K270*100</f>
        <v>0</v>
      </c>
      <c r="W276" s="176"/>
    </row>
    <row r="277" spans="1:23" ht="18" customHeight="1">
      <c r="A277" s="22">
        <f>'[8]5、设备评估表 (2)'!A271</f>
        <v>270</v>
      </c>
      <c r="B277" s="22">
        <f>'[8]5、设备评估表 (2)'!B271</f>
        <v>0</v>
      </c>
      <c r="C277" s="30" t="str">
        <f>'[8]5、设备评估表 (2)'!C271</f>
        <v>砂轮机</v>
      </c>
      <c r="D277" s="22" t="str">
        <f>'[8]5、设备评估表 (2)'!D271</f>
        <v>M3025</v>
      </c>
      <c r="E277" s="22"/>
      <c r="F277" s="22" t="str">
        <f>'[8]5、设备评估表 (2)'!G271</f>
        <v>常熟古利特电机厂</v>
      </c>
      <c r="G277" s="22" t="str">
        <f>'[8]5、设备评估表 (2)'!E271</f>
        <v>台</v>
      </c>
      <c r="H277" s="22">
        <f>'[8]5、设备评估表 (2)'!F271</f>
        <v>1</v>
      </c>
      <c r="I277" s="23">
        <f>'[8]5、设备评估表 (2)'!H271</f>
        <v>41639</v>
      </c>
      <c r="J277" s="23">
        <f t="shared" si="9"/>
        <v>41639</v>
      </c>
      <c r="K277" s="23"/>
      <c r="L277" s="110"/>
      <c r="M277" s="11"/>
      <c r="N277" s="10"/>
      <c r="O277" s="13"/>
      <c r="P277" s="11"/>
      <c r="Q277" s="11">
        <f>'[8]5、设备评估表 (2)'!J271</f>
        <v>1300</v>
      </c>
      <c r="R277" s="25">
        <f>'[8]5、设备评估表 (2)'!K271*100</f>
        <v>50</v>
      </c>
      <c r="S277" s="11">
        <f t="shared" si="10"/>
        <v>650</v>
      </c>
      <c r="T277" s="11"/>
      <c r="U277" s="177" t="str">
        <f>'[8]5、设备评估表 (2)'!N271</f>
        <v>A1</v>
      </c>
      <c r="V277" s="199">
        <f>R277-'[8]5、设备评估表 (2)'!$K271*100</f>
        <v>0</v>
      </c>
      <c r="W277" s="176"/>
    </row>
    <row r="278" spans="1:23" ht="18" customHeight="1">
      <c r="A278" s="22">
        <f>'[8]5、设备评估表 (2)'!A272</f>
        <v>271</v>
      </c>
      <c r="B278" s="22">
        <f>'[8]5、设备评估表 (2)'!B272</f>
        <v>0</v>
      </c>
      <c r="C278" s="30" t="str">
        <f>'[8]5、设备评估表 (2)'!C272</f>
        <v>砂轮机</v>
      </c>
      <c r="D278" s="22" t="str">
        <f>'[8]5、设备评估表 (2)'!D272</f>
        <v>S3S-t250</v>
      </c>
      <c r="E278" s="22"/>
      <c r="F278" s="22" t="str">
        <f>'[8]5、设备评估表 (2)'!G272</f>
        <v>浙江金牛机械有限公司</v>
      </c>
      <c r="G278" s="22" t="str">
        <f>'[8]5、设备评估表 (2)'!E272</f>
        <v>台</v>
      </c>
      <c r="H278" s="22">
        <f>'[8]5、设备评估表 (2)'!F272</f>
        <v>1</v>
      </c>
      <c r="I278" s="23">
        <f>'[8]5、设备评估表 (2)'!H272</f>
        <v>40939</v>
      </c>
      <c r="J278" s="23">
        <f t="shared" si="9"/>
        <v>40939</v>
      </c>
      <c r="K278" s="23"/>
      <c r="L278" s="110"/>
      <c r="M278" s="11"/>
      <c r="N278" s="10"/>
      <c r="O278" s="13"/>
      <c r="P278" s="11"/>
      <c r="Q278" s="11">
        <f>'[8]5、设备评估表 (2)'!J272</f>
        <v>900</v>
      </c>
      <c r="R278" s="25">
        <f>'[8]5、设备评估表 (2)'!K272*100</f>
        <v>37</v>
      </c>
      <c r="S278" s="11">
        <f t="shared" si="10"/>
        <v>333</v>
      </c>
      <c r="T278" s="11"/>
      <c r="U278" s="177" t="str">
        <f>'[8]5、设备评估表 (2)'!N272</f>
        <v>B2</v>
      </c>
      <c r="V278" s="199">
        <f>R278-'[8]5、设备评估表 (2)'!$K272*100</f>
        <v>0</v>
      </c>
      <c r="W278" s="176"/>
    </row>
    <row r="279" spans="1:23" ht="18" customHeight="1">
      <c r="A279" s="22">
        <f>'[8]5、设备评估表 (2)'!A273</f>
        <v>272</v>
      </c>
      <c r="B279" s="22">
        <f>'[8]5、设备评估表 (2)'!B273</f>
        <v>0</v>
      </c>
      <c r="C279" s="30" t="str">
        <f>'[8]5、设备评估表 (2)'!C273</f>
        <v>砂轮机</v>
      </c>
      <c r="D279" s="22" t="str">
        <f>'[8]5、设备评估表 (2)'!D273</f>
        <v>S3ST-SD0-250</v>
      </c>
      <c r="E279" s="22"/>
      <c r="F279" s="22" t="str">
        <f>'[8]5、设备评估表 (2)'!G273</f>
        <v>沈阳沈分电机厂</v>
      </c>
      <c r="G279" s="22" t="str">
        <f>'[8]5、设备评估表 (2)'!E273</f>
        <v>台</v>
      </c>
      <c r="H279" s="22">
        <f>'[8]5、设备评估表 (2)'!F273</f>
        <v>1</v>
      </c>
      <c r="I279" s="23">
        <f>'[8]5、设备评估表 (2)'!H273</f>
        <v>40814</v>
      </c>
      <c r="J279" s="23">
        <f t="shared" si="9"/>
        <v>40814</v>
      </c>
      <c r="K279" s="23"/>
      <c r="L279" s="110"/>
      <c r="M279" s="11"/>
      <c r="N279" s="10"/>
      <c r="O279" s="13"/>
      <c r="P279" s="11"/>
      <c r="Q279" s="11">
        <f>'[8]5、设备评估表 (2)'!J273</f>
        <v>900</v>
      </c>
      <c r="R279" s="25">
        <f>'[8]5、设备评估表 (2)'!K273*100</f>
        <v>35</v>
      </c>
      <c r="S279" s="11">
        <f t="shared" si="10"/>
        <v>315</v>
      </c>
      <c r="T279" s="11"/>
      <c r="U279" s="177" t="str">
        <f>'[8]5、设备评估表 (2)'!N273</f>
        <v>A5</v>
      </c>
      <c r="V279" s="199">
        <f>R279-'[8]5、设备评估表 (2)'!$K273*100</f>
        <v>0</v>
      </c>
      <c r="W279" s="176"/>
    </row>
    <row r="280" spans="1:23" ht="18" customHeight="1">
      <c r="A280" s="22">
        <f>'[8]5、设备评估表 (2)'!A274</f>
        <v>273</v>
      </c>
      <c r="B280" s="22">
        <f>'[8]5、设备评估表 (2)'!B274</f>
        <v>0</v>
      </c>
      <c r="C280" s="30" t="str">
        <f>'[8]5、设备评估表 (2)'!C274</f>
        <v>储气罐</v>
      </c>
      <c r="D280" s="22" t="str">
        <f>'[8]5、设备评估表 (2)'!D274</f>
        <v>4立</v>
      </c>
      <c r="E280" s="22"/>
      <c r="F280" s="22" t="str">
        <f>'[8]5、设备评估表 (2)'!G274</f>
        <v>上海奉贤设备容器厂</v>
      </c>
      <c r="G280" s="22" t="str">
        <f>'[8]5、设备评估表 (2)'!E274</f>
        <v>个</v>
      </c>
      <c r="H280" s="22">
        <f>'[8]5、设备评估表 (2)'!F274</f>
        <v>1</v>
      </c>
      <c r="I280" s="23">
        <f>'[8]5、设备评估表 (2)'!H274</f>
        <v>41305</v>
      </c>
      <c r="J280" s="23">
        <f t="shared" si="9"/>
        <v>41305</v>
      </c>
      <c r="K280" s="23"/>
      <c r="L280" s="110"/>
      <c r="M280" s="11"/>
      <c r="N280" s="10"/>
      <c r="O280" s="13"/>
      <c r="P280" s="11"/>
      <c r="Q280" s="11">
        <f>'[8]5、设备评估表 (2)'!J274</f>
        <v>10000</v>
      </c>
      <c r="R280" s="25">
        <f>'[8]5、设备评估表 (2)'!K274*100</f>
        <v>61</v>
      </c>
      <c r="S280" s="11">
        <f t="shared" si="10"/>
        <v>6100</v>
      </c>
      <c r="T280" s="11"/>
      <c r="U280" s="177" t="str">
        <f>'[8]5、设备评估表 (2)'!N274</f>
        <v>B2</v>
      </c>
      <c r="V280" s="199">
        <f>R280-'[8]5、设备评估表 (2)'!$K274*100</f>
        <v>0</v>
      </c>
      <c r="W280" s="176"/>
    </row>
    <row r="281" spans="1:23" ht="18" customHeight="1">
      <c r="A281" s="22">
        <f>'[8]5、设备评估表 (2)'!A275</f>
        <v>274</v>
      </c>
      <c r="B281" s="22">
        <f>'[8]5、设备评估表 (2)'!B275</f>
        <v>0</v>
      </c>
      <c r="C281" s="30" t="str">
        <f>'[8]5、设备评估表 (2)'!C275</f>
        <v>摇臂钻床</v>
      </c>
      <c r="D281" s="22" t="str">
        <f>'[8]5、设备评估表 (2)'!D275</f>
        <v>ZQ3040*13</v>
      </c>
      <c r="E281" s="22"/>
      <c r="F281" s="22" t="str">
        <f>'[8]5、设备评估表 (2)'!G275</f>
        <v>山东华强精密机床有限公司</v>
      </c>
      <c r="G281" s="22" t="str">
        <f>'[8]5、设备评估表 (2)'!E275</f>
        <v>台</v>
      </c>
      <c r="H281" s="22">
        <f>'[8]5、设备评估表 (2)'!F275</f>
        <v>1</v>
      </c>
      <c r="I281" s="23">
        <f>'[8]5、设备评估表 (2)'!H275</f>
        <v>41274</v>
      </c>
      <c r="J281" s="23">
        <f t="shared" si="9"/>
        <v>41274</v>
      </c>
      <c r="K281" s="23"/>
      <c r="L281" s="110"/>
      <c r="M281" s="11"/>
      <c r="N281" s="10"/>
      <c r="O281" s="13"/>
      <c r="P281" s="11"/>
      <c r="Q281" s="11">
        <f>'[8]5、设备评估表 (2)'!J275</f>
        <v>39000</v>
      </c>
      <c r="R281" s="25">
        <f>'[8]5、设备评估表 (2)'!K275*100</f>
        <v>43</v>
      </c>
      <c r="S281" s="11">
        <f t="shared" si="10"/>
        <v>16770</v>
      </c>
      <c r="T281" s="11"/>
      <c r="U281" s="177" t="str">
        <f>'[8]5、设备评估表 (2)'!N275</f>
        <v>A3</v>
      </c>
      <c r="V281" s="199">
        <f>R281-'[8]5、设备评估表 (2)'!$K275*100</f>
        <v>0</v>
      </c>
      <c r="W281" s="176"/>
    </row>
    <row r="282" spans="1:23" ht="18" customHeight="1">
      <c r="A282" s="22">
        <f>'[8]5、设备评估表 (2)'!A276</f>
        <v>275</v>
      </c>
      <c r="B282" s="22">
        <f>'[8]5、设备评估表 (2)'!B276</f>
        <v>0</v>
      </c>
      <c r="C282" s="30" t="str">
        <f>'[8]5、设备评估表 (2)'!C276</f>
        <v>普通车床</v>
      </c>
      <c r="D282" s="22" t="str">
        <f>'[8]5、设备评估表 (2)'!D276</f>
        <v>CA6261A，610*1000</v>
      </c>
      <c r="E282" s="22"/>
      <c r="F282" s="22" t="str">
        <f>'[8]5、设备评估表 (2)'!G276</f>
        <v>中捷机床厂</v>
      </c>
      <c r="G282" s="22" t="str">
        <f>'[8]5、设备评估表 (2)'!E276</f>
        <v>台</v>
      </c>
      <c r="H282" s="22">
        <f>'[8]5、设备评估表 (2)'!F276</f>
        <v>1</v>
      </c>
      <c r="I282" s="23">
        <f>'[8]5、设备评估表 (2)'!H276</f>
        <v>38717</v>
      </c>
      <c r="J282" s="23">
        <f t="shared" si="9"/>
        <v>38717</v>
      </c>
      <c r="K282" s="23"/>
      <c r="L282" s="110"/>
      <c r="M282" s="11"/>
      <c r="N282" s="10"/>
      <c r="O282" s="13"/>
      <c r="P282" s="11"/>
      <c r="Q282" s="11">
        <f>'[8]5、设备评估表 (2)'!J276</f>
        <v>72000</v>
      </c>
      <c r="R282" s="25">
        <f>'[8]5、设备评估表 (2)'!K276*100</f>
        <v>15</v>
      </c>
      <c r="S282" s="202">
        <f t="shared" si="10"/>
        <v>10800</v>
      </c>
      <c r="T282" s="202"/>
      <c r="U282" s="203" t="str">
        <f>'[8]5、设备评估表 (2)'!N276</f>
        <v>A3</v>
      </c>
      <c r="V282" s="199">
        <f>R282-'[8]5、设备评估表 (2)'!$K276*100</f>
        <v>0</v>
      </c>
      <c r="W282" s="176"/>
    </row>
    <row r="283" spans="1:23" ht="18" customHeight="1">
      <c r="A283" s="22">
        <f>'[8]5、设备评估表 (2)'!A277</f>
        <v>276</v>
      </c>
      <c r="B283" s="22">
        <f>'[8]5、设备评估表 (2)'!B277</f>
        <v>0</v>
      </c>
      <c r="C283" s="30" t="str">
        <f>'[8]5、设备评估表 (2)'!C277</f>
        <v>卧式离心泵</v>
      </c>
      <c r="D283" s="22" t="str">
        <f>'[8]5、设备评估表 (2)'!D277</f>
        <v>ISWR40</v>
      </c>
      <c r="E283" s="22"/>
      <c r="F283" s="22" t="str">
        <f>'[8]5、设备评估表 (2)'!G277</f>
        <v>上海双泉泵业有限公司</v>
      </c>
      <c r="G283" s="22" t="str">
        <f>'[8]5、设备评估表 (2)'!E277</f>
        <v>台</v>
      </c>
      <c r="H283" s="22">
        <f>'[8]5、设备评估表 (2)'!F277</f>
        <v>1</v>
      </c>
      <c r="I283" s="23">
        <f>'[8]5、设备评估表 (2)'!H277</f>
        <v>40512</v>
      </c>
      <c r="J283" s="23">
        <f t="shared" si="9"/>
        <v>40512</v>
      </c>
      <c r="K283" s="23"/>
      <c r="L283" s="110"/>
      <c r="M283" s="11"/>
      <c r="N283" s="10"/>
      <c r="O283" s="13"/>
      <c r="P283" s="11"/>
      <c r="Q283" s="11">
        <f>'[8]5、设备评估表 (2)'!J277</f>
        <v>0</v>
      </c>
      <c r="R283" s="25">
        <f>'[8]5、设备评估表 (2)'!K277*100</f>
        <v>0</v>
      </c>
      <c r="S283" s="202">
        <f t="shared" si="10"/>
        <v>0</v>
      </c>
      <c r="T283" s="202"/>
      <c r="U283" s="204" t="s">
        <v>260</v>
      </c>
      <c r="V283" s="199">
        <f>R283-'[8]5、设备评估表 (2)'!$K277*100</f>
        <v>0</v>
      </c>
      <c r="W283" s="176"/>
    </row>
    <row r="284" spans="1:23" ht="18" customHeight="1">
      <c r="A284" s="22">
        <f>'[8]5、设备评估表 (2)'!A278</f>
        <v>277</v>
      </c>
      <c r="B284" s="22">
        <f>'[8]5、设备评估表 (2)'!B278</f>
        <v>0</v>
      </c>
      <c r="C284" s="30" t="str">
        <f>'[8]5、设备评估表 (2)'!C278</f>
        <v>电阻加热炉</v>
      </c>
      <c r="D284" s="22" t="str">
        <f>'[8]5、设备评估表 (2)'!D278</f>
        <v>RR-75-8</v>
      </c>
      <c r="E284" s="22"/>
      <c r="F284" s="22" t="str">
        <f>'[8]5、设备评估表 (2)'!G278</f>
        <v>沈阳兴科炉业有限公司</v>
      </c>
      <c r="G284" s="22" t="str">
        <f>'[8]5、设备评估表 (2)'!E278</f>
        <v>台</v>
      </c>
      <c r="H284" s="22">
        <f>'[8]5、设备评估表 (2)'!F278</f>
        <v>2</v>
      </c>
      <c r="I284" s="23">
        <f>'[8]5、设备评估表 (2)'!H278</f>
        <v>38717</v>
      </c>
      <c r="J284" s="23">
        <f t="shared" si="9"/>
        <v>38717</v>
      </c>
      <c r="K284" s="23"/>
      <c r="L284" s="110"/>
      <c r="M284" s="11"/>
      <c r="N284" s="10"/>
      <c r="O284" s="13"/>
      <c r="P284" s="11"/>
      <c r="Q284" s="11">
        <f>'[8]5、设备评估表 (2)'!J278</f>
        <v>36000</v>
      </c>
      <c r="R284" s="25">
        <f>'[8]5、设备评估表 (2)'!K278*100</f>
        <v>10</v>
      </c>
      <c r="S284" s="202">
        <f t="shared" si="10"/>
        <v>3600</v>
      </c>
      <c r="T284" s="202"/>
      <c r="U284" s="203" t="str">
        <f>'[8]5、设备评估表 (2)'!N278</f>
        <v>A4</v>
      </c>
      <c r="V284" s="199">
        <f>R284-'[8]5、设备评估表 (2)'!$K278*100</f>
        <v>0</v>
      </c>
      <c r="W284" s="176"/>
    </row>
    <row r="285" spans="1:23" ht="18" customHeight="1">
      <c r="A285" s="22">
        <f>'[8]5、设备评估表 (2)'!A279</f>
        <v>278</v>
      </c>
      <c r="B285" s="22">
        <f>'[8]5、设备评估表 (2)'!B279</f>
        <v>0</v>
      </c>
      <c r="C285" s="30" t="str">
        <f>'[8]5、设备评估表 (2)'!C279</f>
        <v>常压热水锅炉</v>
      </c>
      <c r="D285" s="22" t="str">
        <f>'[8]5、设备评估表 (2)'!D279</f>
        <v>CDZH2.8-85/60-A11</v>
      </c>
      <c r="E285" s="22"/>
      <c r="F285" s="22" t="str">
        <f>'[8]5、设备评估表 (2)'!G279</f>
        <v>凤城三田热能公司</v>
      </c>
      <c r="G285" s="22" t="str">
        <f>'[8]5、设备评估表 (2)'!E279</f>
        <v>台</v>
      </c>
      <c r="H285" s="22">
        <f>'[8]5、设备评估表 (2)'!F279</f>
        <v>6</v>
      </c>
      <c r="I285" s="23">
        <f>'[8]5、设备评估表 (2)'!H279</f>
        <v>41639</v>
      </c>
      <c r="J285" s="23">
        <f t="shared" si="9"/>
        <v>41639</v>
      </c>
      <c r="K285" s="23"/>
      <c r="L285" s="110"/>
      <c r="M285" s="11"/>
      <c r="N285" s="10"/>
      <c r="O285" s="13"/>
      <c r="P285" s="11"/>
      <c r="Q285" s="11">
        <f>'[8]5、设备评估表 (2)'!J279</f>
        <v>1260000</v>
      </c>
      <c r="R285" s="25">
        <f>'[8]5、设备评估表 (2)'!K279*100</f>
        <v>15</v>
      </c>
      <c r="S285" s="202">
        <f t="shared" si="10"/>
        <v>189000</v>
      </c>
      <c r="T285" s="202"/>
      <c r="U285" s="205" t="str">
        <f>'[8]5、设备评估表 (2)'!N279</f>
        <v>B3锅炉房</v>
      </c>
      <c r="V285" s="199">
        <f>R285-'[8]5、设备评估表 (2)'!$K279*100</f>
        <v>0</v>
      </c>
      <c r="W285" s="176"/>
    </row>
    <row r="286" spans="1:23" ht="18" customHeight="1">
      <c r="A286" s="22">
        <f>'[8]5、设备评估表 (2)'!A280</f>
        <v>279</v>
      </c>
      <c r="B286" s="22">
        <f>'[8]5、设备评估表 (2)'!B280</f>
        <v>0</v>
      </c>
      <c r="C286" s="30" t="str">
        <f>'[8]5、设备评估表 (2)'!C280</f>
        <v>环链刮板除渣机</v>
      </c>
      <c r="D286" s="22" t="str">
        <f>'[8]5、设备评估表 (2)'!D280</f>
        <v>GBC-12</v>
      </c>
      <c r="E286" s="22"/>
      <c r="F286" s="22" t="str">
        <f>'[8]5、设备评估表 (2)'!G280</f>
        <v>凤城铧洋公司</v>
      </c>
      <c r="G286" s="22" t="str">
        <f>'[8]5、设备评估表 (2)'!E280</f>
        <v>台</v>
      </c>
      <c r="H286" s="22">
        <f>'[8]5、设备评估表 (2)'!F280</f>
        <v>1</v>
      </c>
      <c r="I286" s="23">
        <f>'[8]5、设备评估表 (2)'!H280</f>
        <v>41640</v>
      </c>
      <c r="J286" s="23">
        <f t="shared" si="9"/>
        <v>41640</v>
      </c>
      <c r="K286" s="23"/>
      <c r="L286" s="110"/>
      <c r="M286" s="11"/>
      <c r="N286" s="10"/>
      <c r="O286" s="13"/>
      <c r="P286" s="11"/>
      <c r="Q286" s="11">
        <f>'[8]5、设备评估表 (2)'!J280</f>
        <v>26000</v>
      </c>
      <c r="R286" s="25">
        <f>'[8]5、设备评估表 (2)'!K280*100</f>
        <v>15</v>
      </c>
      <c r="S286" s="202">
        <f t="shared" si="10"/>
        <v>3900</v>
      </c>
      <c r="T286" s="202"/>
      <c r="U286" s="205" t="str">
        <f>'[8]5、设备评估表 (2)'!N280</f>
        <v>B3锅炉房</v>
      </c>
      <c r="V286" s="199">
        <f>R286-'[8]5、设备评估表 (2)'!$K280*100</f>
        <v>0</v>
      </c>
      <c r="W286" s="176"/>
    </row>
    <row r="287" spans="1:23" ht="18" customHeight="1">
      <c r="A287" s="22">
        <f>'[8]5、设备评估表 (2)'!A281</f>
        <v>280</v>
      </c>
      <c r="B287" s="22">
        <f>'[8]5、设备评估表 (2)'!B281</f>
        <v>0</v>
      </c>
      <c r="C287" s="30" t="str">
        <f>'[8]5、设备评估表 (2)'!C281</f>
        <v>电动攻丝机</v>
      </c>
      <c r="D287" s="22" t="str">
        <f>'[8]5、设备评估表 (2)'!D281</f>
        <v>S40-16-800</v>
      </c>
      <c r="E287" s="22"/>
      <c r="F287" s="22" t="str">
        <f>'[8]5、设备评估表 (2)'!G281</f>
        <v>扬州德科机电制造有限公司</v>
      </c>
      <c r="G287" s="22" t="str">
        <f>'[8]5、设备评估表 (2)'!E281</f>
        <v>台</v>
      </c>
      <c r="H287" s="22">
        <f>'[8]5、设备评估表 (2)'!F281</f>
        <v>1</v>
      </c>
      <c r="I287" s="23">
        <f>'[8]5、设备评估表 (2)'!H281</f>
        <v>41304</v>
      </c>
      <c r="J287" s="23">
        <f t="shared" si="9"/>
        <v>41304</v>
      </c>
      <c r="K287" s="23"/>
      <c r="L287" s="110"/>
      <c r="M287" s="11"/>
      <c r="N287" s="10"/>
      <c r="O287" s="13"/>
      <c r="P287" s="11"/>
      <c r="Q287" s="11">
        <f>'[8]5、设备评估表 (2)'!J281</f>
        <v>0</v>
      </c>
      <c r="R287" s="25">
        <f>'[8]5、设备评估表 (2)'!K281*100</f>
        <v>0</v>
      </c>
      <c r="S287" s="202">
        <f t="shared" si="10"/>
        <v>0</v>
      </c>
      <c r="T287" s="202"/>
      <c r="U287" s="204" t="s">
        <v>260</v>
      </c>
      <c r="V287" s="199">
        <f>R287-'[8]5、设备评估表 (2)'!$K281*100</f>
        <v>0</v>
      </c>
      <c r="W287" s="176"/>
    </row>
    <row r="288" spans="1:23" ht="18" customHeight="1">
      <c r="A288" s="22">
        <f>'[8]5、设备评估表 (2)'!A282</f>
        <v>281</v>
      </c>
      <c r="B288" s="22">
        <f>'[8]5、设备评估表 (2)'!B282</f>
        <v>0</v>
      </c>
      <c r="C288" s="30" t="str">
        <f>'[8]5、设备评估表 (2)'!C282</f>
        <v>冷冻式压缩空气干燥机</v>
      </c>
      <c r="D288" s="22" t="str">
        <f>'[8]5、设备评估表 (2)'!D282</f>
        <v>SRCD-10F规格13.5m3/min</v>
      </c>
      <c r="E288" s="22"/>
      <c r="F288" s="22" t="str">
        <f>'[8]5、设备评估表 (2)'!G282</f>
        <v>杭州临安盛润机械设备有限公司</v>
      </c>
      <c r="G288" s="22" t="str">
        <f>'[8]5、设备评估表 (2)'!E282</f>
        <v>台</v>
      </c>
      <c r="H288" s="22">
        <f>'[8]5、设备评估表 (2)'!F282</f>
        <v>1</v>
      </c>
      <c r="I288" s="23">
        <f>'[8]5、设备评估表 (2)'!H282</f>
        <v>41090</v>
      </c>
      <c r="J288" s="23">
        <f t="shared" si="9"/>
        <v>41090</v>
      </c>
      <c r="K288" s="23"/>
      <c r="L288" s="110"/>
      <c r="M288" s="11"/>
      <c r="N288" s="10"/>
      <c r="O288" s="13"/>
      <c r="P288" s="11"/>
      <c r="Q288" s="11">
        <f>'[8]5、设备评估表 (2)'!J282</f>
        <v>14000</v>
      </c>
      <c r="R288" s="25">
        <f>'[8]5、设备评估表 (2)'!K282*100</f>
        <v>40</v>
      </c>
      <c r="S288" s="202">
        <f t="shared" si="10"/>
        <v>5600</v>
      </c>
      <c r="T288" s="202"/>
      <c r="U288" s="203" t="str">
        <f>'[8]5、设备评估表 (2)'!N282</f>
        <v>B2</v>
      </c>
      <c r="V288" s="199">
        <f>R288-'[8]5、设备评估表 (2)'!$K282*100</f>
        <v>0</v>
      </c>
      <c r="W288" s="176"/>
    </row>
    <row r="289" spans="1:23" ht="18" customHeight="1">
      <c r="A289" s="22">
        <f>'[8]5、设备评估表 (2)'!A283</f>
        <v>282</v>
      </c>
      <c r="B289" s="22">
        <f>'[8]5、设备评估表 (2)'!B283</f>
        <v>0</v>
      </c>
      <c r="C289" s="30" t="str">
        <f>'[8]5、设备评估表 (2)'!C283</f>
        <v>台式钻床</v>
      </c>
      <c r="D289" s="22" t="str">
        <f>'[8]5、设备评估表 (2)'!D283</f>
        <v>ZA4112</v>
      </c>
      <c r="E289" s="22"/>
      <c r="F289" s="22" t="str">
        <f>'[8]5、设备评估表 (2)'!G283</f>
        <v>沈阳台钻厂</v>
      </c>
      <c r="G289" s="22" t="str">
        <f>'[8]5、设备评估表 (2)'!E283</f>
        <v>台</v>
      </c>
      <c r="H289" s="22">
        <f>'[8]5、设备评估表 (2)'!F283</f>
        <v>1</v>
      </c>
      <c r="I289" s="23">
        <f>'[8]5、设备评估表 (2)'!H283</f>
        <v>33969</v>
      </c>
      <c r="J289" s="23">
        <f t="shared" si="9"/>
        <v>33969</v>
      </c>
      <c r="K289" s="23"/>
      <c r="L289" s="110"/>
      <c r="M289" s="11"/>
      <c r="N289" s="10"/>
      <c r="O289" s="13"/>
      <c r="P289" s="11"/>
      <c r="Q289" s="11">
        <f>'[8]5、设备评估表 (2)'!J283</f>
        <v>2100</v>
      </c>
      <c r="R289" s="25">
        <f>'[8]5、设备评估表 (2)'!K283*100</f>
        <v>10</v>
      </c>
      <c r="S289" s="202">
        <f t="shared" si="10"/>
        <v>210</v>
      </c>
      <c r="T289" s="202"/>
      <c r="U289" s="203" t="str">
        <f>'[8]5、设备评估表 (2)'!N283</f>
        <v>A5</v>
      </c>
      <c r="V289" s="199">
        <f>R289-'[8]5、设备评估表 (2)'!$K283*100</f>
        <v>0</v>
      </c>
      <c r="W289" s="176"/>
    </row>
    <row r="290" spans="1:23" ht="18" customHeight="1">
      <c r="A290" s="22">
        <f>'[8]5、设备评估表 (2)'!A284</f>
        <v>283</v>
      </c>
      <c r="B290" s="22">
        <f>'[8]5、设备评估表 (2)'!B284</f>
        <v>0</v>
      </c>
      <c r="C290" s="30" t="str">
        <f>'[8]5、设备评估表 (2)'!C284</f>
        <v>动力箱</v>
      </c>
      <c r="D290" s="22">
        <f>'[8]5、设备评估表 (2)'!D284</f>
        <v>0</v>
      </c>
      <c r="E290" s="22"/>
      <c r="F290" s="22">
        <f>'[8]5、设备评估表 (2)'!G284</f>
        <v>0</v>
      </c>
      <c r="G290" s="22" t="str">
        <f>'[8]5、设备评估表 (2)'!E284</f>
        <v>台</v>
      </c>
      <c r="H290" s="22">
        <f>'[8]5、设备评估表 (2)'!F284</f>
        <v>6</v>
      </c>
      <c r="I290" s="23">
        <f>'[8]5、设备评估表 (2)'!H284</f>
        <v>40908</v>
      </c>
      <c r="J290" s="23">
        <f t="shared" si="9"/>
        <v>40908</v>
      </c>
      <c r="K290" s="23"/>
      <c r="L290" s="110"/>
      <c r="M290" s="11"/>
      <c r="N290" s="10"/>
      <c r="O290" s="13"/>
      <c r="P290" s="11"/>
      <c r="Q290" s="11">
        <f>'[8]5、设备评估表 (2)'!J284</f>
        <v>18000</v>
      </c>
      <c r="R290" s="25">
        <f>'[8]5、设备评估表 (2)'!K284*100</f>
        <v>36</v>
      </c>
      <c r="S290" s="11">
        <f t="shared" si="10"/>
        <v>6480</v>
      </c>
      <c r="T290" s="11"/>
      <c r="U290" s="177" t="str">
        <f>'[8]5、设备评估表 (2)'!N284</f>
        <v>B3</v>
      </c>
      <c r="V290" s="199">
        <f>R290-'[8]5、设备评估表 (2)'!$K284*100</f>
        <v>0</v>
      </c>
      <c r="W290" s="176"/>
    </row>
    <row r="291" spans="1:23" ht="18" customHeight="1">
      <c r="A291" s="22">
        <f>'[8]5、设备评估表 (2)'!A285</f>
        <v>284</v>
      </c>
      <c r="B291" s="22">
        <f>'[8]5、设备评估表 (2)'!B285</f>
        <v>0</v>
      </c>
      <c r="C291" s="30" t="str">
        <f>'[8]5、设备评估表 (2)'!C285</f>
        <v>动力柜</v>
      </c>
      <c r="D291" s="22" t="str">
        <f>'[8]5、设备评估表 (2)'!D285</f>
        <v>XL-21</v>
      </c>
      <c r="E291" s="22"/>
      <c r="F291" s="22">
        <f>'[8]5、设备评估表 (2)'!G285</f>
        <v>0</v>
      </c>
      <c r="G291" s="22" t="str">
        <f>'[8]5、设备评估表 (2)'!E285</f>
        <v>台</v>
      </c>
      <c r="H291" s="22">
        <f>'[8]5、设备评估表 (2)'!F285</f>
        <v>1</v>
      </c>
      <c r="I291" s="23">
        <f>'[8]5、设备评估表 (2)'!H285</f>
        <v>40908</v>
      </c>
      <c r="J291" s="23">
        <f t="shared" si="9"/>
        <v>40908</v>
      </c>
      <c r="K291" s="23"/>
      <c r="L291" s="110"/>
      <c r="M291" s="11"/>
      <c r="N291" s="10"/>
      <c r="O291" s="13"/>
      <c r="P291" s="11"/>
      <c r="Q291" s="11">
        <f>'[8]5、设备评估表 (2)'!J285</f>
        <v>2600</v>
      </c>
      <c r="R291" s="25">
        <f>'[8]5、设备评估表 (2)'!K285*100</f>
        <v>36</v>
      </c>
      <c r="S291" s="11">
        <f t="shared" si="10"/>
        <v>936</v>
      </c>
      <c r="T291" s="11"/>
      <c r="U291" s="177" t="str">
        <f>'[8]5、设备评估表 (2)'!N285</f>
        <v>B4</v>
      </c>
      <c r="V291" s="199">
        <f>R291-'[8]5、设备评估表 (2)'!$K285*100</f>
        <v>0</v>
      </c>
      <c r="W291" s="176"/>
    </row>
    <row r="292" spans="1:23" ht="18" customHeight="1">
      <c r="A292" s="22">
        <f>'[8]5、设备评估表 (2)'!A286</f>
        <v>285</v>
      </c>
      <c r="B292" s="22">
        <f>'[8]5、设备评估表 (2)'!B286</f>
        <v>0</v>
      </c>
      <c r="C292" s="30" t="str">
        <f>'[8]5、设备评估表 (2)'!C286</f>
        <v>草坪割草机</v>
      </c>
      <c r="D292" s="22">
        <f>'[8]5、设备评估表 (2)'!D286</f>
        <v>0</v>
      </c>
      <c r="E292" s="22"/>
      <c r="F292" s="22" t="str">
        <f>'[8]5、设备评估表 (2)'!G286</f>
        <v>不详</v>
      </c>
      <c r="G292" s="22" t="str">
        <f>'[8]5、设备评估表 (2)'!E286</f>
        <v>台</v>
      </c>
      <c r="H292" s="22">
        <f>'[8]5、设备评估表 (2)'!F286</f>
        <v>1</v>
      </c>
      <c r="I292" s="23">
        <f>'[8]5、设备评估表 (2)'!H286</f>
        <v>41274</v>
      </c>
      <c r="J292" s="23">
        <f t="shared" si="9"/>
        <v>41274</v>
      </c>
      <c r="K292" s="23"/>
      <c r="L292" s="110"/>
      <c r="M292" s="11"/>
      <c r="N292" s="10"/>
      <c r="O292" s="13"/>
      <c r="P292" s="11"/>
      <c r="Q292" s="11">
        <f>'[8]5、设备评估表 (2)'!J286</f>
        <v>2300</v>
      </c>
      <c r="R292" s="25">
        <f>'[8]5、设备评估表 (2)'!K286*100</f>
        <v>5</v>
      </c>
      <c r="S292" s="11">
        <f t="shared" si="10"/>
        <v>115</v>
      </c>
      <c r="T292" s="11"/>
      <c r="U292" s="201" t="str">
        <f>'[8]5、设备评估表 (2)'!N286</f>
        <v>B3锅炉房</v>
      </c>
      <c r="V292" s="199">
        <f>R292-'[8]5、设备评估表 (2)'!$K286*100</f>
        <v>0</v>
      </c>
      <c r="W292" s="176"/>
    </row>
    <row r="293" spans="1:23" ht="18" customHeight="1">
      <c r="A293" s="22">
        <f>'[8]5、设备评估表 (2)'!A287</f>
        <v>286</v>
      </c>
      <c r="B293" s="22">
        <f>'[8]5、设备评估表 (2)'!B287</f>
        <v>0</v>
      </c>
      <c r="C293" s="30" t="str">
        <f>'[8]5、设备评估表 (2)'!C287</f>
        <v>数显粘度计</v>
      </c>
      <c r="D293" s="22" t="str">
        <f>'[8]5、设备评估表 (2)'!D287</f>
        <v>NDJ-8S</v>
      </c>
      <c r="E293" s="22"/>
      <c r="F293" s="22" t="str">
        <f>'[8]5、设备评估表 (2)'!G287</f>
        <v>上海捷沪仪器公司</v>
      </c>
      <c r="G293" s="22" t="str">
        <f>'[8]5、设备评估表 (2)'!E287</f>
        <v>台</v>
      </c>
      <c r="H293" s="22">
        <f>'[8]5、设备评估表 (2)'!F287</f>
        <v>1</v>
      </c>
      <c r="I293" s="23">
        <f>'[8]5、设备评估表 (2)'!H287</f>
        <v>41455</v>
      </c>
      <c r="J293" s="23">
        <f t="shared" si="9"/>
        <v>41455</v>
      </c>
      <c r="K293" s="23"/>
      <c r="L293" s="110"/>
      <c r="M293" s="11"/>
      <c r="N293" s="10"/>
      <c r="O293" s="13"/>
      <c r="P293" s="11"/>
      <c r="Q293" s="11">
        <f>'[8]5、设备评估表 (2)'!J287</f>
        <v>2600</v>
      </c>
      <c r="R293" s="25">
        <f>'[8]5、设备评估表 (2)'!K287*100</f>
        <v>30</v>
      </c>
      <c r="S293" s="11">
        <f t="shared" si="10"/>
        <v>780</v>
      </c>
      <c r="T293" s="11"/>
      <c r="U293" s="201" t="str">
        <f>'[8]5、设备评估表 (2)'!N287</f>
        <v>研发楼</v>
      </c>
      <c r="V293" s="199">
        <f>R293-'[8]5、设备评估表 (2)'!$K287*100</f>
        <v>0</v>
      </c>
      <c r="W293" s="176"/>
    </row>
    <row r="294" spans="1:23" ht="18" customHeight="1">
      <c r="A294" s="22">
        <f>'[8]5、设备评估表 (2)'!A288</f>
        <v>287</v>
      </c>
      <c r="B294" s="22">
        <f>'[8]5、设备评估表 (2)'!B288</f>
        <v>0</v>
      </c>
      <c r="C294" s="30" t="str">
        <f>'[8]5、设备评估表 (2)'!C288</f>
        <v>低温恒湿槽</v>
      </c>
      <c r="D294" s="22" t="str">
        <f>'[8]5、设备评估表 (2)'!D288</f>
        <v>DC-506N</v>
      </c>
      <c r="E294" s="22"/>
      <c r="F294" s="22" t="str">
        <f>'[8]5、设备评估表 (2)'!G288</f>
        <v>上海方瑞仪器公司</v>
      </c>
      <c r="G294" s="22" t="str">
        <f>'[8]5、设备评估表 (2)'!E288</f>
        <v>台</v>
      </c>
      <c r="H294" s="22">
        <f>'[8]5、设备评估表 (2)'!F288</f>
        <v>1</v>
      </c>
      <c r="I294" s="23">
        <f>'[8]5、设备评估表 (2)'!H288</f>
        <v>41455</v>
      </c>
      <c r="J294" s="23">
        <f t="shared" si="9"/>
        <v>41455</v>
      </c>
      <c r="K294" s="23"/>
      <c r="L294" s="110"/>
      <c r="M294" s="11"/>
      <c r="N294" s="10"/>
      <c r="O294" s="13"/>
      <c r="P294" s="11"/>
      <c r="Q294" s="11">
        <f>'[8]5、设备评估表 (2)'!J288</f>
        <v>23000</v>
      </c>
      <c r="R294" s="25">
        <f>'[8]5、设备评估表 (2)'!K288*100</f>
        <v>38</v>
      </c>
      <c r="S294" s="11">
        <f t="shared" si="10"/>
        <v>8740</v>
      </c>
      <c r="T294" s="11"/>
      <c r="U294" s="201" t="str">
        <f>'[8]5、设备评估表 (2)'!N288</f>
        <v>研发楼</v>
      </c>
      <c r="V294" s="199">
        <f>R294-'[8]5、设备评估表 (2)'!$K288*100</f>
        <v>0</v>
      </c>
      <c r="W294" s="176"/>
    </row>
    <row r="295" spans="1:23" ht="18" customHeight="1">
      <c r="A295" s="22">
        <f>'[8]5、设备评估表 (2)'!A289</f>
        <v>288</v>
      </c>
      <c r="B295" s="22">
        <f>'[8]5、设备评估表 (2)'!B289</f>
        <v>0</v>
      </c>
      <c r="C295" s="30" t="str">
        <f>'[8]5、设备评估表 (2)'!C289</f>
        <v>气泵(空压机）</v>
      </c>
      <c r="D295" s="22" t="str">
        <f>'[8]5、设备评估表 (2)'!D289</f>
        <v>V-0.25/7</v>
      </c>
      <c r="E295" s="22"/>
      <c r="F295" s="22">
        <f>'[8]5、设备评估表 (2)'!G289</f>
        <v>0</v>
      </c>
      <c r="G295" s="22" t="str">
        <f>'[8]5、设备评估表 (2)'!E289</f>
        <v>台</v>
      </c>
      <c r="H295" s="22">
        <f>'[8]5、设备评估表 (2)'!F289</f>
        <v>1</v>
      </c>
      <c r="I295" s="23">
        <f>'[8]5、设备评估表 (2)'!H289</f>
        <v>41061</v>
      </c>
      <c r="J295" s="23">
        <f t="shared" si="9"/>
        <v>41061</v>
      </c>
      <c r="K295" s="23"/>
      <c r="L295" s="110"/>
      <c r="M295" s="11"/>
      <c r="N295" s="10"/>
      <c r="O295" s="13"/>
      <c r="P295" s="11"/>
      <c r="Q295" s="11">
        <f>'[8]5、设备评估表 (2)'!J289</f>
        <v>2000</v>
      </c>
      <c r="R295" s="25">
        <f>'[8]5、设备评估表 (2)'!K289*100</f>
        <v>37</v>
      </c>
      <c r="S295" s="11">
        <f t="shared" si="10"/>
        <v>740</v>
      </c>
      <c r="T295" s="11"/>
      <c r="U295" s="177" t="str">
        <f>'[8]5、设备评估表 (2)'!N289</f>
        <v>A5</v>
      </c>
      <c r="V295" s="199">
        <f>R295-'[8]5、设备评估表 (2)'!$K289*100</f>
        <v>0</v>
      </c>
      <c r="W295" s="176"/>
    </row>
    <row r="296" spans="1:23" ht="18" customHeight="1">
      <c r="A296" s="22">
        <f>'[8]5、设备评估表 (2)'!A290</f>
        <v>289</v>
      </c>
      <c r="B296" s="22">
        <f>'[8]5、设备评估表 (2)'!B290</f>
        <v>0</v>
      </c>
      <c r="C296" s="30" t="str">
        <f>'[8]5、设备评估表 (2)'!C290</f>
        <v>储气罐</v>
      </c>
      <c r="D296" s="22" t="str">
        <f>'[8]5、设备评估表 (2)'!D290</f>
        <v>C13-2960（3立）</v>
      </c>
      <c r="E296" s="22"/>
      <c r="F296" s="22" t="str">
        <f>'[8]5、设备评估表 (2)'!G290</f>
        <v>青岛海空压力容器有限公司</v>
      </c>
      <c r="G296" s="22" t="str">
        <f>'[8]5、设备评估表 (2)'!E290</f>
        <v>台</v>
      </c>
      <c r="H296" s="22">
        <f>'[8]5、设备评估表 (2)'!F290</f>
        <v>1</v>
      </c>
      <c r="I296" s="23">
        <f>'[8]5、设备评估表 (2)'!H290</f>
        <v>41061</v>
      </c>
      <c r="J296" s="23">
        <f t="shared" si="9"/>
        <v>41061</v>
      </c>
      <c r="K296" s="23"/>
      <c r="L296" s="110"/>
      <c r="M296" s="11"/>
      <c r="N296" s="10"/>
      <c r="O296" s="13"/>
      <c r="P296" s="11"/>
      <c r="Q296" s="11">
        <f>'[8]5、设备评估表 (2)'!J290</f>
        <v>8700</v>
      </c>
      <c r="R296" s="25">
        <f>'[8]5、设备评估表 (2)'!K290*100</f>
        <v>58</v>
      </c>
      <c r="S296" s="11">
        <f t="shared" si="10"/>
        <v>5046</v>
      </c>
      <c r="T296" s="11"/>
      <c r="U296" s="177" t="str">
        <f>'[8]5、设备评估表 (2)'!N290</f>
        <v>A5</v>
      </c>
      <c r="V296" s="199">
        <f>R296-'[8]5、设备评估表 (2)'!$K290*100</f>
        <v>0</v>
      </c>
      <c r="W296" s="176"/>
    </row>
    <row r="297" spans="1:23" ht="18" customHeight="1">
      <c r="A297" s="22">
        <f>'[8]5、设备评估表 (2)'!A291</f>
        <v>290</v>
      </c>
      <c r="B297" s="22">
        <f>'[8]5、设备评估表 (2)'!B291</f>
        <v>0</v>
      </c>
      <c r="C297" s="30" t="str">
        <f>'[8]5、设备评估表 (2)'!C291</f>
        <v>立式苯板切割机</v>
      </c>
      <c r="D297" s="22">
        <f>'[8]5、设备评估表 (2)'!D291</f>
        <v>0</v>
      </c>
      <c r="E297" s="22"/>
      <c r="F297" s="22" t="str">
        <f>'[8]5、设备评估表 (2)'!G291</f>
        <v>自制组合设备</v>
      </c>
      <c r="G297" s="22" t="str">
        <f>'[8]5、设备评估表 (2)'!E291</f>
        <v>台</v>
      </c>
      <c r="H297" s="22">
        <f>'[8]5、设备评估表 (2)'!F291</f>
        <v>1</v>
      </c>
      <c r="I297" s="23">
        <f>'[8]5、设备评估表 (2)'!H291</f>
        <v>41061</v>
      </c>
      <c r="J297" s="23">
        <f t="shared" si="9"/>
        <v>41061</v>
      </c>
      <c r="K297" s="23"/>
      <c r="L297" s="110"/>
      <c r="M297" s="11"/>
      <c r="N297" s="10"/>
      <c r="O297" s="13"/>
      <c r="P297" s="11"/>
      <c r="Q297" s="11">
        <f>'[8]5、设备评估表 (2)'!J291</f>
        <v>700</v>
      </c>
      <c r="R297" s="25">
        <f>'[8]5、设备评估表 (2)'!K291*100</f>
        <v>5</v>
      </c>
      <c r="S297" s="11">
        <f t="shared" si="10"/>
        <v>35</v>
      </c>
      <c r="T297" s="11"/>
      <c r="U297" s="177" t="str">
        <f>'[8]5、设备评估表 (2)'!N291</f>
        <v>A5</v>
      </c>
      <c r="V297" s="199">
        <f>R297-'[8]5、设备评估表 (2)'!$K291*100</f>
        <v>0</v>
      </c>
      <c r="W297" s="176"/>
    </row>
    <row r="298" spans="1:23" ht="18" customHeight="1">
      <c r="A298" s="22">
        <f>'[8]5、设备评估表 (2)'!A292</f>
        <v>291</v>
      </c>
      <c r="B298" s="22">
        <f>'[8]5、设备评估表 (2)'!B292</f>
        <v>0</v>
      </c>
      <c r="C298" s="30" t="str">
        <f>'[8]5、设备评估表 (2)'!C292</f>
        <v>卧式苯板切割机</v>
      </c>
      <c r="D298" s="22">
        <f>'[8]5、设备评估表 (2)'!D292</f>
        <v>0</v>
      </c>
      <c r="E298" s="22"/>
      <c r="F298" s="22" t="str">
        <f>'[8]5、设备评估表 (2)'!G292</f>
        <v>自制组合设备</v>
      </c>
      <c r="G298" s="22" t="str">
        <f>'[8]5、设备评估表 (2)'!E292</f>
        <v>台</v>
      </c>
      <c r="H298" s="22">
        <f>'[8]5、设备评估表 (2)'!F292</f>
        <v>1</v>
      </c>
      <c r="I298" s="23">
        <f>'[8]5、设备评估表 (2)'!H292</f>
        <v>41061</v>
      </c>
      <c r="J298" s="23">
        <f t="shared" si="9"/>
        <v>41061</v>
      </c>
      <c r="K298" s="23"/>
      <c r="L298" s="110"/>
      <c r="M298" s="11"/>
      <c r="N298" s="10"/>
      <c r="O298" s="13"/>
      <c r="P298" s="11"/>
      <c r="Q298" s="11">
        <f>'[8]5、设备评估表 (2)'!J292</f>
        <v>700</v>
      </c>
      <c r="R298" s="25">
        <f>'[8]5、设备评估表 (2)'!K292*100</f>
        <v>5</v>
      </c>
      <c r="S298" s="11">
        <f t="shared" si="10"/>
        <v>35</v>
      </c>
      <c r="T298" s="11"/>
      <c r="U298" s="177" t="str">
        <f>'[8]5、设备评估表 (2)'!N292</f>
        <v>A5</v>
      </c>
      <c r="V298" s="199">
        <f>R298-'[8]5、设备评估表 (2)'!$K292*100</f>
        <v>0</v>
      </c>
      <c r="W298" s="176"/>
    </row>
    <row r="299" spans="1:23" ht="18" customHeight="1">
      <c r="A299" s="22">
        <f>'[8]5、设备评估表 (2)'!A293</f>
        <v>292</v>
      </c>
      <c r="B299" s="22">
        <f>'[8]5、设备评估表 (2)'!B293</f>
        <v>0</v>
      </c>
      <c r="C299" s="30" t="str">
        <f>'[8]5、设备评估表 (2)'!C293</f>
        <v>砂轮机</v>
      </c>
      <c r="D299" s="22" t="str">
        <f>'[8]5、设备评估表 (2)'!D293</f>
        <v>200*25*32</v>
      </c>
      <c r="E299" s="22"/>
      <c r="F299" s="22">
        <f>'[8]5、设备评估表 (2)'!G293</f>
        <v>0</v>
      </c>
      <c r="G299" s="22" t="str">
        <f>'[8]5、设备评估表 (2)'!E293</f>
        <v>台</v>
      </c>
      <c r="H299" s="22">
        <f>'[8]5、设备评估表 (2)'!F293</f>
        <v>1</v>
      </c>
      <c r="I299" s="23">
        <f>'[8]5、设备评估表 (2)'!H293</f>
        <v>41061</v>
      </c>
      <c r="J299" s="23">
        <f t="shared" si="9"/>
        <v>41061</v>
      </c>
      <c r="K299" s="23"/>
      <c r="L299" s="110"/>
      <c r="M299" s="11"/>
      <c r="N299" s="10"/>
      <c r="O299" s="13"/>
      <c r="P299" s="11"/>
      <c r="Q299" s="11">
        <f>'[8]5、设备评估表 (2)'!J293</f>
        <v>900</v>
      </c>
      <c r="R299" s="25">
        <f>'[8]5、设备评估表 (2)'!K293*100</f>
        <v>39</v>
      </c>
      <c r="S299" s="11">
        <f t="shared" si="10"/>
        <v>351</v>
      </c>
      <c r="T299" s="11"/>
      <c r="U299" s="177" t="str">
        <f>'[8]5、设备评估表 (2)'!N293</f>
        <v>A5</v>
      </c>
      <c r="V299" s="199">
        <f>R299-'[8]5、设备评估表 (2)'!$K293*100</f>
        <v>0</v>
      </c>
      <c r="W299" s="176"/>
    </row>
    <row r="300" spans="1:23" ht="18" customHeight="1">
      <c r="A300" s="22">
        <f>'[8]5、设备评估表 (2)'!A294</f>
        <v>293</v>
      </c>
      <c r="B300" s="22">
        <f>'[8]5、设备评估表 (2)'!B294</f>
        <v>0</v>
      </c>
      <c r="C300" s="30" t="str">
        <f>'[8]5、设备评估表 (2)'!C294</f>
        <v>万能铣床调整平台①②</v>
      </c>
      <c r="D300" s="22">
        <f>'[8]5、设备评估表 (2)'!D294</f>
        <v>0</v>
      </c>
      <c r="E300" s="22"/>
      <c r="F300" s="22">
        <f>'[8]5、设备评估表 (2)'!G294</f>
        <v>0</v>
      </c>
      <c r="G300" s="22" t="str">
        <f>'[8]5、设备评估表 (2)'!E294</f>
        <v>台</v>
      </c>
      <c r="H300" s="22">
        <f>'[8]5、设备评估表 (2)'!F294</f>
        <v>2</v>
      </c>
      <c r="I300" s="23">
        <f>'[8]5、设备评估表 (2)'!H294</f>
        <v>41061</v>
      </c>
      <c r="J300" s="23">
        <f t="shared" si="9"/>
        <v>41061</v>
      </c>
      <c r="K300" s="23"/>
      <c r="L300" s="110"/>
      <c r="M300" s="11"/>
      <c r="N300" s="10"/>
      <c r="O300" s="13"/>
      <c r="P300" s="11"/>
      <c r="Q300" s="11">
        <f>'[8]5、设备评估表 (2)'!J294</f>
        <v>9000</v>
      </c>
      <c r="R300" s="25">
        <f>'[8]5、设备评估表 (2)'!K294*100</f>
        <v>47</v>
      </c>
      <c r="S300" s="11">
        <f t="shared" si="10"/>
        <v>4230</v>
      </c>
      <c r="T300" s="11"/>
      <c r="U300" s="177" t="str">
        <f>'[8]5、设备评估表 (2)'!N294</f>
        <v>B1</v>
      </c>
      <c r="V300" s="199">
        <f>R300-'[8]5、设备评估表 (2)'!$K294*100</f>
        <v>0</v>
      </c>
      <c r="W300" s="176"/>
    </row>
    <row r="301" spans="1:23" ht="18" customHeight="1">
      <c r="A301" s="22">
        <f>'[8]5、设备评估表 (2)'!A295</f>
        <v>294</v>
      </c>
      <c r="B301" s="22">
        <f>'[8]5、设备评估表 (2)'!B295</f>
        <v>0</v>
      </c>
      <c r="C301" s="30" t="str">
        <f>'[8]5、设备评估表 (2)'!C295</f>
        <v>万能铣床调整平台③</v>
      </c>
      <c r="D301" s="22">
        <f>'[8]5、设备评估表 (2)'!D295</f>
        <v>0</v>
      </c>
      <c r="E301" s="22"/>
      <c r="F301" s="22">
        <f>'[8]5、设备评估表 (2)'!G295</f>
        <v>0</v>
      </c>
      <c r="G301" s="22" t="str">
        <f>'[8]5、设备评估表 (2)'!E295</f>
        <v>台</v>
      </c>
      <c r="H301" s="22">
        <f>'[8]5、设备评估表 (2)'!F295</f>
        <v>1</v>
      </c>
      <c r="I301" s="23">
        <f>'[8]5、设备评估表 (2)'!H295</f>
        <v>41061</v>
      </c>
      <c r="J301" s="23">
        <f t="shared" si="9"/>
        <v>41061</v>
      </c>
      <c r="K301" s="23"/>
      <c r="L301" s="110"/>
      <c r="M301" s="11"/>
      <c r="N301" s="10"/>
      <c r="O301" s="13"/>
      <c r="P301" s="11"/>
      <c r="Q301" s="11">
        <f>'[8]5、设备评估表 (2)'!J295</f>
        <v>4500</v>
      </c>
      <c r="R301" s="25">
        <f>'[8]5、设备评估表 (2)'!K295*100</f>
        <v>47</v>
      </c>
      <c r="S301" s="11">
        <f t="shared" si="10"/>
        <v>2115</v>
      </c>
      <c r="T301" s="11"/>
      <c r="U301" s="177" t="str">
        <f>'[8]5、设备评估表 (2)'!N295</f>
        <v>B1</v>
      </c>
      <c r="V301" s="199">
        <f>R301-'[8]5、设备评估表 (2)'!$K295*100</f>
        <v>0</v>
      </c>
      <c r="W301" s="176"/>
    </row>
    <row r="302" spans="1:23" ht="18" customHeight="1">
      <c r="A302" s="22">
        <f>'[8]5、设备评估表 (2)'!A296</f>
        <v>295</v>
      </c>
      <c r="B302" s="22">
        <f>'[8]5、设备评估表 (2)'!B296</f>
        <v>0</v>
      </c>
      <c r="C302" s="30" t="str">
        <f>'[8]5、设备评估表 (2)'!C296</f>
        <v>卧式镗铣床</v>
      </c>
      <c r="D302" s="22" t="str">
        <f>'[8]5、设备评估表 (2)'!D296</f>
        <v>TKP6111B</v>
      </c>
      <c r="E302" s="22"/>
      <c r="F302" s="22" t="str">
        <f>'[8]5、设备评估表 (2)'!G296</f>
        <v>汉川机床</v>
      </c>
      <c r="G302" s="22" t="str">
        <f>'[8]5、设备评估表 (2)'!E296</f>
        <v>台</v>
      </c>
      <c r="H302" s="22">
        <f>'[8]5、设备评估表 (2)'!F296</f>
        <v>2</v>
      </c>
      <c r="I302" s="23">
        <f>'[8]5、设备评估表 (2)'!H296</f>
        <v>2012.3</v>
      </c>
      <c r="J302" s="23">
        <f t="shared" si="9"/>
        <v>2012.3</v>
      </c>
      <c r="K302" s="23"/>
      <c r="L302" s="110"/>
      <c r="M302" s="11"/>
      <c r="N302" s="10"/>
      <c r="O302" s="13"/>
      <c r="P302" s="11"/>
      <c r="Q302" s="11">
        <f>'[8]5、设备评估表 (2)'!J296</f>
        <v>580000</v>
      </c>
      <c r="R302" s="25">
        <f>'[8]5、设备评估表 (2)'!K296*100</f>
        <v>35</v>
      </c>
      <c r="S302" s="11">
        <f t="shared" si="10"/>
        <v>203000</v>
      </c>
      <c r="T302" s="11"/>
      <c r="U302" s="177" t="str">
        <f>'[8]5、设备评估表 (2)'!N296</f>
        <v>A5</v>
      </c>
      <c r="V302" s="199">
        <f>R302-'[8]5、设备评估表 (2)'!$K296*100</f>
        <v>0</v>
      </c>
      <c r="W302" s="176"/>
    </row>
    <row r="303" spans="1:23" ht="18" customHeight="1">
      <c r="A303" s="22">
        <f>'[8]5、设备评估表 (2)'!A297</f>
        <v>296</v>
      </c>
      <c r="B303" s="22">
        <f>'[8]5、设备评估表 (2)'!B297</f>
        <v>0</v>
      </c>
      <c r="C303" s="30" t="str">
        <f>'[8]5、设备评估表 (2)'!C297</f>
        <v>单柱立式车床</v>
      </c>
      <c r="D303" s="22" t="str">
        <f>'[8]5、设备评估表 (2)'!D297</f>
        <v>CA5116E*10/5</v>
      </c>
      <c r="E303" s="22"/>
      <c r="F303" s="22" t="str">
        <f>'[8]5、设备评估表 (2)'!G297</f>
        <v>齐重数控装备股份公司</v>
      </c>
      <c r="G303" s="22" t="str">
        <f>'[8]5、设备评估表 (2)'!E297</f>
        <v>台</v>
      </c>
      <c r="H303" s="22">
        <f>'[8]5、设备评估表 (2)'!F297</f>
        <v>1</v>
      </c>
      <c r="I303" s="23">
        <f>'[8]5、设备评估表 (2)'!H297</f>
        <v>2013.6</v>
      </c>
      <c r="J303" s="23">
        <f t="shared" si="9"/>
        <v>2013.6</v>
      </c>
      <c r="K303" s="23"/>
      <c r="L303" s="110"/>
      <c r="M303" s="11"/>
      <c r="N303" s="10"/>
      <c r="O303" s="13"/>
      <c r="P303" s="11"/>
      <c r="Q303" s="11">
        <f>'[8]5、设备评估表 (2)'!J297</f>
        <v>410000</v>
      </c>
      <c r="R303" s="25">
        <f>'[8]5、设备评估表 (2)'!K297*100</f>
        <v>52</v>
      </c>
      <c r="S303" s="11">
        <f t="shared" si="10"/>
        <v>213200</v>
      </c>
      <c r="T303" s="11"/>
      <c r="U303" s="177" t="str">
        <f>'[8]5、设备评估表 (2)'!N297</f>
        <v>A5</v>
      </c>
      <c r="V303" s="199">
        <f>R303-'[8]5、设备评估表 (2)'!$K297*100</f>
        <v>0</v>
      </c>
      <c r="W303" s="176"/>
    </row>
    <row r="304" spans="1:23" ht="18" customHeight="1">
      <c r="A304" s="22">
        <f>'[8]5、设备评估表 (2)'!A298</f>
        <v>297</v>
      </c>
      <c r="B304" s="22">
        <f>'[8]5、设备评估表 (2)'!B298</f>
        <v>0</v>
      </c>
      <c r="C304" s="30" t="str">
        <f>'[8]5、设备评估表 (2)'!C298</f>
        <v>普通单梁起重机</v>
      </c>
      <c r="D304" s="22" t="str">
        <f>'[8]5、设备评估表 (2)'!D298</f>
        <v>5吨*16.5m</v>
      </c>
      <c r="E304" s="22"/>
      <c r="F304" s="22" t="str">
        <f>'[8]5、设备评估表 (2)'!G298</f>
        <v>河南矿山</v>
      </c>
      <c r="G304" s="22" t="str">
        <f>'[8]5、设备评估表 (2)'!E298</f>
        <v>台</v>
      </c>
      <c r="H304" s="22">
        <f>'[8]5、设备评估表 (2)'!F298</f>
        <v>5</v>
      </c>
      <c r="I304" s="23">
        <f>'[8]5、设备评估表 (2)'!H298</f>
        <v>2013.11</v>
      </c>
      <c r="J304" s="23">
        <f t="shared" si="9"/>
        <v>2013.11</v>
      </c>
      <c r="K304" s="23"/>
      <c r="L304" s="110"/>
      <c r="M304" s="11"/>
      <c r="N304" s="10"/>
      <c r="O304" s="13"/>
      <c r="P304" s="11"/>
      <c r="Q304" s="11">
        <f>'[8]5、设备评估表 (2)'!J298</f>
        <v>265000</v>
      </c>
      <c r="R304" s="25">
        <f>'[8]5、设备评估表 (2)'!K298*100</f>
        <v>54</v>
      </c>
      <c r="S304" s="11">
        <f t="shared" si="10"/>
        <v>143100</v>
      </c>
      <c r="T304" s="11"/>
      <c r="U304" s="177" t="str">
        <f>'[8]5、设备评估表 (2)'!N298</f>
        <v>A5</v>
      </c>
      <c r="V304" s="199">
        <f>R304-'[8]5、设备评估表 (2)'!$K298*100</f>
        <v>0</v>
      </c>
      <c r="W304" s="176"/>
    </row>
    <row r="305" spans="1:23" ht="18" customHeight="1">
      <c r="A305" s="22">
        <f>'[8]5、设备评估表 (2)'!A299</f>
        <v>298</v>
      </c>
      <c r="B305" s="22">
        <f>'[8]5、设备评估表 (2)'!B299</f>
        <v>0</v>
      </c>
      <c r="C305" s="30" t="str">
        <f>'[8]5、设备评估表 (2)'!C299</f>
        <v>抛丸清理机</v>
      </c>
      <c r="D305" s="22" t="str">
        <f>'[8]5、设备评估表 (2)'!D299</f>
        <v>Q3720E</v>
      </c>
      <c r="E305" s="22"/>
      <c r="F305" s="22" t="str">
        <f>'[8]5、设备评估表 (2)'!G299</f>
        <v>潍坊宏盛铸造机械有限公司</v>
      </c>
      <c r="G305" s="22" t="str">
        <f>'[8]5、设备评估表 (2)'!E299</f>
        <v>台</v>
      </c>
      <c r="H305" s="22">
        <f>'[8]5、设备评估表 (2)'!F299</f>
        <v>1</v>
      </c>
      <c r="I305" s="23">
        <f>'[8]5、设备评估表 (2)'!H299</f>
        <v>2013.5</v>
      </c>
      <c r="J305" s="23">
        <f t="shared" si="9"/>
        <v>2013.5</v>
      </c>
      <c r="K305" s="23"/>
      <c r="L305" s="110"/>
      <c r="M305" s="11"/>
      <c r="N305" s="10"/>
      <c r="O305" s="13"/>
      <c r="P305" s="11"/>
      <c r="Q305" s="11">
        <f>'[8]5、设备评估表 (2)'!J299</f>
        <v>75000</v>
      </c>
      <c r="R305" s="25">
        <f>'[8]5、设备评估表 (2)'!K299*100</f>
        <v>50</v>
      </c>
      <c r="S305" s="11">
        <f t="shared" si="10"/>
        <v>37500</v>
      </c>
      <c r="T305" s="11"/>
      <c r="U305" s="177" t="str">
        <f>'[8]5、设备评估表 (2)'!N299</f>
        <v>A5</v>
      </c>
      <c r="V305" s="199">
        <f>R305-'[8]5、设备评估表 (2)'!$K299*100</f>
        <v>0</v>
      </c>
      <c r="W305" s="176"/>
    </row>
    <row r="306" spans="1:23" ht="18" customHeight="1">
      <c r="A306" s="22">
        <f>'[8]5、设备评估表 (2)'!A300</f>
        <v>299</v>
      </c>
      <c r="B306" s="22">
        <f>'[8]5、设备评估表 (2)'!B300</f>
        <v>0</v>
      </c>
      <c r="C306" s="30" t="str">
        <f>'[8]5、设备评估表 (2)'!C300</f>
        <v>铣床--2400*650</v>
      </c>
      <c r="D306" s="22" t="str">
        <f>'[8]5、设备评估表 (2)'!D300</f>
        <v>X706</v>
      </c>
      <c r="E306" s="22"/>
      <c r="F306" s="22" t="str">
        <f>'[8]5、设备评估表 (2)'!G300</f>
        <v>山东威达重工股份</v>
      </c>
      <c r="G306" s="22" t="str">
        <f>'[8]5、设备评估表 (2)'!E300</f>
        <v>台</v>
      </c>
      <c r="H306" s="22">
        <f>'[8]5、设备评估表 (2)'!F300</f>
        <v>1</v>
      </c>
      <c r="I306" s="23">
        <f>'[8]5、设备评估表 (2)'!H300</f>
        <v>2011.4</v>
      </c>
      <c r="J306" s="23">
        <f t="shared" si="9"/>
        <v>2011.4</v>
      </c>
      <c r="K306" s="23"/>
      <c r="L306" s="110"/>
      <c r="M306" s="11"/>
      <c r="N306" s="10"/>
      <c r="O306" s="13"/>
      <c r="P306" s="11"/>
      <c r="Q306" s="11">
        <f>'[8]5、设备评估表 (2)'!J300</f>
        <v>310000</v>
      </c>
      <c r="R306" s="25">
        <f>'[8]5、设备评估表 (2)'!K300*100</f>
        <v>38</v>
      </c>
      <c r="S306" s="11">
        <f t="shared" si="10"/>
        <v>117800</v>
      </c>
      <c r="T306" s="11"/>
      <c r="U306" s="177" t="str">
        <f>'[8]5、设备评估表 (2)'!N300</f>
        <v>A5</v>
      </c>
      <c r="V306" s="199">
        <f>R306-'[8]5、设备评估表 (2)'!$K300*100</f>
        <v>0</v>
      </c>
      <c r="W306" s="176"/>
    </row>
    <row r="307" spans="1:23" ht="18" customHeight="1">
      <c r="A307" s="22">
        <f>'[8]5、设备评估表 (2)'!A301</f>
        <v>300</v>
      </c>
      <c r="B307" s="22">
        <f>'[8]5、设备评估表 (2)'!B301</f>
        <v>0</v>
      </c>
      <c r="C307" s="30" t="str">
        <f>'[8]5、设备评估表 (2)'!C301</f>
        <v>万能试验机</v>
      </c>
      <c r="D307" s="22" t="str">
        <f>'[8]5、设备评估表 (2)'!D301</f>
        <v>GMT5105</v>
      </c>
      <c r="E307" s="22"/>
      <c r="F307" s="22" t="str">
        <f>'[8]5、设备评估表 (2)'!G301</f>
        <v>美斯特工业系统中国有限公司</v>
      </c>
      <c r="G307" s="22" t="str">
        <f>'[8]5、设备评估表 (2)'!E301</f>
        <v>台</v>
      </c>
      <c r="H307" s="22">
        <f>'[8]5、设备评估表 (2)'!F301</f>
        <v>1</v>
      </c>
      <c r="I307" s="23" t="str">
        <f>'[8]5、设备评估表 (2)'!H301</f>
        <v>2010.10</v>
      </c>
      <c r="J307" s="23" t="str">
        <f t="shared" si="9"/>
        <v>2010.10</v>
      </c>
      <c r="K307" s="23"/>
      <c r="L307" s="110"/>
      <c r="M307" s="11"/>
      <c r="N307" s="10"/>
      <c r="O307" s="13"/>
      <c r="P307" s="11"/>
      <c r="Q307" s="11">
        <f>'[8]5、设备评估表 (2)'!J301</f>
        <v>125000</v>
      </c>
      <c r="R307" s="25">
        <f>'[8]5、设备评估表 (2)'!K301*100</f>
        <v>20</v>
      </c>
      <c r="S307" s="11">
        <f t="shared" si="10"/>
        <v>25000</v>
      </c>
      <c r="T307" s="11"/>
      <c r="U307" s="177" t="str">
        <f>'[8]5、设备评估表 (2)'!N301</f>
        <v>A5</v>
      </c>
      <c r="V307" s="199">
        <f>R307-'[8]5、设备评估表 (2)'!$K301*100</f>
        <v>0</v>
      </c>
      <c r="W307" s="176"/>
    </row>
    <row r="308" spans="1:23" ht="18" customHeight="1">
      <c r="A308" s="22">
        <f>'[8]5、设备评估表 (2)'!A302</f>
        <v>301</v>
      </c>
      <c r="B308" s="22">
        <f>'[8]5、设备评估表 (2)'!B302</f>
        <v>0</v>
      </c>
      <c r="C308" s="30" t="str">
        <f>'[8]5、设备评估表 (2)'!C302</f>
        <v>（铝剂型机）挤压机</v>
      </c>
      <c r="D308" s="22" t="str">
        <f>'[8]5、设备评估表 (2)'!D302</f>
        <v>880UST</v>
      </c>
      <c r="E308" s="22"/>
      <c r="F308" s="22" t="str">
        <f>'[8]5、设备评估表 (2)'!G302</f>
        <v>台湾源上机械股份有限公司</v>
      </c>
      <c r="G308" s="22" t="str">
        <f>'[8]5、设备评估表 (2)'!E302</f>
        <v>台</v>
      </c>
      <c r="H308" s="22">
        <f>'[8]5、设备评估表 (2)'!F302</f>
        <v>1</v>
      </c>
      <c r="I308" s="23">
        <f>'[8]5、设备评估表 (2)'!H302</f>
        <v>2005</v>
      </c>
      <c r="J308" s="23">
        <f t="shared" si="9"/>
        <v>2005</v>
      </c>
      <c r="K308" s="23"/>
      <c r="L308" s="110"/>
      <c r="M308" s="11"/>
      <c r="N308" s="10"/>
      <c r="O308" s="13"/>
      <c r="P308" s="11"/>
      <c r="Q308" s="11">
        <f>'[8]5、设备评估表 (2)'!J302</f>
        <v>650000</v>
      </c>
      <c r="R308" s="25">
        <f>'[8]5、设备评估表 (2)'!K302*100</f>
        <v>10</v>
      </c>
      <c r="S308" s="11">
        <f t="shared" si="10"/>
        <v>65000</v>
      </c>
      <c r="T308" s="11"/>
      <c r="U308" s="177" t="str">
        <f>'[8]5、设备评估表 (2)'!N302</f>
        <v>A5</v>
      </c>
      <c r="V308" s="199">
        <f>R308-'[8]5、设备评估表 (2)'!$K302*100</f>
        <v>0</v>
      </c>
      <c r="W308" s="176"/>
    </row>
    <row r="309" spans="1:23" ht="18" customHeight="1">
      <c r="A309" s="22">
        <f>'[8]5、设备评估表 (2)'!A303</f>
        <v>302</v>
      </c>
      <c r="B309" s="22">
        <f>'[8]5、设备评估表 (2)'!B303</f>
        <v>0</v>
      </c>
      <c r="C309" s="30" t="str">
        <f>'[8]5、设备评估表 (2)'!C303</f>
        <v>光谱仪</v>
      </c>
      <c r="D309" s="22" t="str">
        <f>'[8]5、设备评估表 (2)'!D303</f>
        <v>含稳压器、气泵、主机</v>
      </c>
      <c r="E309" s="22"/>
      <c r="F309" s="22" t="str">
        <f>'[8]5、设备评估表 (2)'!G303</f>
        <v>沈阳华仪时代科技有限公司</v>
      </c>
      <c r="G309" s="22" t="str">
        <f>'[8]5、设备评估表 (2)'!E303</f>
        <v>套</v>
      </c>
      <c r="H309" s="22">
        <f>'[8]5、设备评估表 (2)'!F303</f>
        <v>1</v>
      </c>
      <c r="I309" s="23">
        <f>'[8]5、设备评估表 (2)'!H303</f>
        <v>40908</v>
      </c>
      <c r="J309" s="23">
        <f t="shared" si="9"/>
        <v>40908</v>
      </c>
      <c r="K309" s="23"/>
      <c r="L309" s="110"/>
      <c r="M309" s="11"/>
      <c r="N309" s="10"/>
      <c r="O309" s="13"/>
      <c r="P309" s="11"/>
      <c r="Q309" s="11">
        <f>'[8]5、设备评估表 (2)'!J303</f>
        <v>250000</v>
      </c>
      <c r="R309" s="25">
        <f>'[8]5、设备评估表 (2)'!K303*100</f>
        <v>33</v>
      </c>
      <c r="S309" s="202">
        <f t="shared" si="10"/>
        <v>82500</v>
      </c>
      <c r="T309" s="202"/>
      <c r="U309" s="203" t="str">
        <f>'[8]5、设备评估表 (2)'!N303</f>
        <v>A5</v>
      </c>
      <c r="V309" s="199">
        <f>R309-'[8]5、设备评估表 (2)'!$K303*100</f>
        <v>0</v>
      </c>
      <c r="W309" s="176"/>
    </row>
    <row r="310" spans="1:23" ht="18" customHeight="1">
      <c r="A310" s="22">
        <f>'[8]5、设备评估表 (2)'!A304</f>
        <v>303</v>
      </c>
      <c r="B310" s="22">
        <f>'[8]5、设备评估表 (2)'!B304</f>
        <v>0</v>
      </c>
      <c r="C310" s="30" t="str">
        <f>'[8]5、设备评估表 (2)'!C304</f>
        <v>巴氏硬度计</v>
      </c>
      <c r="D310" s="22" t="str">
        <f>'[8]5、设备评估表 (2)'!D304</f>
        <v>HBA-1</v>
      </c>
      <c r="E310" s="22"/>
      <c r="F310" s="22" t="str">
        <f>'[8]5、设备评估表 (2)'!G304</f>
        <v>无锡市计量研究所</v>
      </c>
      <c r="G310" s="22" t="str">
        <f>'[8]5、设备评估表 (2)'!E304</f>
        <v>台</v>
      </c>
      <c r="H310" s="22">
        <f>'[8]5、设备评估表 (2)'!F304</f>
        <v>1</v>
      </c>
      <c r="I310" s="23">
        <f>'[8]5、设备评估表 (2)'!H304</f>
        <v>2014</v>
      </c>
      <c r="J310" s="23">
        <f t="shared" si="9"/>
        <v>2014</v>
      </c>
      <c r="K310" s="23"/>
      <c r="L310" s="110"/>
      <c r="M310" s="11"/>
      <c r="N310" s="10"/>
      <c r="O310" s="13"/>
      <c r="P310" s="11"/>
      <c r="Q310" s="11">
        <f>'[8]5、设备评估表 (2)'!J304</f>
        <v>0</v>
      </c>
      <c r="R310" s="25">
        <f>'[8]5、设备评估表 (2)'!K304*100</f>
        <v>0</v>
      </c>
      <c r="S310" s="202">
        <f t="shared" si="10"/>
        <v>0</v>
      </c>
      <c r="T310" s="202"/>
      <c r="U310" s="204" t="s">
        <v>260</v>
      </c>
      <c r="V310" s="199">
        <f>R310-'[8]5、设备评估表 (2)'!$K304*100</f>
        <v>0</v>
      </c>
      <c r="W310" s="176"/>
    </row>
    <row r="311" spans="1:23" ht="18" customHeight="1">
      <c r="A311" s="22">
        <f>'[8]5、设备评估表 (2)'!A305</f>
        <v>304</v>
      </c>
      <c r="B311" s="22">
        <f>'[8]5、设备评估表 (2)'!B305</f>
        <v>0</v>
      </c>
      <c r="C311" s="30" t="str">
        <f>'[8]5、设备评估表 (2)'!C305</f>
        <v>压力表</v>
      </c>
      <c r="D311" s="22">
        <f>'[8]5、设备评估表 (2)'!D305</f>
        <v>0</v>
      </c>
      <c r="E311" s="22"/>
      <c r="F311" s="22">
        <f>'[8]5、设备评估表 (2)'!G305</f>
        <v>0</v>
      </c>
      <c r="G311" s="22" t="str">
        <f>'[8]5、设备评估表 (2)'!E305</f>
        <v>台</v>
      </c>
      <c r="H311" s="22">
        <f>'[8]5、设备评估表 (2)'!F305</f>
        <v>1</v>
      </c>
      <c r="I311" s="23">
        <f>'[8]5、设备评估表 (2)'!H305</f>
        <v>2014</v>
      </c>
      <c r="J311" s="23">
        <f t="shared" si="9"/>
        <v>2014</v>
      </c>
      <c r="K311" s="23"/>
      <c r="L311" s="110"/>
      <c r="M311" s="11"/>
      <c r="N311" s="10"/>
      <c r="O311" s="13"/>
      <c r="P311" s="11"/>
      <c r="Q311" s="11">
        <f>'[8]5、设备评估表 (2)'!J305</f>
        <v>0</v>
      </c>
      <c r="R311" s="25">
        <f>'[8]5、设备评估表 (2)'!K305*100</f>
        <v>0</v>
      </c>
      <c r="S311" s="202">
        <f t="shared" si="10"/>
        <v>0</v>
      </c>
      <c r="T311" s="202"/>
      <c r="U311" s="206" t="s">
        <v>260</v>
      </c>
      <c r="V311" s="199">
        <f>R311-'[8]5、设备评估表 (2)'!$K305*100</f>
        <v>0</v>
      </c>
      <c r="W311" s="176"/>
    </row>
    <row r="312" spans="1:23" ht="18" customHeight="1">
      <c r="A312" s="22">
        <f>'[8]5、设备评估表 (2)'!A306</f>
        <v>305</v>
      </c>
      <c r="B312" s="22">
        <f>'[8]5、设备评估表 (2)'!B306</f>
        <v>0</v>
      </c>
      <c r="C312" s="30" t="str">
        <f>'[8]5、设备评估表 (2)'!C306</f>
        <v>（数控）桥式三坐标测量机</v>
      </c>
      <c r="D312" s="22" t="str">
        <f>'[8]5、设备评估表 (2)'!D306</f>
        <v>GLOBALADVANTAGE.15.30.10</v>
      </c>
      <c r="E312" s="22"/>
      <c r="F312" s="22" t="str">
        <f>'[8]5、设备评估表 (2)'!G306</f>
        <v>青岛海克斯康测量技术有限公司</v>
      </c>
      <c r="G312" s="22" t="str">
        <f>'[8]5、设备评估表 (2)'!E306</f>
        <v>台</v>
      </c>
      <c r="H312" s="22">
        <f>'[8]5、设备评估表 (2)'!F306</f>
        <v>1</v>
      </c>
      <c r="I312" s="23">
        <f>'[8]5、设备评估表 (2)'!H306</f>
        <v>41026</v>
      </c>
      <c r="J312" s="23">
        <f t="shared" si="9"/>
        <v>41026</v>
      </c>
      <c r="K312" s="23"/>
      <c r="L312" s="110"/>
      <c r="M312" s="11"/>
      <c r="N312" s="10"/>
      <c r="O312" s="13"/>
      <c r="P312" s="11"/>
      <c r="Q312" s="11">
        <f>'[8]5、设备评估表 (2)'!J306</f>
        <v>1100000</v>
      </c>
      <c r="R312" s="25">
        <f>'[8]5、设备评估表 (2)'!K306*100</f>
        <v>39</v>
      </c>
      <c r="S312" s="202">
        <f t="shared" si="10"/>
        <v>429000</v>
      </c>
      <c r="T312" s="202"/>
      <c r="U312" s="203" t="str">
        <f>'[8]5、设备评估表 (2)'!N306</f>
        <v>A5</v>
      </c>
      <c r="V312" s="199">
        <f>R312-'[8]5、设备评估表 (2)'!$K306*100</f>
        <v>0</v>
      </c>
      <c r="W312" s="176"/>
    </row>
    <row r="313" spans="1:23" ht="18" customHeight="1">
      <c r="A313" s="22">
        <f>'[8]5、设备评估表 (2)'!A307</f>
        <v>306</v>
      </c>
      <c r="B313" s="22">
        <f>'[8]5、设备评估表 (2)'!B307</f>
        <v>0</v>
      </c>
      <c r="C313" s="30" t="str">
        <f>'[8]5、设备评估表 (2)'!C307</f>
        <v>水平垂直燃烧测定仪</v>
      </c>
      <c r="D313" s="22" t="str">
        <f>'[8]5、设备评估表 (2)'!D307</f>
        <v>CZF-6</v>
      </c>
      <c r="E313" s="22"/>
      <c r="F313" s="22" t="str">
        <f>'[8]5、设备评估表 (2)'!G307</f>
        <v>南京江宁分析仪器厂</v>
      </c>
      <c r="G313" s="22" t="str">
        <f>'[8]5、设备评估表 (2)'!E307</f>
        <v>台</v>
      </c>
      <c r="H313" s="22">
        <f>'[8]5、设备评估表 (2)'!F307</f>
        <v>1</v>
      </c>
      <c r="I313" s="23">
        <f>'[8]5、设备评估表 (2)'!H307</f>
        <v>41305</v>
      </c>
      <c r="J313" s="23">
        <f t="shared" si="9"/>
        <v>41305</v>
      </c>
      <c r="K313" s="23"/>
      <c r="L313" s="110"/>
      <c r="M313" s="11"/>
      <c r="N313" s="10"/>
      <c r="O313" s="13"/>
      <c r="P313" s="11"/>
      <c r="Q313" s="11">
        <f>'[8]5、设备评估表 (2)'!J307</f>
        <v>13000</v>
      </c>
      <c r="R313" s="25">
        <f>'[8]5、设备评估表 (2)'!K307*100</f>
        <v>34</v>
      </c>
      <c r="S313" s="11">
        <f t="shared" si="10"/>
        <v>4420</v>
      </c>
      <c r="T313" s="11"/>
      <c r="U313" s="201" t="str">
        <f>'[8]5、设备评估表 (2)'!N307</f>
        <v>研发楼</v>
      </c>
      <c r="V313" s="199">
        <f>R313-'[8]5、设备评估表 (2)'!$K307*100</f>
        <v>0</v>
      </c>
      <c r="W313" s="176"/>
    </row>
    <row r="314" spans="1:23" ht="18" customHeight="1">
      <c r="A314" s="22">
        <f>'[8]5、设备评估表 (2)'!A308</f>
        <v>307</v>
      </c>
      <c r="B314" s="22">
        <f>'[8]5、设备评估表 (2)'!B308</f>
        <v>0</v>
      </c>
      <c r="C314" s="30" t="str">
        <f>'[8]5、设备评估表 (2)'!C308</f>
        <v>台式电导率分析仪</v>
      </c>
      <c r="D314" s="22" t="str">
        <f>'[8]5、设备评估表 (2)'!D308</f>
        <v>TP320</v>
      </c>
      <c r="E314" s="22"/>
      <c r="F314" s="22" t="str">
        <f>'[8]5、设备评估表 (2)'!G308</f>
        <v>北京时代仪器公司</v>
      </c>
      <c r="G314" s="22" t="str">
        <f>'[8]5、设备评估表 (2)'!E308</f>
        <v>台</v>
      </c>
      <c r="H314" s="22">
        <f>'[8]5、设备评估表 (2)'!F308</f>
        <v>1</v>
      </c>
      <c r="I314" s="23">
        <f>'[8]5、设备评估表 (2)'!H308</f>
        <v>41305</v>
      </c>
      <c r="J314" s="23">
        <f t="shared" si="9"/>
        <v>41305</v>
      </c>
      <c r="K314" s="23"/>
      <c r="L314" s="110"/>
      <c r="M314" s="11"/>
      <c r="N314" s="10"/>
      <c r="O314" s="13"/>
      <c r="P314" s="11"/>
      <c r="Q314" s="11">
        <f>'[8]5、设备评估表 (2)'!J308</f>
        <v>2700</v>
      </c>
      <c r="R314" s="25">
        <f>'[8]5、设备评估表 (2)'!K308*100</f>
        <v>26</v>
      </c>
      <c r="S314" s="11">
        <f t="shared" si="10"/>
        <v>702</v>
      </c>
      <c r="T314" s="11"/>
      <c r="U314" s="201" t="str">
        <f>'[8]5、设备评估表 (2)'!N308</f>
        <v>研发楼</v>
      </c>
      <c r="V314" s="199">
        <f>R314-'[8]5、设备评估表 (2)'!$K308*100</f>
        <v>0</v>
      </c>
      <c r="W314" s="176"/>
    </row>
    <row r="315" spans="1:23" ht="18" customHeight="1">
      <c r="A315" s="22">
        <f>'[8]5、设备评估表 (2)'!A309</f>
        <v>308</v>
      </c>
      <c r="B315" s="22">
        <f>'[8]5、设备评估表 (2)'!B309</f>
        <v>0</v>
      </c>
      <c r="C315" s="30" t="str">
        <f>'[8]5、设备评估表 (2)'!C309</f>
        <v>交直流耐压仪</v>
      </c>
      <c r="D315" s="22" t="str">
        <f>'[8]5、设备评估表 (2)'!D309</f>
        <v>ZHZ1C</v>
      </c>
      <c r="E315" s="22"/>
      <c r="F315" s="22" t="str">
        <f>'[8]5、设备评估表 (2)'!G309</f>
        <v>上海培成电子</v>
      </c>
      <c r="G315" s="22" t="str">
        <f>'[8]5、设备评估表 (2)'!E309</f>
        <v>台</v>
      </c>
      <c r="H315" s="22">
        <f>'[8]5、设备评估表 (2)'!F309</f>
        <v>1</v>
      </c>
      <c r="I315" s="23">
        <f>'[8]5、设备评估表 (2)'!H309</f>
        <v>41274</v>
      </c>
      <c r="J315" s="23">
        <f t="shared" si="9"/>
        <v>41274</v>
      </c>
      <c r="K315" s="23"/>
      <c r="L315" s="110"/>
      <c r="M315" s="11"/>
      <c r="N315" s="10"/>
      <c r="O315" s="13"/>
      <c r="P315" s="11"/>
      <c r="Q315" s="11">
        <f>'[8]5、设备评估表 (2)'!J309</f>
        <v>21000</v>
      </c>
      <c r="R315" s="25">
        <f>'[8]5、设备评估表 (2)'!K309*100</f>
        <v>34</v>
      </c>
      <c r="S315" s="11">
        <f t="shared" si="10"/>
        <v>7140</v>
      </c>
      <c r="T315" s="11"/>
      <c r="U315" s="201" t="str">
        <f>'[8]5、设备评估表 (2)'!N309</f>
        <v>研发楼</v>
      </c>
      <c r="V315" s="199">
        <f>R315-'[8]5、设备评估表 (2)'!$K309*100</f>
        <v>0</v>
      </c>
      <c r="W315" s="176"/>
    </row>
    <row r="316" spans="1:23" ht="18" customHeight="1">
      <c r="A316" s="22">
        <f>'[8]5、设备评估表 (2)'!A310</f>
        <v>309</v>
      </c>
      <c r="B316" s="22">
        <f>'[8]5、设备评估表 (2)'!B310</f>
        <v>0</v>
      </c>
      <c r="C316" s="30" t="str">
        <f>'[8]5、设备评估表 (2)'!C310</f>
        <v>交直流漏电起痕装置</v>
      </c>
      <c r="D316" s="22">
        <f>'[8]5、设备评估表 (2)'!D310</f>
        <v>0</v>
      </c>
      <c r="E316" s="22"/>
      <c r="F316" s="22" t="str">
        <f>'[8]5、设备评估表 (2)'!G310</f>
        <v>西安交大电力热研所</v>
      </c>
      <c r="G316" s="22" t="str">
        <f>'[8]5、设备评估表 (2)'!E310</f>
        <v>台</v>
      </c>
      <c r="H316" s="22">
        <f>'[8]5、设备评估表 (2)'!F310</f>
        <v>1</v>
      </c>
      <c r="I316" s="23">
        <f>'[8]5、设备评估表 (2)'!H310</f>
        <v>41305</v>
      </c>
      <c r="J316" s="23">
        <f t="shared" si="9"/>
        <v>41305</v>
      </c>
      <c r="K316" s="23"/>
      <c r="L316" s="110"/>
      <c r="M316" s="11"/>
      <c r="N316" s="10"/>
      <c r="O316" s="13"/>
      <c r="P316" s="11"/>
      <c r="Q316" s="11">
        <f>'[8]5、设备评估表 (2)'!J310</f>
        <v>200000</v>
      </c>
      <c r="R316" s="25">
        <f>'[8]5、设备评估表 (2)'!K310*100</f>
        <v>34</v>
      </c>
      <c r="S316" s="11">
        <f t="shared" si="10"/>
        <v>68000</v>
      </c>
      <c r="T316" s="11"/>
      <c r="U316" s="201" t="str">
        <f>'[8]5、设备评估表 (2)'!N310</f>
        <v>研发楼</v>
      </c>
      <c r="V316" s="199">
        <f>R316-'[8]5、设备评估表 (2)'!$K310*100</f>
        <v>0</v>
      </c>
      <c r="W316" s="176"/>
    </row>
    <row r="317" spans="1:23" ht="18" customHeight="1">
      <c r="A317" s="22">
        <f>'[8]5、设备评估表 (2)'!A311</f>
        <v>310</v>
      </c>
      <c r="B317" s="22">
        <f>'[8]5、设备评估表 (2)'!B311</f>
        <v>0</v>
      </c>
      <c r="C317" s="30" t="str">
        <f>'[8]5、设备评估表 (2)'!C311</f>
        <v>高阻计（绝缘测试用电极箱）</v>
      </c>
      <c r="D317" s="22" t="str">
        <f>'[8]5、设备评估表 (2)'!D311</f>
        <v>ZC36</v>
      </c>
      <c r="E317" s="22"/>
      <c r="F317" s="22" t="str">
        <f>'[8]5、设备评估表 (2)'!G311</f>
        <v>上海精密科学仪器公司</v>
      </c>
      <c r="G317" s="22" t="str">
        <f>'[8]5、设备评估表 (2)'!E311</f>
        <v>台</v>
      </c>
      <c r="H317" s="22">
        <f>'[8]5、设备评估表 (2)'!F311</f>
        <v>1</v>
      </c>
      <c r="I317" s="23">
        <f>'[8]5、设备评估表 (2)'!H311</f>
        <v>41305</v>
      </c>
      <c r="J317" s="23">
        <f t="shared" si="9"/>
        <v>41305</v>
      </c>
      <c r="K317" s="23"/>
      <c r="L317" s="110"/>
      <c r="M317" s="11"/>
      <c r="N317" s="10"/>
      <c r="O317" s="13"/>
      <c r="P317" s="11"/>
      <c r="Q317" s="11">
        <f>'[8]5、设备评估表 (2)'!J311</f>
        <v>2800</v>
      </c>
      <c r="R317" s="25">
        <f>'[8]5、设备评估表 (2)'!K311*100</f>
        <v>34</v>
      </c>
      <c r="S317" s="11">
        <f t="shared" si="10"/>
        <v>952</v>
      </c>
      <c r="T317" s="11"/>
      <c r="U317" s="201" t="str">
        <f>'[8]5、设备评估表 (2)'!N311</f>
        <v>研发楼</v>
      </c>
      <c r="V317" s="199">
        <f>R317-'[8]5、设备评估表 (2)'!$K311*100</f>
        <v>0</v>
      </c>
      <c r="W317" s="176"/>
    </row>
    <row r="318" spans="1:23" ht="18" customHeight="1">
      <c r="A318" s="22">
        <f>'[8]5、设备评估表 (2)'!A312</f>
        <v>311</v>
      </c>
      <c r="B318" s="22">
        <f>'[8]5、设备评估表 (2)'!B312</f>
        <v>0</v>
      </c>
      <c r="C318" s="30" t="str">
        <f>'[8]5、设备评估表 (2)'!C312</f>
        <v>2000*4000检验平台</v>
      </c>
      <c r="D318" s="22" t="str">
        <f>'[8]5、设备评估表 (2)'!D312</f>
        <v>2000*4000</v>
      </c>
      <c r="E318" s="22"/>
      <c r="F318" s="22" t="str">
        <f>'[8]5、设备评估表 (2)'!G312</f>
        <v>泊头洪城量具机械设备有限公司</v>
      </c>
      <c r="G318" s="22" t="str">
        <f>'[8]5、设备评估表 (2)'!E312</f>
        <v>台</v>
      </c>
      <c r="H318" s="22">
        <f>'[8]5、设备评估表 (2)'!F312</f>
        <v>1</v>
      </c>
      <c r="I318" s="23">
        <f>'[8]5、设备评估表 (2)'!H312</f>
        <v>41639</v>
      </c>
      <c r="J318" s="23">
        <f t="shared" si="9"/>
        <v>41639</v>
      </c>
      <c r="K318" s="23"/>
      <c r="L318" s="110"/>
      <c r="M318" s="11"/>
      <c r="N318" s="10"/>
      <c r="O318" s="13"/>
      <c r="P318" s="11"/>
      <c r="Q318" s="11">
        <f>'[8]5、设备评估表 (2)'!J312</f>
        <v>29200</v>
      </c>
      <c r="R318" s="25">
        <f>'[8]5、设备评估表 (2)'!K312*100</f>
        <v>70</v>
      </c>
      <c r="S318" s="11">
        <f t="shared" si="10"/>
        <v>20440</v>
      </c>
      <c r="T318" s="11"/>
      <c r="U318" s="177" t="str">
        <f>'[8]5、设备评估表 (2)'!N312</f>
        <v>B2</v>
      </c>
      <c r="V318" s="199">
        <f>R318-'[8]5、设备评估表 (2)'!$K312*100</f>
        <v>0</v>
      </c>
      <c r="W318" s="176"/>
    </row>
    <row r="319" spans="1:23" ht="18" customHeight="1">
      <c r="A319" s="22">
        <f>'[8]5、设备评估表 (2)'!A313</f>
        <v>312</v>
      </c>
      <c r="B319" s="22">
        <f>'[8]5、设备评估表 (2)'!B313</f>
        <v>0</v>
      </c>
      <c r="C319" s="30" t="str">
        <f>'[8]5、设备评估表 (2)'!C313</f>
        <v>真空箱氦气检漏回收系统</v>
      </c>
      <c r="D319" s="22" t="str">
        <f>'[8]5、设备评估表 (2)'!D313</f>
        <v>SFZ-344</v>
      </c>
      <c r="E319" s="22"/>
      <c r="F319" s="22" t="str">
        <f>'[8]5、设备评估表 (2)'!G313</f>
        <v>安徽皖仪科技股份有限公司</v>
      </c>
      <c r="G319" s="22" t="str">
        <f>'[8]5、设备评估表 (2)'!E313</f>
        <v>台</v>
      </c>
      <c r="H319" s="22">
        <f>'[8]5、设备评估表 (2)'!F313</f>
        <v>1</v>
      </c>
      <c r="I319" s="23">
        <f>'[8]5、设备评估表 (2)'!H313</f>
        <v>41639</v>
      </c>
      <c r="J319" s="23">
        <f t="shared" si="9"/>
        <v>41639</v>
      </c>
      <c r="K319" s="23"/>
      <c r="L319" s="110"/>
      <c r="M319" s="11"/>
      <c r="N319" s="10"/>
      <c r="O319" s="13"/>
      <c r="P319" s="11"/>
      <c r="Q319" s="11">
        <f>'[8]5、设备评估表 (2)'!J313</f>
        <v>1150000</v>
      </c>
      <c r="R319" s="25">
        <f>'[8]5、设备评估表 (2)'!K313*100</f>
        <v>48</v>
      </c>
      <c r="S319" s="11">
        <f t="shared" si="10"/>
        <v>552000</v>
      </c>
      <c r="T319" s="11"/>
      <c r="U319" s="177" t="str">
        <f>'[8]5、设备评估表 (2)'!N313</f>
        <v>B1</v>
      </c>
      <c r="V319" s="199">
        <f>R319-'[8]5、设备评估表 (2)'!$K313*100</f>
        <v>0</v>
      </c>
      <c r="W319" s="176"/>
    </row>
    <row r="320" spans="1:23" ht="18" customHeight="1">
      <c r="A320" s="22">
        <f>'[8]5、设备评估表 (2)'!A314</f>
        <v>313</v>
      </c>
      <c r="B320" s="22">
        <f>'[8]5、设备评估表 (2)'!B314</f>
        <v>0</v>
      </c>
      <c r="C320" s="30" t="str">
        <f>'[8]5、设备评估表 (2)'!C314</f>
        <v>微机控制电子万能试验机</v>
      </c>
      <c r="D320" s="22" t="str">
        <f>'[8]5、设备评估表 (2)'!D314</f>
        <v>CMT5105</v>
      </c>
      <c r="E320" s="22"/>
      <c r="F320" s="22" t="str">
        <f>'[8]5、设备评估表 (2)'!G314</f>
        <v>上海中辰数字技术有限公司</v>
      </c>
      <c r="G320" s="22" t="str">
        <f>'[8]5、设备评估表 (2)'!E314</f>
        <v>台</v>
      </c>
      <c r="H320" s="22">
        <f>'[8]5、设备评估表 (2)'!F314</f>
        <v>1</v>
      </c>
      <c r="I320" s="23">
        <f>'[8]5、设备评估表 (2)'!H314</f>
        <v>41305</v>
      </c>
      <c r="J320" s="23">
        <f t="shared" si="9"/>
        <v>41305</v>
      </c>
      <c r="K320" s="23"/>
      <c r="L320" s="110"/>
      <c r="M320" s="11"/>
      <c r="N320" s="10"/>
      <c r="O320" s="13"/>
      <c r="P320" s="11"/>
      <c r="Q320" s="11">
        <f>'[8]5、设备评估表 (2)'!J314</f>
        <v>110000</v>
      </c>
      <c r="R320" s="25">
        <f>'[8]5、设备评估表 (2)'!K314*100</f>
        <v>35</v>
      </c>
      <c r="S320" s="11">
        <f t="shared" si="10"/>
        <v>38500</v>
      </c>
      <c r="T320" s="11"/>
      <c r="U320" s="177" t="str">
        <f>'[8]5、设备评估表 (2)'!N314</f>
        <v>B2</v>
      </c>
      <c r="V320" s="199">
        <f>R320-'[8]5、设备评估表 (2)'!$K314*100</f>
        <v>0</v>
      </c>
      <c r="W320" s="176"/>
    </row>
    <row r="321" spans="1:23" ht="18" customHeight="1">
      <c r="A321" s="22">
        <f>'[8]5、设备评估表 (2)'!A315</f>
        <v>314</v>
      </c>
      <c r="B321" s="22">
        <f>'[8]5、设备评估表 (2)'!B315</f>
        <v>0</v>
      </c>
      <c r="C321" s="30" t="str">
        <f>'[8]5、设备评估表 (2)'!C315</f>
        <v>弯扭试验机</v>
      </c>
      <c r="D321" s="22" t="str">
        <f>'[8]5、设备评估表 (2)'!D315</f>
        <v>KWJ-150</v>
      </c>
      <c r="E321" s="22"/>
      <c r="F321" s="22" t="str">
        <f>'[8]5、设备评估表 (2)'!G315</f>
        <v>武汉亿达智能仪表</v>
      </c>
      <c r="G321" s="22" t="str">
        <f>'[8]5、设备评估表 (2)'!E315</f>
        <v>台</v>
      </c>
      <c r="H321" s="22">
        <f>'[8]5、设备评估表 (2)'!F315</f>
        <v>1</v>
      </c>
      <c r="I321" s="23">
        <f>'[8]5、设备评估表 (2)'!H315</f>
        <v>41090</v>
      </c>
      <c r="J321" s="23">
        <f t="shared" si="9"/>
        <v>41090</v>
      </c>
      <c r="K321" s="23"/>
      <c r="L321" s="110"/>
      <c r="M321" s="11"/>
      <c r="N321" s="10"/>
      <c r="O321" s="13"/>
      <c r="P321" s="11"/>
      <c r="Q321" s="11">
        <f>'[8]5、设备评估表 (2)'!J315</f>
        <v>275000</v>
      </c>
      <c r="R321" s="25">
        <f>'[8]5、设备评估表 (2)'!K315*100</f>
        <v>20</v>
      </c>
      <c r="S321" s="11">
        <f t="shared" si="10"/>
        <v>55000</v>
      </c>
      <c r="T321" s="11"/>
      <c r="U321" s="177" t="str">
        <f>'[8]5、设备评估表 (2)'!N315</f>
        <v>A2</v>
      </c>
      <c r="V321" s="199">
        <f>R321-'[8]5、设备评估表 (2)'!$K315*100</f>
        <v>0</v>
      </c>
      <c r="W321" s="176"/>
    </row>
    <row r="322" spans="1:23" ht="18" customHeight="1">
      <c r="A322" s="22">
        <f>'[8]5、设备评估表 (2)'!A316</f>
        <v>315</v>
      </c>
      <c r="B322" s="22">
        <f>'[8]5、设备评估表 (2)'!B316</f>
        <v>0</v>
      </c>
      <c r="C322" s="30" t="str">
        <f>'[8]5、设备评估表 (2)'!C316</f>
        <v>伺服控制拉力试验机</v>
      </c>
      <c r="D322" s="22" t="str">
        <f>'[8]5、设备评估表 (2)'!D316</f>
        <v>TCS-2000</v>
      </c>
      <c r="E322" s="22"/>
      <c r="F322" s="22" t="str">
        <f>'[8]5、设备评估表 (2)'!G316</f>
        <v>台湾高铁检测仪器公司</v>
      </c>
      <c r="G322" s="22" t="str">
        <f>'[8]5、设备评估表 (2)'!E316</f>
        <v>台</v>
      </c>
      <c r="H322" s="22">
        <f>'[8]5、设备评估表 (2)'!F316</f>
        <v>1</v>
      </c>
      <c r="I322" s="23">
        <f>'[8]5、设备评估表 (2)'!H316</f>
        <v>41090</v>
      </c>
      <c r="J322" s="23">
        <f t="shared" si="9"/>
        <v>41090</v>
      </c>
      <c r="K322" s="23"/>
      <c r="L322" s="110"/>
      <c r="M322" s="11"/>
      <c r="N322" s="10"/>
      <c r="O322" s="13"/>
      <c r="P322" s="11"/>
      <c r="Q322" s="11">
        <f>'[8]5、设备评估表 (2)'!J316</f>
        <v>27000</v>
      </c>
      <c r="R322" s="25">
        <f>'[8]5、设备评估表 (2)'!K316*100</f>
        <v>30</v>
      </c>
      <c r="S322" s="11">
        <f t="shared" si="10"/>
        <v>8100</v>
      </c>
      <c r="T322" s="11"/>
      <c r="U322" s="201" t="str">
        <f>'[8]5、设备评估表 (2)'!N316</f>
        <v>研发楼</v>
      </c>
      <c r="V322" s="199">
        <f>R322-'[8]5、设备评估表 (2)'!$K316*100</f>
        <v>0</v>
      </c>
      <c r="W322" s="176"/>
    </row>
    <row r="323" spans="1:23" ht="18" customHeight="1">
      <c r="A323" s="22">
        <f>'[8]5、设备评估表 (2)'!A317</f>
        <v>316</v>
      </c>
      <c r="B323" s="22">
        <f>'[8]5、设备评估表 (2)'!B317</f>
        <v>0</v>
      </c>
      <c r="C323" s="30" t="str">
        <f>'[8]5、设备评估表 (2)'!C317</f>
        <v>切试片机</v>
      </c>
      <c r="D323" s="22" t="str">
        <f>'[8]5、设备评估表 (2)'!D317</f>
        <v>GT-7016-A</v>
      </c>
      <c r="E323" s="22"/>
      <c r="F323" s="22" t="str">
        <f>'[8]5、设备评估表 (2)'!G317</f>
        <v>台湾高铁检测仪器公司</v>
      </c>
      <c r="G323" s="22" t="str">
        <f>'[8]5、设备评估表 (2)'!E317</f>
        <v>台</v>
      </c>
      <c r="H323" s="22">
        <f>'[8]5、设备评估表 (2)'!F317</f>
        <v>1</v>
      </c>
      <c r="I323" s="23">
        <f>'[8]5、设备评估表 (2)'!H317</f>
        <v>41090</v>
      </c>
      <c r="J323" s="23">
        <f t="shared" si="9"/>
        <v>41090</v>
      </c>
      <c r="K323" s="23"/>
      <c r="L323" s="110"/>
      <c r="M323" s="11"/>
      <c r="N323" s="10"/>
      <c r="O323" s="13"/>
      <c r="P323" s="11"/>
      <c r="Q323" s="11">
        <f>'[8]5、设备评估表 (2)'!J317</f>
        <v>8000</v>
      </c>
      <c r="R323" s="25">
        <f>'[8]5、设备评估表 (2)'!K317*100</f>
        <v>30</v>
      </c>
      <c r="S323" s="11">
        <f t="shared" si="10"/>
        <v>2400</v>
      </c>
      <c r="T323" s="11"/>
      <c r="U323" s="201" t="str">
        <f>'[8]5、设备评估表 (2)'!N317</f>
        <v>研发楼</v>
      </c>
      <c r="V323" s="199">
        <f>R323-'[8]5、设备评估表 (2)'!$K317*100</f>
        <v>0</v>
      </c>
      <c r="W323" s="176"/>
    </row>
    <row r="324" spans="1:23" ht="18" customHeight="1">
      <c r="A324" s="22">
        <f>'[8]5、设备评估表 (2)'!A318</f>
        <v>317</v>
      </c>
      <c r="B324" s="22">
        <f>'[8]5、设备评估表 (2)'!B318</f>
        <v>0</v>
      </c>
      <c r="C324" s="30" t="str">
        <f>'[8]5、设备评估表 (2)'!C318</f>
        <v>新型无转子硫化仪</v>
      </c>
      <c r="D324" s="22" t="str">
        <f>'[8]5、设备评估表 (2)'!D318</f>
        <v>M2000-AN</v>
      </c>
      <c r="E324" s="22"/>
      <c r="F324" s="22" t="str">
        <f>'[8]5、设备评估表 (2)'!G318</f>
        <v>台湾高铁检测仪器公司</v>
      </c>
      <c r="G324" s="22" t="str">
        <f>'[8]5、设备评估表 (2)'!E318</f>
        <v>台</v>
      </c>
      <c r="H324" s="22">
        <f>'[8]5、设备评估表 (2)'!F318</f>
        <v>1</v>
      </c>
      <c r="I324" s="23">
        <f>'[8]5、设备评估表 (2)'!H318</f>
        <v>41090</v>
      </c>
      <c r="J324" s="23">
        <f t="shared" si="9"/>
        <v>41090</v>
      </c>
      <c r="K324" s="23"/>
      <c r="L324" s="110"/>
      <c r="M324" s="11"/>
      <c r="N324" s="10"/>
      <c r="O324" s="13"/>
      <c r="P324" s="11"/>
      <c r="Q324" s="11">
        <f>'[8]5、设备评估表 (2)'!J318</f>
        <v>28000</v>
      </c>
      <c r="R324" s="25">
        <f>'[8]5、设备评估表 (2)'!K318*100</f>
        <v>30</v>
      </c>
      <c r="S324" s="11">
        <f t="shared" si="10"/>
        <v>8400</v>
      </c>
      <c r="T324" s="11"/>
      <c r="U324" s="201" t="str">
        <f>'[8]5、设备评估表 (2)'!N318</f>
        <v>研发楼</v>
      </c>
      <c r="V324" s="199">
        <f>R324-'[8]5、设备评估表 (2)'!$K318*100</f>
        <v>0</v>
      </c>
      <c r="W324" s="176"/>
    </row>
    <row r="325" spans="1:23" ht="18" customHeight="1">
      <c r="A325" s="22">
        <f>'[8]5、设备评估表 (2)'!A319</f>
        <v>318</v>
      </c>
      <c r="B325" s="22">
        <f>'[8]5、设备评估表 (2)'!B319</f>
        <v>0</v>
      </c>
      <c r="C325" s="30" t="str">
        <f>'[8]5、设备评估表 (2)'!C319</f>
        <v>电子比重计</v>
      </c>
      <c r="D325" s="22" t="str">
        <f>'[8]5、设备评估表 (2)'!D319</f>
        <v>GT-MH300A</v>
      </c>
      <c r="E325" s="22"/>
      <c r="F325" s="22" t="str">
        <f>'[8]5、设备评估表 (2)'!G319</f>
        <v>台湾高铁检测仪器公司</v>
      </c>
      <c r="G325" s="22" t="str">
        <f>'[8]5、设备评估表 (2)'!E319</f>
        <v>台</v>
      </c>
      <c r="H325" s="22">
        <f>'[8]5、设备评估表 (2)'!F319</f>
        <v>1</v>
      </c>
      <c r="I325" s="23">
        <f>'[8]5、设备评估表 (2)'!H319</f>
        <v>41090</v>
      </c>
      <c r="J325" s="23">
        <f t="shared" si="9"/>
        <v>41090</v>
      </c>
      <c r="K325" s="23"/>
      <c r="L325" s="110"/>
      <c r="M325" s="11"/>
      <c r="N325" s="10"/>
      <c r="O325" s="13"/>
      <c r="P325" s="11"/>
      <c r="Q325" s="11">
        <f>'[8]5、设备评估表 (2)'!J319</f>
        <v>3200</v>
      </c>
      <c r="R325" s="25">
        <f>'[8]5、设备评估表 (2)'!K319*100</f>
        <v>5</v>
      </c>
      <c r="S325" s="11">
        <f t="shared" si="10"/>
        <v>160</v>
      </c>
      <c r="T325" s="11"/>
      <c r="U325" s="201" t="str">
        <f>'[8]5、设备评估表 (2)'!N319</f>
        <v>研发楼</v>
      </c>
      <c r="V325" s="199">
        <f>R325-'[8]5、设备评估表 (2)'!$K319*100</f>
        <v>0</v>
      </c>
      <c r="W325" s="176"/>
    </row>
    <row r="326" spans="1:23" ht="18" customHeight="1">
      <c r="A326" s="22">
        <f>'[8]5、设备评估表 (2)'!A320</f>
        <v>319</v>
      </c>
      <c r="B326" s="22">
        <f>'[8]5、设备评估表 (2)'!B320</f>
        <v>0</v>
      </c>
      <c r="C326" s="30" t="str">
        <f>'[8]5、设备评估表 (2)'!C320</f>
        <v>手动式硬度计(含基座)</v>
      </c>
      <c r="D326" s="22" t="str">
        <f>'[8]5、设备评估表 (2)'!D320</f>
        <v>GT-GS-MB</v>
      </c>
      <c r="E326" s="22"/>
      <c r="F326" s="22" t="str">
        <f>'[8]5、设备评估表 (2)'!G320</f>
        <v>台湾高铁检测仪器公司</v>
      </c>
      <c r="G326" s="22" t="str">
        <f>'[8]5、设备评估表 (2)'!E320</f>
        <v>台</v>
      </c>
      <c r="H326" s="22">
        <f>'[8]5、设备评估表 (2)'!F320</f>
        <v>1</v>
      </c>
      <c r="I326" s="23">
        <f>'[8]5、设备评估表 (2)'!H320</f>
        <v>41090</v>
      </c>
      <c r="J326" s="23">
        <f t="shared" si="9"/>
        <v>41090</v>
      </c>
      <c r="K326" s="23"/>
      <c r="L326" s="110"/>
      <c r="M326" s="11"/>
      <c r="N326" s="10"/>
      <c r="O326" s="13"/>
      <c r="P326" s="11"/>
      <c r="Q326" s="11">
        <f>'[8]5、设备评估表 (2)'!J320</f>
        <v>13000</v>
      </c>
      <c r="R326" s="25">
        <f>'[8]5、设备评估表 (2)'!K320*100</f>
        <v>30</v>
      </c>
      <c r="S326" s="11">
        <f t="shared" si="10"/>
        <v>3900</v>
      </c>
      <c r="T326" s="11"/>
      <c r="U326" s="201" t="str">
        <f>'[8]5、设备评估表 (2)'!N320</f>
        <v>研发楼</v>
      </c>
      <c r="V326" s="199">
        <f>R326-'[8]5、设备评估表 (2)'!$K320*100</f>
        <v>0</v>
      </c>
      <c r="W326" s="176"/>
    </row>
    <row r="327" spans="1:23" ht="18" customHeight="1">
      <c r="A327" s="22">
        <f>'[8]5、设备评估表 (2)'!A321</f>
        <v>320</v>
      </c>
      <c r="B327" s="22">
        <f>'[8]5、设备评估表 (2)'!B321</f>
        <v>0</v>
      </c>
      <c r="C327" s="30" t="str">
        <f>'[8]5、设备评估表 (2)'!C321</f>
        <v>高压电容桥</v>
      </c>
      <c r="D327" s="22" t="str">
        <f>'[8]5、设备评估表 (2)'!D321</f>
        <v>QS37A</v>
      </c>
      <c r="E327" s="22"/>
      <c r="F327" s="22" t="str">
        <f>'[8]5、设备评估表 (2)'!G321</f>
        <v>上海培成电子</v>
      </c>
      <c r="G327" s="22" t="str">
        <f>'[8]5、设备评估表 (2)'!E321</f>
        <v>台</v>
      </c>
      <c r="H327" s="22">
        <f>'[8]5、设备评估表 (2)'!F321</f>
        <v>1</v>
      </c>
      <c r="I327" s="23">
        <f>'[8]5、设备评估表 (2)'!H321</f>
        <v>41090</v>
      </c>
      <c r="J327" s="23">
        <f t="shared" si="9"/>
        <v>41090</v>
      </c>
      <c r="K327" s="23"/>
      <c r="L327" s="110"/>
      <c r="M327" s="11"/>
      <c r="N327" s="10"/>
      <c r="O327" s="13"/>
      <c r="P327" s="11"/>
      <c r="Q327" s="11">
        <f>'[8]5、设备评估表 (2)'!J321</f>
        <v>35000</v>
      </c>
      <c r="R327" s="25">
        <f>'[8]5、设备评估表 (2)'!K321*100</f>
        <v>20</v>
      </c>
      <c r="S327" s="11">
        <f t="shared" si="10"/>
        <v>7000</v>
      </c>
      <c r="T327" s="11"/>
      <c r="U327" s="201" t="str">
        <f>'[8]5、设备评估表 (2)'!N321</f>
        <v>研发楼</v>
      </c>
      <c r="V327" s="199">
        <f>R327-'[8]5、设备评估表 (2)'!$K321*100</f>
        <v>0</v>
      </c>
      <c r="W327" s="176"/>
    </row>
    <row r="328" spans="1:23" ht="18" customHeight="1">
      <c r="A328" s="22">
        <f>'[8]5、设备评估表 (2)'!A322</f>
        <v>321</v>
      </c>
      <c r="B328" s="22">
        <f>'[8]5、设备评估表 (2)'!B322</f>
        <v>0</v>
      </c>
      <c r="C328" s="30" t="str">
        <f>'[8]5、设备评估表 (2)'!C322</f>
        <v>接触角测量仪</v>
      </c>
      <c r="D328" s="22" t="str">
        <f>'[8]5、设备评估表 (2)'!D322</f>
        <v>JC2000D1</v>
      </c>
      <c r="E328" s="22"/>
      <c r="F328" s="22" t="str">
        <f>'[8]5、设备评估表 (2)'!G322</f>
        <v>上海中辰数字技术有限公司</v>
      </c>
      <c r="G328" s="22" t="str">
        <f>'[8]5、设备评估表 (2)'!E322</f>
        <v>台</v>
      </c>
      <c r="H328" s="22">
        <f>'[8]5、设备评估表 (2)'!F322</f>
        <v>1</v>
      </c>
      <c r="I328" s="23">
        <f>'[8]5、设备评估表 (2)'!H322</f>
        <v>41090</v>
      </c>
      <c r="J328" s="23">
        <f t="shared" si="9"/>
        <v>41090</v>
      </c>
      <c r="K328" s="23"/>
      <c r="L328" s="110"/>
      <c r="M328" s="11"/>
      <c r="N328" s="10"/>
      <c r="O328" s="13"/>
      <c r="P328" s="11"/>
      <c r="Q328" s="11">
        <f>'[8]5、设备评估表 (2)'!J322</f>
        <v>21000</v>
      </c>
      <c r="R328" s="25">
        <f>'[8]5、设备评估表 (2)'!K322*100</f>
        <v>30</v>
      </c>
      <c r="S328" s="11">
        <f t="shared" si="10"/>
        <v>6300</v>
      </c>
      <c r="T328" s="11"/>
      <c r="U328" s="201" t="str">
        <f>'[8]5、设备评估表 (2)'!N322</f>
        <v>研发楼</v>
      </c>
      <c r="V328" s="199">
        <f>R328-'[8]5、设备评估表 (2)'!$K322*100</f>
        <v>0</v>
      </c>
      <c r="W328" s="176"/>
    </row>
    <row r="329" spans="1:23" ht="18" customHeight="1">
      <c r="A329" s="22">
        <f>'[8]5、设备评估表 (2)'!A323</f>
        <v>322</v>
      </c>
      <c r="B329" s="22">
        <f>'[8]5、设备评估表 (2)'!B323</f>
        <v>0</v>
      </c>
      <c r="C329" s="30" t="str">
        <f>'[8]5、设备评估表 (2)'!C323</f>
        <v>电子天平一台</v>
      </c>
      <c r="D329" s="22" t="str">
        <f>'[8]5、设备评估表 (2)'!D323</f>
        <v>FA</v>
      </c>
      <c r="E329" s="22"/>
      <c r="F329" s="22" t="str">
        <f>'[8]5、设备评估表 (2)'!G323</f>
        <v>上海上平仪器有限公司</v>
      </c>
      <c r="G329" s="22" t="str">
        <f>'[8]5、设备评估表 (2)'!E323</f>
        <v>台</v>
      </c>
      <c r="H329" s="22">
        <f>'[8]5、设备评估表 (2)'!F323</f>
        <v>1</v>
      </c>
      <c r="I329" s="23">
        <f>'[8]5、设备评估表 (2)'!H323</f>
        <v>41090</v>
      </c>
      <c r="J329" s="23">
        <f t="shared" ref="J329:J392" si="11">I329</f>
        <v>41090</v>
      </c>
      <c r="K329" s="23"/>
      <c r="L329" s="110"/>
      <c r="M329" s="11"/>
      <c r="N329" s="10"/>
      <c r="O329" s="13"/>
      <c r="P329" s="11"/>
      <c r="Q329" s="11">
        <f>'[8]5、设备评估表 (2)'!J323</f>
        <v>600</v>
      </c>
      <c r="R329" s="25">
        <f>'[8]5、设备评估表 (2)'!K323*100</f>
        <v>5</v>
      </c>
      <c r="S329" s="11">
        <f t="shared" ref="S329:S392" si="12">ROUND(Q329*R329/100,0)</f>
        <v>30</v>
      </c>
      <c r="T329" s="11"/>
      <c r="U329" s="177" t="str">
        <f>'[8]5、设备评估表 (2)'!N323</f>
        <v>B2</v>
      </c>
      <c r="V329" s="199">
        <f>R329-'[8]5、设备评估表 (2)'!$K323*100</f>
        <v>0</v>
      </c>
      <c r="W329" s="176"/>
    </row>
    <row r="330" spans="1:23" ht="18" customHeight="1">
      <c r="A330" s="22">
        <f>'[8]5、设备评估表 (2)'!A324</f>
        <v>323</v>
      </c>
      <c r="B330" s="22">
        <f>'[8]5、设备评估表 (2)'!B324</f>
        <v>0</v>
      </c>
      <c r="C330" s="30" t="str">
        <f>'[8]5、设备评估表 (2)'!C324</f>
        <v>黏性测试仪</v>
      </c>
      <c r="D330" s="22" t="str">
        <f>'[8]5、设备评估表 (2)'!D324</f>
        <v>GT-7080S2</v>
      </c>
      <c r="E330" s="22"/>
      <c r="F330" s="22" t="str">
        <f>'[8]5、设备评估表 (2)'!G324</f>
        <v>广东东莞</v>
      </c>
      <c r="G330" s="22" t="str">
        <f>'[8]5、设备评估表 (2)'!E324</f>
        <v>台</v>
      </c>
      <c r="H330" s="22">
        <f>'[8]5、设备评估表 (2)'!F324</f>
        <v>1</v>
      </c>
      <c r="I330" s="23">
        <f>'[8]5、设备评估表 (2)'!H324</f>
        <v>41090</v>
      </c>
      <c r="J330" s="23">
        <f t="shared" si="11"/>
        <v>41090</v>
      </c>
      <c r="K330" s="23"/>
      <c r="L330" s="110"/>
      <c r="M330" s="11"/>
      <c r="N330" s="10"/>
      <c r="O330" s="13"/>
      <c r="P330" s="11"/>
      <c r="Q330" s="11">
        <f>'[8]5、设备评估表 (2)'!J324</f>
        <v>120000</v>
      </c>
      <c r="R330" s="25">
        <f>'[8]5、设备评估表 (2)'!K324*100</f>
        <v>20</v>
      </c>
      <c r="S330" s="202">
        <f t="shared" si="12"/>
        <v>24000</v>
      </c>
      <c r="T330" s="202"/>
      <c r="U330" s="205" t="str">
        <f>'[8]5、设备评估表 (2)'!N324</f>
        <v>研发楼</v>
      </c>
      <c r="V330" s="199">
        <f>R330-'[8]5、设备评估表 (2)'!$K324*100</f>
        <v>0</v>
      </c>
      <c r="W330" s="176"/>
    </row>
    <row r="331" spans="1:23" ht="18" customHeight="1">
      <c r="A331" s="22">
        <f>'[8]5、设备评估表 (2)'!A325</f>
        <v>324</v>
      </c>
      <c r="B331" s="22">
        <f>'[8]5、设备评估表 (2)'!B325</f>
        <v>0</v>
      </c>
      <c r="C331" s="30" t="str">
        <f>'[8]5、设备评估表 (2)'!C325</f>
        <v>树脂砂制样机一套</v>
      </c>
      <c r="D331" s="22" t="str">
        <f>'[8]5、设备评估表 (2)'!D325</f>
        <v>SAH</v>
      </c>
      <c r="E331" s="22"/>
      <c r="F331" s="22" t="str">
        <f>'[8]5、设备评估表 (2)'!G325</f>
        <v>无锡斯派特分析仪器有限公司</v>
      </c>
      <c r="G331" s="22" t="str">
        <f>'[8]5、设备评估表 (2)'!E325</f>
        <v>套</v>
      </c>
      <c r="H331" s="22">
        <f>'[8]5、设备评估表 (2)'!F325</f>
        <v>1</v>
      </c>
      <c r="I331" s="23">
        <f>'[8]5、设备评估表 (2)'!H325</f>
        <v>42004</v>
      </c>
      <c r="J331" s="23">
        <f t="shared" si="11"/>
        <v>42004</v>
      </c>
      <c r="K331" s="23"/>
      <c r="L331" s="110"/>
      <c r="M331" s="11"/>
      <c r="N331" s="10"/>
      <c r="O331" s="13"/>
      <c r="P331" s="11"/>
      <c r="Q331" s="11">
        <f>'[8]5、设备评估表 (2)'!J325</f>
        <v>0</v>
      </c>
      <c r="R331" s="25">
        <f>'[8]5、设备评估表 (2)'!K325*100</f>
        <v>0</v>
      </c>
      <c r="S331" s="202">
        <f t="shared" si="12"/>
        <v>0</v>
      </c>
      <c r="T331" s="202"/>
      <c r="U331" s="204" t="s">
        <v>260</v>
      </c>
      <c r="V331" s="199">
        <f>R331-'[8]5、设备评估表 (2)'!$K325*100</f>
        <v>0</v>
      </c>
      <c r="W331" s="176"/>
    </row>
    <row r="332" spans="1:23" ht="18" customHeight="1">
      <c r="A332" s="22">
        <f>'[8]5、设备评估表 (2)'!A326</f>
        <v>325</v>
      </c>
      <c r="B332" s="22">
        <f>'[8]5、设备评估表 (2)'!B326</f>
        <v>0</v>
      </c>
      <c r="C332" s="30" t="str">
        <f>'[8]5、设备评估表 (2)'!C326</f>
        <v>智能型砂强度机一套</v>
      </c>
      <c r="D332" s="22" t="str">
        <f>'[8]5、设备评估表 (2)'!D326</f>
        <v>XQY-II</v>
      </c>
      <c r="E332" s="22"/>
      <c r="F332" s="22" t="str">
        <f>'[8]5、设备评估表 (2)'!G326</f>
        <v>无锡斯派特分析仪器有限公司</v>
      </c>
      <c r="G332" s="22" t="str">
        <f>'[8]5、设备评估表 (2)'!E326</f>
        <v>套</v>
      </c>
      <c r="H332" s="22">
        <f>'[8]5、设备评估表 (2)'!F326</f>
        <v>1</v>
      </c>
      <c r="I332" s="23">
        <f>'[8]5、设备评估表 (2)'!H326</f>
        <v>42004</v>
      </c>
      <c r="J332" s="23">
        <f t="shared" si="11"/>
        <v>42004</v>
      </c>
      <c r="K332" s="23"/>
      <c r="L332" s="110"/>
      <c r="M332" s="11"/>
      <c r="N332" s="10"/>
      <c r="O332" s="13"/>
      <c r="P332" s="11"/>
      <c r="Q332" s="11">
        <f>'[8]5、设备评估表 (2)'!J326</f>
        <v>18000</v>
      </c>
      <c r="R332" s="25">
        <f>'[8]5、设备评估表 (2)'!K326*100</f>
        <v>45</v>
      </c>
      <c r="S332" s="202">
        <f t="shared" si="12"/>
        <v>8100</v>
      </c>
      <c r="T332" s="202"/>
      <c r="U332" s="203" t="str">
        <f>'[8]5、设备评估表 (2)'!N326</f>
        <v>B2</v>
      </c>
      <c r="V332" s="199">
        <f>R332-'[8]5、设备评估表 (2)'!$K326*100</f>
        <v>0</v>
      </c>
      <c r="W332" s="176"/>
    </row>
    <row r="333" spans="1:23" ht="18" customHeight="1">
      <c r="A333" s="22">
        <f>'[8]5、设备评估表 (2)'!A327</f>
        <v>326</v>
      </c>
      <c r="B333" s="22">
        <f>'[8]5、设备评估表 (2)'!B327</f>
        <v>0</v>
      </c>
      <c r="C333" s="30" t="str">
        <f>'[8]5、设备评估表 (2)'!C327</f>
        <v>智能透气性测定仪一套</v>
      </c>
      <c r="D333" s="22" t="str">
        <f>'[8]5、设备评估表 (2)'!D327</f>
        <v>ZTY</v>
      </c>
      <c r="E333" s="22"/>
      <c r="F333" s="22" t="str">
        <f>'[8]5、设备评估表 (2)'!G327</f>
        <v>无锡斯派特分析仪器有限公司</v>
      </c>
      <c r="G333" s="22" t="str">
        <f>'[8]5、设备评估表 (2)'!E327</f>
        <v>套</v>
      </c>
      <c r="H333" s="22">
        <f>'[8]5、设备评估表 (2)'!F327</f>
        <v>1</v>
      </c>
      <c r="I333" s="23">
        <f>'[8]5、设备评估表 (2)'!H327</f>
        <v>42004</v>
      </c>
      <c r="J333" s="23">
        <f t="shared" si="11"/>
        <v>42004</v>
      </c>
      <c r="K333" s="23"/>
      <c r="L333" s="110"/>
      <c r="M333" s="11"/>
      <c r="N333" s="10"/>
      <c r="O333" s="13"/>
      <c r="P333" s="11"/>
      <c r="Q333" s="11">
        <f>'[8]5、设备评估表 (2)'!J327</f>
        <v>4600</v>
      </c>
      <c r="R333" s="25">
        <f>'[8]5、设备评估表 (2)'!K327*100</f>
        <v>45</v>
      </c>
      <c r="S333" s="202">
        <f t="shared" si="12"/>
        <v>2070</v>
      </c>
      <c r="T333" s="202"/>
      <c r="U333" s="203" t="str">
        <f>'[8]5、设备评估表 (2)'!N327</f>
        <v>B2</v>
      </c>
      <c r="V333" s="199">
        <f>R333-'[8]5、设备评估表 (2)'!$K327*100</f>
        <v>0</v>
      </c>
      <c r="W333" s="176"/>
    </row>
    <row r="334" spans="1:23" ht="18" customHeight="1">
      <c r="A334" s="22">
        <f>'[8]5、设备评估表 (2)'!A328</f>
        <v>327</v>
      </c>
      <c r="B334" s="22">
        <f>'[8]5、设备评估表 (2)'!B328</f>
        <v>0</v>
      </c>
      <c r="C334" s="30" t="str">
        <f>'[8]5、设备评估表 (2)'!C328</f>
        <v>微控双盘红外线烘干器</v>
      </c>
      <c r="D334" s="22" t="str">
        <f>'[8]5、设备评估表 (2)'!D328</f>
        <v>SGH</v>
      </c>
      <c r="E334" s="22"/>
      <c r="F334" s="22" t="str">
        <f>'[8]5、设备评估表 (2)'!G328</f>
        <v>无锡斯派特分析仪器有限公司</v>
      </c>
      <c r="G334" s="22" t="str">
        <f>'[8]5、设备评估表 (2)'!E328</f>
        <v>台</v>
      </c>
      <c r="H334" s="22">
        <f>'[8]5、设备评估表 (2)'!F328</f>
        <v>1</v>
      </c>
      <c r="I334" s="23">
        <f>'[8]5、设备评估表 (2)'!H328</f>
        <v>42004</v>
      </c>
      <c r="J334" s="23">
        <f t="shared" si="11"/>
        <v>42004</v>
      </c>
      <c r="K334" s="23"/>
      <c r="L334" s="110"/>
      <c r="M334" s="11"/>
      <c r="N334" s="10"/>
      <c r="O334" s="13"/>
      <c r="P334" s="11"/>
      <c r="Q334" s="11">
        <f>'[8]5、设备评估表 (2)'!J328</f>
        <v>1200</v>
      </c>
      <c r="R334" s="25">
        <f>'[8]5、设备评估表 (2)'!K328*100</f>
        <v>50</v>
      </c>
      <c r="S334" s="202">
        <f t="shared" si="12"/>
        <v>600</v>
      </c>
      <c r="T334" s="202"/>
      <c r="U334" s="203" t="str">
        <f>'[8]5、设备评估表 (2)'!N328</f>
        <v>B2</v>
      </c>
      <c r="V334" s="199">
        <f>R334-'[8]5、设备评估表 (2)'!$K328*100</f>
        <v>0</v>
      </c>
      <c r="W334" s="176"/>
    </row>
    <row r="335" spans="1:23" ht="18" customHeight="1">
      <c r="A335" s="22">
        <f>'[8]5、设备评估表 (2)'!A329</f>
        <v>328</v>
      </c>
      <c r="B335" s="22">
        <f>'[8]5、设备评估表 (2)'!B329</f>
        <v>0</v>
      </c>
      <c r="C335" s="30" t="str">
        <f>'[8]5、设备评估表 (2)'!C329</f>
        <v>微控涡式洗砂机</v>
      </c>
      <c r="D335" s="22" t="str">
        <f>'[8]5、设备评估表 (2)'!D329</f>
        <v>SXW</v>
      </c>
      <c r="E335" s="22"/>
      <c r="F335" s="22" t="str">
        <f>'[8]5、设备评估表 (2)'!G329</f>
        <v>无锡斯派特分析仪器有限公司</v>
      </c>
      <c r="G335" s="22" t="str">
        <f>'[8]5、设备评估表 (2)'!E329</f>
        <v>台</v>
      </c>
      <c r="H335" s="22">
        <f>'[8]5、设备评估表 (2)'!F329</f>
        <v>1</v>
      </c>
      <c r="I335" s="23">
        <f>'[8]5、设备评估表 (2)'!H329</f>
        <v>42004</v>
      </c>
      <c r="J335" s="23">
        <f t="shared" si="11"/>
        <v>42004</v>
      </c>
      <c r="K335" s="23"/>
      <c r="L335" s="110"/>
      <c r="M335" s="11"/>
      <c r="N335" s="10"/>
      <c r="O335" s="13"/>
      <c r="P335" s="11"/>
      <c r="Q335" s="11">
        <f>'[8]5、设备评估表 (2)'!J329</f>
        <v>1300</v>
      </c>
      <c r="R335" s="25">
        <f>'[8]5、设备评估表 (2)'!K329*100</f>
        <v>50</v>
      </c>
      <c r="S335" s="202">
        <f t="shared" si="12"/>
        <v>650</v>
      </c>
      <c r="T335" s="202"/>
      <c r="U335" s="203" t="str">
        <f>'[8]5、设备评估表 (2)'!N329</f>
        <v>B2</v>
      </c>
      <c r="V335" s="199">
        <f>R335-'[8]5、设备评估表 (2)'!$K329*100</f>
        <v>0</v>
      </c>
      <c r="W335" s="176"/>
    </row>
    <row r="336" spans="1:23" ht="18" customHeight="1">
      <c r="A336" s="22">
        <f>'[8]5、设备评估表 (2)'!A330</f>
        <v>329</v>
      </c>
      <c r="B336" s="22">
        <f>'[8]5、设备评估表 (2)'!B330</f>
        <v>0</v>
      </c>
      <c r="C336" s="30" t="str">
        <f>'[8]5、设备评估表 (2)'!C330</f>
        <v>微机控制电磁微震筛砂机</v>
      </c>
      <c r="D336" s="22" t="str">
        <f>'[8]5、设备评估表 (2)'!D330</f>
        <v>SDZ</v>
      </c>
      <c r="E336" s="22"/>
      <c r="F336" s="22" t="str">
        <f>'[8]5、设备评估表 (2)'!G330</f>
        <v>无锡斯派特分析仪器有限公司</v>
      </c>
      <c r="G336" s="22" t="str">
        <f>'[8]5、设备评估表 (2)'!E330</f>
        <v>台</v>
      </c>
      <c r="H336" s="22">
        <f>'[8]5、设备评估表 (2)'!F330</f>
        <v>1</v>
      </c>
      <c r="I336" s="23">
        <f>'[8]5、设备评估表 (2)'!H330</f>
        <v>42004</v>
      </c>
      <c r="J336" s="23">
        <f t="shared" si="11"/>
        <v>42004</v>
      </c>
      <c r="K336" s="23"/>
      <c r="L336" s="110"/>
      <c r="M336" s="11"/>
      <c r="N336" s="10"/>
      <c r="O336" s="13"/>
      <c r="P336" s="11"/>
      <c r="Q336" s="11">
        <f>'[8]5、设备评估表 (2)'!J330</f>
        <v>12000</v>
      </c>
      <c r="R336" s="25">
        <f>'[8]5、设备评估表 (2)'!K330*100</f>
        <v>50</v>
      </c>
      <c r="S336" s="202">
        <f t="shared" si="12"/>
        <v>6000</v>
      </c>
      <c r="T336" s="202"/>
      <c r="U336" s="203" t="str">
        <f>'[8]5、设备评估表 (2)'!N330</f>
        <v>B2</v>
      </c>
      <c r="V336" s="199">
        <f>R336-'[8]5、设备评估表 (2)'!$K330*100</f>
        <v>0</v>
      </c>
      <c r="W336" s="176"/>
    </row>
    <row r="337" spans="1:23" ht="18" customHeight="1">
      <c r="A337" s="22">
        <f>'[8]5、设备评估表 (2)'!A331</f>
        <v>330</v>
      </c>
      <c r="B337" s="22">
        <f>'[8]5、设备评估表 (2)'!B331</f>
        <v>0</v>
      </c>
      <c r="C337" s="30" t="str">
        <f>'[8]5、设备评估表 (2)'!C331</f>
        <v>无油静音空压机</v>
      </c>
      <c r="D337" s="22" t="str">
        <f>'[8]5、设备评估表 (2)'!D331</f>
        <v>2Z-550-50L</v>
      </c>
      <c r="E337" s="22"/>
      <c r="F337" s="22" t="str">
        <f>'[8]5、设备评估表 (2)'!G331</f>
        <v>温岭市云豹空压机厂</v>
      </c>
      <c r="G337" s="22" t="str">
        <f>'[8]5、设备评估表 (2)'!E331</f>
        <v>台</v>
      </c>
      <c r="H337" s="22">
        <f>'[8]5、设备评估表 (2)'!F331</f>
        <v>1</v>
      </c>
      <c r="I337" s="23">
        <f>'[8]5、设备评估表 (2)'!H331</f>
        <v>41305</v>
      </c>
      <c r="J337" s="23">
        <f t="shared" si="11"/>
        <v>41305</v>
      </c>
      <c r="K337" s="23"/>
      <c r="L337" s="110"/>
      <c r="M337" s="11"/>
      <c r="N337" s="10"/>
      <c r="O337" s="13"/>
      <c r="P337" s="11"/>
      <c r="Q337" s="11">
        <f>'[8]5、设备评估表 (2)'!J331</f>
        <v>1100</v>
      </c>
      <c r="R337" s="25">
        <f>'[8]5、设备评估表 (2)'!K331*100</f>
        <v>44</v>
      </c>
      <c r="S337" s="202">
        <f t="shared" si="12"/>
        <v>484</v>
      </c>
      <c r="T337" s="202"/>
      <c r="U337" s="205" t="str">
        <f>'[8]5、设备评估表 (2)'!N331</f>
        <v>研发楼</v>
      </c>
      <c r="V337" s="199">
        <f>R337-'[8]5、设备评估表 (2)'!$K331*100</f>
        <v>0</v>
      </c>
      <c r="W337" s="176"/>
    </row>
    <row r="338" spans="1:23" ht="18" customHeight="1">
      <c r="A338" s="22">
        <f>'[8]5、设备评估表 (2)'!A332</f>
        <v>331</v>
      </c>
      <c r="B338" s="22">
        <f>'[8]5、设备评估表 (2)'!B332</f>
        <v>0</v>
      </c>
      <c r="C338" s="30" t="str">
        <f>'[8]5、设备评估表 (2)'!C332</f>
        <v>铝液测氢仪</v>
      </c>
      <c r="D338" s="22" t="str">
        <f>'[8]5、设备评估表 (2)'!D332</f>
        <v>CQY-01</v>
      </c>
      <c r="E338" s="22"/>
      <c r="F338" s="22" t="str">
        <f>'[8]5、设备评估表 (2)'!G332</f>
        <v>济南海德热工有限公司</v>
      </c>
      <c r="G338" s="22" t="str">
        <f>'[8]5、设备评估表 (2)'!E332</f>
        <v>台</v>
      </c>
      <c r="H338" s="22">
        <f>'[8]5、设备评估表 (2)'!F332</f>
        <v>1</v>
      </c>
      <c r="I338" s="23">
        <f>'[8]5、设备评估表 (2)'!H332</f>
        <v>41305</v>
      </c>
      <c r="J338" s="23">
        <f t="shared" si="11"/>
        <v>41305</v>
      </c>
      <c r="K338" s="23"/>
      <c r="L338" s="110"/>
      <c r="M338" s="11"/>
      <c r="N338" s="10"/>
      <c r="O338" s="13"/>
      <c r="P338" s="11"/>
      <c r="Q338" s="11">
        <f>'[8]5、设备评估表 (2)'!J332</f>
        <v>12000</v>
      </c>
      <c r="R338" s="25">
        <f>'[8]5、设备评估表 (2)'!K332*100</f>
        <v>32</v>
      </c>
      <c r="S338" s="202">
        <f t="shared" si="12"/>
        <v>3840</v>
      </c>
      <c r="T338" s="202"/>
      <c r="U338" s="203" t="str">
        <f>'[8]5、设备评估表 (2)'!N332</f>
        <v>B2</v>
      </c>
      <c r="V338" s="199">
        <f>R338-'[8]5、设备评估表 (2)'!$K332*100</f>
        <v>0</v>
      </c>
      <c r="W338" s="176"/>
    </row>
    <row r="339" spans="1:23" ht="18" customHeight="1">
      <c r="A339" s="22">
        <f>'[8]5、设备评估表 (2)'!A333</f>
        <v>332</v>
      </c>
      <c r="B339" s="22">
        <f>'[8]5、设备评估表 (2)'!B333</f>
        <v>0</v>
      </c>
      <c r="C339" s="30" t="str">
        <f>'[8]5、设备评估表 (2)'!C333</f>
        <v>铸铁划线平台</v>
      </c>
      <c r="D339" s="22" t="str">
        <f>'[8]5、设备评估表 (2)'!D333</f>
        <v>2*1.8*0.15</v>
      </c>
      <c r="E339" s="22"/>
      <c r="F339" s="22" t="str">
        <f>'[8]5、设备评估表 (2)'!G333</f>
        <v>泊头洪城量具机械设备有限公司</v>
      </c>
      <c r="G339" s="22" t="str">
        <f>'[8]5、设备评估表 (2)'!E333</f>
        <v>台</v>
      </c>
      <c r="H339" s="22">
        <f>'[8]5、设备评估表 (2)'!F333</f>
        <v>1</v>
      </c>
      <c r="I339" s="23">
        <f>'[8]5、设备评估表 (2)'!H333</f>
        <v>41639</v>
      </c>
      <c r="J339" s="23">
        <f t="shared" si="11"/>
        <v>41639</v>
      </c>
      <c r="K339" s="23"/>
      <c r="L339" s="110"/>
      <c r="M339" s="11"/>
      <c r="N339" s="10"/>
      <c r="O339" s="13"/>
      <c r="P339" s="11"/>
      <c r="Q339" s="11">
        <f>'[8]5、设备评估表 (2)'!J333</f>
        <v>0</v>
      </c>
      <c r="R339" s="25">
        <f>'[8]5、设备评估表 (2)'!K333*100</f>
        <v>0</v>
      </c>
      <c r="S339" s="202">
        <f t="shared" si="12"/>
        <v>0</v>
      </c>
      <c r="T339" s="202"/>
      <c r="U339" s="204" t="s">
        <v>260</v>
      </c>
      <c r="V339" s="199">
        <f>R339-'[8]5、设备评估表 (2)'!$K333*100</f>
        <v>0</v>
      </c>
      <c r="W339" s="176"/>
    </row>
    <row r="340" spans="1:23" ht="18" customHeight="1">
      <c r="A340" s="22">
        <f>'[8]5、设备评估表 (2)'!A334</f>
        <v>333</v>
      </c>
      <c r="B340" s="22">
        <f>'[8]5、设备评估表 (2)'!B334</f>
        <v>0</v>
      </c>
      <c r="C340" s="30" t="str">
        <f>'[8]5、设备评估表 (2)'!C334</f>
        <v>机加车间用平台</v>
      </c>
      <c r="D340" s="22" t="str">
        <f>'[8]5、设备评估表 (2)'!D334</f>
        <v>2*1.8*0.15</v>
      </c>
      <c r="E340" s="22"/>
      <c r="F340" s="22" t="str">
        <f>'[8]5、设备评估表 (2)'!G334</f>
        <v>泊头洪城量具机械设备有限公司</v>
      </c>
      <c r="G340" s="22" t="str">
        <f>'[8]5、设备评估表 (2)'!E334</f>
        <v>台</v>
      </c>
      <c r="H340" s="22">
        <f>'[8]5、设备评估表 (2)'!F334</f>
        <v>1</v>
      </c>
      <c r="I340" s="23">
        <f>'[8]5、设备评估表 (2)'!H334</f>
        <v>41547</v>
      </c>
      <c r="J340" s="23">
        <f t="shared" si="11"/>
        <v>41547</v>
      </c>
      <c r="K340" s="23"/>
      <c r="L340" s="110"/>
      <c r="M340" s="11"/>
      <c r="N340" s="10"/>
      <c r="O340" s="13"/>
      <c r="P340" s="11"/>
      <c r="Q340" s="11">
        <f>'[8]5、设备评估表 (2)'!J334</f>
        <v>19700</v>
      </c>
      <c r="R340" s="25">
        <f>'[8]5、设备评估表 (2)'!K334*100</f>
        <v>70</v>
      </c>
      <c r="S340" s="202">
        <f t="shared" si="12"/>
        <v>13790</v>
      </c>
      <c r="T340" s="202"/>
      <c r="U340" s="203" t="str">
        <f>'[8]5、设备评估表 (2)'!N334</f>
        <v>B1</v>
      </c>
      <c r="V340" s="199">
        <f>R340-'[8]5、设备评估表 (2)'!$K334*100</f>
        <v>0</v>
      </c>
      <c r="W340" s="176"/>
    </row>
    <row r="341" spans="1:23" ht="18" customHeight="1">
      <c r="A341" s="22">
        <f>'[8]5、设备评估表 (2)'!A335</f>
        <v>334</v>
      </c>
      <c r="B341" s="22">
        <f>'[8]5、设备评估表 (2)'!B335</f>
        <v>0</v>
      </c>
      <c r="C341" s="30" t="str">
        <f>'[8]5、设备评估表 (2)'!C335</f>
        <v>x射线实时成像检测系统</v>
      </c>
      <c r="D341" s="22" t="str">
        <f>'[8]5、设备评估表 (2)'!D335</f>
        <v>XYD-22503</v>
      </c>
      <c r="E341" s="22"/>
      <c r="F341" s="22" t="str">
        <f>'[8]5、设备评估表 (2)'!G335</f>
        <v>丹东奥龙射线仪器有限公司</v>
      </c>
      <c r="G341" s="22" t="str">
        <f>'[8]5、设备评估表 (2)'!E335</f>
        <v>台</v>
      </c>
      <c r="H341" s="22">
        <f>'[8]5、设备评估表 (2)'!F335</f>
        <v>1</v>
      </c>
      <c r="I341" s="23">
        <f>'[8]5、设备评估表 (2)'!H335</f>
        <v>41274</v>
      </c>
      <c r="J341" s="23">
        <f t="shared" si="11"/>
        <v>41274</v>
      </c>
      <c r="K341" s="23"/>
      <c r="L341" s="110"/>
      <c r="M341" s="11"/>
      <c r="N341" s="10"/>
      <c r="O341" s="13"/>
      <c r="P341" s="11"/>
      <c r="Q341" s="11">
        <f>'[8]5、设备评估表 (2)'!J335</f>
        <v>570000</v>
      </c>
      <c r="R341" s="25">
        <f>'[8]5、设备评估表 (2)'!K335*100</f>
        <v>25</v>
      </c>
      <c r="S341" s="11">
        <f t="shared" si="12"/>
        <v>142500</v>
      </c>
      <c r="T341" s="11"/>
      <c r="U341" s="177" t="str">
        <f>'[8]5、设备评估表 (2)'!N335</f>
        <v>B2</v>
      </c>
      <c r="V341" s="199">
        <f>R341-'[8]5、设备评估表 (2)'!$K335*100</f>
        <v>0</v>
      </c>
      <c r="W341" s="176"/>
    </row>
    <row r="342" spans="1:23" ht="18" customHeight="1">
      <c r="A342" s="22">
        <f>'[8]5、设备评估表 (2)'!A336</f>
        <v>335</v>
      </c>
      <c r="B342" s="22">
        <f>'[8]5、设备评估表 (2)'!B336</f>
        <v>0</v>
      </c>
      <c r="C342" s="30" t="str">
        <f>'[8]5、设备评估表 (2)'!C336</f>
        <v>检验平台2*3米</v>
      </c>
      <c r="D342" s="22" t="str">
        <f>'[8]5、设备评估表 (2)'!D336</f>
        <v>2*3米</v>
      </c>
      <c r="E342" s="22"/>
      <c r="F342" s="22" t="str">
        <f>'[8]5、设备评估表 (2)'!G336</f>
        <v>泊头洪城量具机械设备有限公司</v>
      </c>
      <c r="G342" s="22" t="str">
        <f>'[8]5、设备评估表 (2)'!E336</f>
        <v>台</v>
      </c>
      <c r="H342" s="22">
        <f>'[8]5、设备评估表 (2)'!F336</f>
        <v>1</v>
      </c>
      <c r="I342" s="23">
        <f>'[8]5、设备评估表 (2)'!H336</f>
        <v>41275</v>
      </c>
      <c r="J342" s="23">
        <f t="shared" si="11"/>
        <v>41275</v>
      </c>
      <c r="K342" s="23"/>
      <c r="L342" s="110"/>
      <c r="M342" s="11"/>
      <c r="N342" s="10"/>
      <c r="O342" s="13"/>
      <c r="P342" s="11"/>
      <c r="Q342" s="11">
        <f>'[8]5、设备评估表 (2)'!J336</f>
        <v>21900</v>
      </c>
      <c r="R342" s="25">
        <f>'[8]5、设备评估表 (2)'!K336*100</f>
        <v>66</v>
      </c>
      <c r="S342" s="11">
        <f t="shared" si="12"/>
        <v>14454</v>
      </c>
      <c r="T342" s="11"/>
      <c r="U342" s="177" t="str">
        <f>'[8]5、设备评估表 (2)'!N336</f>
        <v>A5</v>
      </c>
      <c r="V342" s="199">
        <f>R342-'[8]5、设备评估表 (2)'!$K336*100</f>
        <v>0</v>
      </c>
      <c r="W342" s="176"/>
    </row>
    <row r="343" spans="1:23" ht="18" customHeight="1">
      <c r="A343" s="22">
        <f>'[8]5、设备评估表 (2)'!A337</f>
        <v>336</v>
      </c>
      <c r="B343" s="22">
        <f>'[8]5、设备评估表 (2)'!B337</f>
        <v>0</v>
      </c>
      <c r="C343" s="30" t="str">
        <f>'[8]5、设备评估表 (2)'!C337</f>
        <v>检验平台1*1.5米</v>
      </c>
      <c r="D343" s="22" t="str">
        <f>'[8]5、设备评估表 (2)'!D337</f>
        <v>1*1.5米</v>
      </c>
      <c r="E343" s="22"/>
      <c r="F343" s="22" t="str">
        <f>'[8]5、设备评估表 (2)'!G337</f>
        <v>泊头洪城量具机械设备有限公司</v>
      </c>
      <c r="G343" s="22" t="str">
        <f>'[8]5、设备评估表 (2)'!E337</f>
        <v>台</v>
      </c>
      <c r="H343" s="22">
        <f>'[8]5、设备评估表 (2)'!F337</f>
        <v>1</v>
      </c>
      <c r="I343" s="23">
        <f>'[8]5、设备评估表 (2)'!H337</f>
        <v>41275</v>
      </c>
      <c r="J343" s="23">
        <f t="shared" si="11"/>
        <v>41275</v>
      </c>
      <c r="K343" s="23"/>
      <c r="L343" s="110"/>
      <c r="M343" s="11"/>
      <c r="N343" s="10"/>
      <c r="O343" s="13"/>
      <c r="P343" s="11"/>
      <c r="Q343" s="11">
        <f>'[8]5、设备评估表 (2)'!J337</f>
        <v>5500</v>
      </c>
      <c r="R343" s="25">
        <f>'[8]5、设备评估表 (2)'!K337*100</f>
        <v>66</v>
      </c>
      <c r="S343" s="11">
        <f t="shared" si="12"/>
        <v>3630</v>
      </c>
      <c r="T343" s="11"/>
      <c r="U343" s="177" t="str">
        <f>'[8]5、设备评估表 (2)'!N337</f>
        <v>A5</v>
      </c>
      <c r="V343" s="199">
        <f>R343-'[8]5、设备评估表 (2)'!$K337*100</f>
        <v>0</v>
      </c>
      <c r="W343" s="176"/>
    </row>
    <row r="344" spans="1:23" ht="18" customHeight="1">
      <c r="A344" s="22">
        <f>'[8]5、设备评估表 (2)'!A338</f>
        <v>337</v>
      </c>
      <c r="B344" s="22">
        <f>'[8]5、设备评估表 (2)'!B338</f>
        <v>0</v>
      </c>
      <c r="C344" s="30" t="str">
        <f>'[8]5、设备评估表 (2)'!C338</f>
        <v>检验平台2*1.5米</v>
      </c>
      <c r="D344" s="22" t="str">
        <f>'[8]5、设备评估表 (2)'!D338</f>
        <v>2*1.5米</v>
      </c>
      <c r="E344" s="22"/>
      <c r="F344" s="22" t="str">
        <f>'[8]5、设备评估表 (2)'!G338</f>
        <v>泊头洪城量具机械设备有限公司</v>
      </c>
      <c r="G344" s="22" t="str">
        <f>'[8]5、设备评估表 (2)'!E338</f>
        <v>台</v>
      </c>
      <c r="H344" s="22">
        <f>'[8]5、设备评估表 (2)'!F338</f>
        <v>1</v>
      </c>
      <c r="I344" s="23">
        <f>'[8]5、设备评估表 (2)'!H338</f>
        <v>41275</v>
      </c>
      <c r="J344" s="23">
        <f t="shared" si="11"/>
        <v>41275</v>
      </c>
      <c r="K344" s="23"/>
      <c r="L344" s="110"/>
      <c r="M344" s="11"/>
      <c r="N344" s="10"/>
      <c r="O344" s="13"/>
      <c r="P344" s="11"/>
      <c r="Q344" s="11">
        <f>'[8]5、设备评估表 (2)'!J338</f>
        <v>10900</v>
      </c>
      <c r="R344" s="25">
        <f>'[8]5、设备评估表 (2)'!K338*100</f>
        <v>66</v>
      </c>
      <c r="S344" s="11">
        <f t="shared" si="12"/>
        <v>7194</v>
      </c>
      <c r="T344" s="11"/>
      <c r="U344" s="177" t="str">
        <f>'[8]5、设备评估表 (2)'!N338</f>
        <v>A5</v>
      </c>
      <c r="V344" s="199">
        <f>R344-'[8]5、设备评估表 (2)'!$K338*100</f>
        <v>0</v>
      </c>
      <c r="W344" s="176"/>
    </row>
    <row r="345" spans="1:23" ht="18" customHeight="1">
      <c r="A345" s="22">
        <f>'[8]5、设备评估表 (2)'!A339</f>
        <v>338</v>
      </c>
      <c r="B345" s="22">
        <f>'[8]5、设备评估表 (2)'!B339</f>
        <v>0</v>
      </c>
      <c r="C345" s="30" t="str">
        <f>'[8]5、设备评估表 (2)'!C339</f>
        <v>数量硬度计</v>
      </c>
      <c r="D345" s="22" t="str">
        <f>'[8]5、设备评估表 (2)'!D339</f>
        <v>KB-3000E</v>
      </c>
      <c r="E345" s="22"/>
      <c r="F345" s="22" t="str">
        <f>'[8]5、设备评估表 (2)'!G339</f>
        <v>北京时代哈德技术发展有限公司</v>
      </c>
      <c r="G345" s="22" t="str">
        <f>'[8]5、设备评估表 (2)'!E339</f>
        <v>台</v>
      </c>
      <c r="H345" s="22">
        <f>'[8]5、设备评估表 (2)'!F339</f>
        <v>1</v>
      </c>
      <c r="I345" s="23">
        <f>'[8]5、设备评估表 (2)'!H339</f>
        <v>41090</v>
      </c>
      <c r="J345" s="23">
        <f t="shared" si="11"/>
        <v>41090</v>
      </c>
      <c r="K345" s="23"/>
      <c r="L345" s="110"/>
      <c r="M345" s="11"/>
      <c r="N345" s="10"/>
      <c r="O345" s="13"/>
      <c r="P345" s="11"/>
      <c r="Q345" s="11">
        <f>'[8]5、设备评估表 (2)'!J339</f>
        <v>4500</v>
      </c>
      <c r="R345" s="25">
        <f>'[8]5、设备评估表 (2)'!K339*100</f>
        <v>30</v>
      </c>
      <c r="S345" s="11">
        <f t="shared" si="12"/>
        <v>1350</v>
      </c>
      <c r="T345" s="11"/>
      <c r="U345" s="177" t="str">
        <f>'[8]5、设备评估表 (2)'!N339</f>
        <v>B2</v>
      </c>
      <c r="V345" s="199">
        <f>R345-'[8]5、设备评估表 (2)'!$K339*100</f>
        <v>0</v>
      </c>
      <c r="W345" s="176"/>
    </row>
    <row r="346" spans="1:23" ht="18" customHeight="1">
      <c r="A346" s="22">
        <f>'[8]5、设备评估表 (2)'!A340</f>
        <v>339</v>
      </c>
      <c r="B346" s="22">
        <f>'[8]5、设备评估表 (2)'!B340</f>
        <v>0</v>
      </c>
      <c r="C346" s="30" t="str">
        <f>'[8]5、设备评估表 (2)'!C340</f>
        <v>数量洛代硬度计</v>
      </c>
      <c r="D346" s="22" t="str">
        <f>'[8]5、设备评估表 (2)'!D340</f>
        <v>HRS-150</v>
      </c>
      <c r="E346" s="22"/>
      <c r="F346" s="22" t="str">
        <f>'[8]5、设备评估表 (2)'!G340</f>
        <v>上海联尔实验设备有限公司</v>
      </c>
      <c r="G346" s="22" t="str">
        <f>'[8]5、设备评估表 (2)'!E340</f>
        <v>台</v>
      </c>
      <c r="H346" s="22">
        <f>'[8]5、设备评估表 (2)'!F340</f>
        <v>1</v>
      </c>
      <c r="I346" s="23">
        <f>'[8]5、设备评估表 (2)'!H340</f>
        <v>41090</v>
      </c>
      <c r="J346" s="23">
        <f t="shared" si="11"/>
        <v>41090</v>
      </c>
      <c r="K346" s="23"/>
      <c r="L346" s="110"/>
      <c r="M346" s="11"/>
      <c r="N346" s="10"/>
      <c r="O346" s="13"/>
      <c r="P346" s="11"/>
      <c r="Q346" s="11">
        <f>'[8]5、设备评估表 (2)'!J340</f>
        <v>4200</v>
      </c>
      <c r="R346" s="25">
        <f>'[8]5、设备评估表 (2)'!K340*100</f>
        <v>30</v>
      </c>
      <c r="S346" s="11">
        <f t="shared" si="12"/>
        <v>1260</v>
      </c>
      <c r="T346" s="11"/>
      <c r="U346" s="177" t="str">
        <f>'[8]5、设备评估表 (2)'!N340</f>
        <v>B2</v>
      </c>
      <c r="V346" s="199">
        <f>R346-'[8]5、设备评估表 (2)'!$K340*100</f>
        <v>0</v>
      </c>
      <c r="W346" s="176"/>
    </row>
    <row r="347" spans="1:23" ht="18" customHeight="1">
      <c r="A347" s="22">
        <f>'[8]5、设备评估表 (2)'!A341</f>
        <v>340</v>
      </c>
      <c r="B347" s="22">
        <f>'[8]5、设备评估表 (2)'!B341</f>
        <v>0</v>
      </c>
      <c r="C347" s="30" t="str">
        <f>'[8]5、设备评估表 (2)'!C341</f>
        <v>手持硬度计</v>
      </c>
      <c r="D347" s="22" t="str">
        <f>'[8]5、设备评估表 (2)'!D341</f>
        <v>MH520</v>
      </c>
      <c r="E347" s="22"/>
      <c r="F347" s="22" t="str">
        <f>'[8]5、设备评估表 (2)'!G341</f>
        <v>上海中辰数字技术有限公司</v>
      </c>
      <c r="G347" s="22" t="str">
        <f>'[8]5、设备评估表 (2)'!E341</f>
        <v>台</v>
      </c>
      <c r="H347" s="22">
        <f>'[8]5、设备评估表 (2)'!F341</f>
        <v>1</v>
      </c>
      <c r="I347" s="23">
        <f>'[8]5、设备评估表 (2)'!H341</f>
        <v>41090</v>
      </c>
      <c r="J347" s="23">
        <f t="shared" si="11"/>
        <v>41090</v>
      </c>
      <c r="K347" s="23"/>
      <c r="L347" s="110"/>
      <c r="M347" s="11"/>
      <c r="N347" s="10"/>
      <c r="O347" s="13"/>
      <c r="P347" s="11"/>
      <c r="Q347" s="11">
        <f>'[8]5、设备评估表 (2)'!J341</f>
        <v>2100</v>
      </c>
      <c r="R347" s="25">
        <f>'[8]5、设备评估表 (2)'!K341*100</f>
        <v>30</v>
      </c>
      <c r="S347" s="11">
        <f t="shared" si="12"/>
        <v>630</v>
      </c>
      <c r="T347" s="11"/>
      <c r="U347" s="177" t="str">
        <f>'[8]5、设备评估表 (2)'!N341</f>
        <v>B2</v>
      </c>
      <c r="V347" s="199">
        <f>R347-'[8]5、设备评估表 (2)'!$K341*100</f>
        <v>0</v>
      </c>
      <c r="W347" s="176"/>
    </row>
    <row r="348" spans="1:23" ht="18" customHeight="1">
      <c r="A348" s="22">
        <f>'[8]5、设备评估表 (2)'!A342</f>
        <v>341</v>
      </c>
      <c r="B348" s="22">
        <f>'[8]5、设备评估表 (2)'!B342</f>
        <v>0</v>
      </c>
      <c r="C348" s="30" t="str">
        <f>'[8]5、设备评估表 (2)'!C342</f>
        <v>检测平台2*3米</v>
      </c>
      <c r="D348" s="22" t="str">
        <f>'[8]5、设备评估表 (2)'!D342</f>
        <v>2*3米</v>
      </c>
      <c r="E348" s="22"/>
      <c r="F348" s="22" t="str">
        <f>'[8]5、设备评估表 (2)'!G342</f>
        <v>泊头洪城量具机械设备有限公司</v>
      </c>
      <c r="G348" s="22" t="str">
        <f>'[8]5、设备评估表 (2)'!E342</f>
        <v>台</v>
      </c>
      <c r="H348" s="22">
        <f>'[8]5、设备评估表 (2)'!F342</f>
        <v>1</v>
      </c>
      <c r="I348" s="23">
        <f>'[8]5、设备评估表 (2)'!H342</f>
        <v>41090</v>
      </c>
      <c r="J348" s="23">
        <f t="shared" si="11"/>
        <v>41090</v>
      </c>
      <c r="K348" s="23"/>
      <c r="L348" s="110"/>
      <c r="M348" s="11"/>
      <c r="N348" s="10"/>
      <c r="O348" s="13"/>
      <c r="P348" s="11"/>
      <c r="Q348" s="11">
        <f>'[8]5、设备评估表 (2)'!J342</f>
        <v>21900</v>
      </c>
      <c r="R348" s="25">
        <f>'[8]5、设备评估表 (2)'!K342*100</f>
        <v>64</v>
      </c>
      <c r="S348" s="11">
        <f t="shared" si="12"/>
        <v>14016</v>
      </c>
      <c r="T348" s="11"/>
      <c r="U348" s="177" t="str">
        <f>'[8]5、设备评估表 (2)'!N342</f>
        <v>B2</v>
      </c>
      <c r="V348" s="199">
        <f>R348-'[8]5、设备评估表 (2)'!$K342*100</f>
        <v>0</v>
      </c>
      <c r="W348" s="176"/>
    </row>
    <row r="349" spans="1:23" ht="18" customHeight="1">
      <c r="A349" s="22">
        <f>'[8]5、设备评估表 (2)'!A343</f>
        <v>342</v>
      </c>
      <c r="B349" s="22">
        <f>'[8]5、设备评估表 (2)'!B343</f>
        <v>0</v>
      </c>
      <c r="C349" s="30" t="str">
        <f>'[8]5、设备评估表 (2)'!C343</f>
        <v>电瓷水压检测系统</v>
      </c>
      <c r="D349" s="22" t="str">
        <f>'[8]5、设备评估表 (2)'!D343</f>
        <v>SYJ-20</v>
      </c>
      <c r="E349" s="22"/>
      <c r="F349" s="22" t="str">
        <f>'[8]5、设备评估表 (2)'!G343</f>
        <v>武汉亿达智能仪表工程公司</v>
      </c>
      <c r="G349" s="22" t="str">
        <f>'[8]5、设备评估表 (2)'!E343</f>
        <v>台</v>
      </c>
      <c r="H349" s="22">
        <f>'[8]5、设备评估表 (2)'!F343</f>
        <v>1</v>
      </c>
      <c r="I349" s="23">
        <f>'[8]5、设备评估表 (2)'!H343</f>
        <v>41090</v>
      </c>
      <c r="J349" s="23">
        <f t="shared" si="11"/>
        <v>41090</v>
      </c>
      <c r="K349" s="23"/>
      <c r="L349" s="110"/>
      <c r="M349" s="11"/>
      <c r="N349" s="10"/>
      <c r="O349" s="13"/>
      <c r="P349" s="11"/>
      <c r="Q349" s="11">
        <f>'[8]5、设备评估表 (2)'!J343</f>
        <v>42000</v>
      </c>
      <c r="R349" s="25">
        <f>'[8]5、设备评估表 (2)'!K343*100</f>
        <v>34</v>
      </c>
      <c r="S349" s="11">
        <f t="shared" si="12"/>
        <v>14280</v>
      </c>
      <c r="T349" s="11"/>
      <c r="U349" s="177" t="str">
        <f>'[8]5、设备评估表 (2)'!N343</f>
        <v>A2</v>
      </c>
      <c r="V349" s="199">
        <f>R349-'[8]5、设备评估表 (2)'!$K343*100</f>
        <v>0</v>
      </c>
      <c r="W349" s="176"/>
    </row>
    <row r="350" spans="1:23" ht="18" customHeight="1">
      <c r="A350" s="22">
        <f>'[8]5、设备评估表 (2)'!A344</f>
        <v>343</v>
      </c>
      <c r="B350" s="22">
        <f>'[8]5、设备评估表 (2)'!B344</f>
        <v>0</v>
      </c>
      <c r="C350" s="30" t="str">
        <f>'[8]5、设备评估表 (2)'!C344</f>
        <v>检测平台5*1米</v>
      </c>
      <c r="D350" s="22" t="str">
        <f>'[8]5、设备评估表 (2)'!D344</f>
        <v>5*1米</v>
      </c>
      <c r="E350" s="22"/>
      <c r="F350" s="22" t="str">
        <f>'[8]5、设备评估表 (2)'!G344</f>
        <v>泊头洪城量具机械设备有限公司</v>
      </c>
      <c r="G350" s="22" t="str">
        <f>'[8]5、设备评估表 (2)'!E344</f>
        <v>台</v>
      </c>
      <c r="H350" s="22">
        <f>'[8]5、设备评估表 (2)'!F344</f>
        <v>1</v>
      </c>
      <c r="I350" s="23">
        <f>'[8]5、设备评估表 (2)'!H344</f>
        <v>41275</v>
      </c>
      <c r="J350" s="23">
        <f t="shared" si="11"/>
        <v>41275</v>
      </c>
      <c r="K350" s="23"/>
      <c r="L350" s="110"/>
      <c r="M350" s="11"/>
      <c r="N350" s="10"/>
      <c r="O350" s="13"/>
      <c r="P350" s="11"/>
      <c r="Q350" s="11">
        <f>'[8]5、设备评估表 (2)'!J344</f>
        <v>21900</v>
      </c>
      <c r="R350" s="25">
        <f>'[8]5、设备评估表 (2)'!K344*100</f>
        <v>66</v>
      </c>
      <c r="S350" s="11">
        <f t="shared" si="12"/>
        <v>14454</v>
      </c>
      <c r="T350" s="11"/>
      <c r="U350" s="177" t="str">
        <f>'[8]5、设备评估表 (2)'!N344</f>
        <v>A2</v>
      </c>
      <c r="V350" s="199">
        <f>R350-'[8]5、设备评估表 (2)'!$K344*100</f>
        <v>0</v>
      </c>
      <c r="W350" s="176"/>
    </row>
    <row r="351" spans="1:23" ht="18" customHeight="1">
      <c r="A351" s="22">
        <f>'[8]5、设备评估表 (2)'!A345</f>
        <v>344</v>
      </c>
      <c r="B351" s="22">
        <f>'[8]5、设备评估表 (2)'!B345</f>
        <v>0</v>
      </c>
      <c r="C351" s="30" t="str">
        <f>'[8]5、设备评估表 (2)'!C345</f>
        <v>检测平台2*1.5米</v>
      </c>
      <c r="D351" s="22" t="str">
        <f>'[8]5、设备评估表 (2)'!D345</f>
        <v>2*1.5米</v>
      </c>
      <c r="E351" s="22"/>
      <c r="F351" s="22" t="str">
        <f>'[8]5、设备评估表 (2)'!G345</f>
        <v>泊头洪城量具机械设备有限公司</v>
      </c>
      <c r="G351" s="22" t="str">
        <f>'[8]5、设备评估表 (2)'!E345</f>
        <v>台</v>
      </c>
      <c r="H351" s="22">
        <f>'[8]5、设备评估表 (2)'!F345</f>
        <v>1</v>
      </c>
      <c r="I351" s="23">
        <f>'[8]5、设备评估表 (2)'!H345</f>
        <v>41275</v>
      </c>
      <c r="J351" s="23">
        <f t="shared" si="11"/>
        <v>41275</v>
      </c>
      <c r="K351" s="23"/>
      <c r="L351" s="110"/>
      <c r="M351" s="11"/>
      <c r="N351" s="10"/>
      <c r="O351" s="13"/>
      <c r="P351" s="11"/>
      <c r="Q351" s="11">
        <f>'[8]5、设备评估表 (2)'!J345</f>
        <v>10900</v>
      </c>
      <c r="R351" s="25">
        <f>'[8]5、设备评估表 (2)'!K345*100</f>
        <v>66</v>
      </c>
      <c r="S351" s="11">
        <f t="shared" si="12"/>
        <v>7194</v>
      </c>
      <c r="T351" s="11"/>
      <c r="U351" s="177" t="str">
        <f>'[8]5、设备评估表 (2)'!N345</f>
        <v>A1</v>
      </c>
      <c r="V351" s="199">
        <f>R351-'[8]5、设备评估表 (2)'!$K345*100</f>
        <v>0</v>
      </c>
      <c r="W351" s="176"/>
    </row>
    <row r="352" spans="1:23" ht="18" customHeight="1">
      <c r="A352" s="22">
        <f>'[8]5、设备评估表 (2)'!A346</f>
        <v>345</v>
      </c>
      <c r="B352" s="22">
        <f>'[8]5、设备评估表 (2)'!B346</f>
        <v>0</v>
      </c>
      <c r="C352" s="30" t="str">
        <f>'[8]5、设备评估表 (2)'!C346</f>
        <v>三坐标测量机</v>
      </c>
      <c r="D352" s="22" t="str">
        <f>'[8]5、设备评估表 (2)'!D346</f>
        <v>NHL-17/20　</v>
      </c>
      <c r="E352" s="22"/>
      <c r="F352" s="22" t="str">
        <f>'[8]5、设备评估表 (2)'!G346</f>
        <v>北京南航立科</v>
      </c>
      <c r="G352" s="22" t="str">
        <f>'[8]5、设备评估表 (2)'!E346</f>
        <v>台</v>
      </c>
      <c r="H352" s="22">
        <f>'[8]5、设备评估表 (2)'!F346</f>
        <v>1</v>
      </c>
      <c r="I352" s="23" t="str">
        <f>'[8]5、设备评估表 (2)'!H346</f>
        <v>2015.-2-8</v>
      </c>
      <c r="J352" s="23" t="str">
        <f t="shared" si="11"/>
        <v>2015.-2-8</v>
      </c>
      <c r="K352" s="23"/>
      <c r="L352" s="110"/>
      <c r="M352" s="11"/>
      <c r="N352" s="10"/>
      <c r="O352" s="13"/>
      <c r="P352" s="11"/>
      <c r="Q352" s="11">
        <f>'[8]5、设备评估表 (2)'!J346</f>
        <v>100000</v>
      </c>
      <c r="R352" s="25">
        <f>'[8]5、设备评估表 (2)'!K346*100</f>
        <v>60</v>
      </c>
      <c r="S352" s="11">
        <f t="shared" si="12"/>
        <v>60000</v>
      </c>
      <c r="T352" s="11"/>
      <c r="U352" s="177" t="str">
        <f>'[8]5、设备评估表 (2)'!N346</f>
        <v>B1</v>
      </c>
      <c r="V352" s="199">
        <f>R352-'[8]5、设备评估表 (2)'!$K346*100</f>
        <v>0</v>
      </c>
      <c r="W352" s="176"/>
    </row>
    <row r="353" spans="1:23" ht="18" customHeight="1">
      <c r="A353" s="22">
        <f>'[8]5、设备评估表 (2)'!A347</f>
        <v>346</v>
      </c>
      <c r="B353" s="22">
        <f>'[8]5、设备评估表 (2)'!B347</f>
        <v>0</v>
      </c>
      <c r="C353" s="30" t="str">
        <f>'[8]5、设备评估表 (2)'!C347</f>
        <v>单臂三维测量划线机</v>
      </c>
      <c r="D353" s="22" t="str">
        <f>'[8]5、设备评估表 (2)'!D347</f>
        <v>CHXY-34.17.20CT2W</v>
      </c>
      <c r="E353" s="22"/>
      <c r="F353" s="22" t="str">
        <f>'[8]5、设备评估表 (2)'!G347</f>
        <v>爱佩仪中测(成都)精密仪器有限公司</v>
      </c>
      <c r="G353" s="22" t="str">
        <f>'[8]5、设备评估表 (2)'!E347</f>
        <v>台</v>
      </c>
      <c r="H353" s="22">
        <f>'[8]5、设备评估表 (2)'!F347</f>
        <v>1</v>
      </c>
      <c r="I353" s="23">
        <f>'[8]5、设备评估表 (2)'!H347</f>
        <v>41275</v>
      </c>
      <c r="J353" s="23">
        <f t="shared" si="11"/>
        <v>41275</v>
      </c>
      <c r="K353" s="23"/>
      <c r="L353" s="110"/>
      <c r="M353" s="11"/>
      <c r="N353" s="10"/>
      <c r="O353" s="13"/>
      <c r="P353" s="11"/>
      <c r="Q353" s="11">
        <f>'[8]5、设备评估表 (2)'!J347</f>
        <v>200000</v>
      </c>
      <c r="R353" s="25">
        <f>'[8]5、设备评估表 (2)'!K347*100</f>
        <v>38</v>
      </c>
      <c r="S353" s="11">
        <f t="shared" si="12"/>
        <v>76000</v>
      </c>
      <c r="T353" s="11"/>
      <c r="U353" s="177" t="str">
        <f>'[8]5、设备评估表 (2)'!N347</f>
        <v>B1</v>
      </c>
      <c r="V353" s="199">
        <f>R353-'[8]5、设备评估表 (2)'!$K347*100</f>
        <v>0</v>
      </c>
      <c r="W353" s="176"/>
    </row>
    <row r="354" spans="1:23" ht="18" customHeight="1">
      <c r="A354" s="22">
        <f>'[8]5、设备评估表 (2)'!A348</f>
        <v>347</v>
      </c>
      <c r="B354" s="22">
        <f>'[8]5、设备评估表 (2)'!B348</f>
        <v>0</v>
      </c>
      <c r="C354" s="30" t="str">
        <f>'[8]5、设备评估表 (2)'!C348</f>
        <v>六氟化硫充气装置SF6</v>
      </c>
      <c r="D354" s="22" t="str">
        <f>'[8]5、设备评估表 (2)'!D348</f>
        <v>SGD/W20Y-15/600</v>
      </c>
      <c r="E354" s="22"/>
      <c r="F354" s="22" t="str">
        <f>'[8]5、设备评估表 (2)'!G348</f>
        <v>上海通用检测技术</v>
      </c>
      <c r="G354" s="22" t="str">
        <f>'[8]5、设备评估表 (2)'!E348</f>
        <v>台</v>
      </c>
      <c r="H354" s="22">
        <f>'[8]5、设备评估表 (2)'!F348</f>
        <v>1</v>
      </c>
      <c r="I354" s="23">
        <f>'[8]5、设备评估表 (2)'!H348</f>
        <v>41090</v>
      </c>
      <c r="J354" s="23">
        <f t="shared" si="11"/>
        <v>41090</v>
      </c>
      <c r="K354" s="23"/>
      <c r="L354" s="110"/>
      <c r="M354" s="11"/>
      <c r="N354" s="10"/>
      <c r="O354" s="13"/>
      <c r="P354" s="11"/>
      <c r="Q354" s="11">
        <f>'[8]5、设备评估表 (2)'!J348</f>
        <v>42000</v>
      </c>
      <c r="R354" s="25">
        <f>'[8]5、设备评估表 (2)'!K348*100</f>
        <v>44</v>
      </c>
      <c r="S354" s="11">
        <f t="shared" si="12"/>
        <v>18480</v>
      </c>
      <c r="T354" s="11"/>
      <c r="U354" s="177" t="str">
        <f>'[8]5、设备评估表 (2)'!N348</f>
        <v>B1</v>
      </c>
      <c r="V354" s="199">
        <f>R354-'[8]5、设备评估表 (2)'!$K348*100</f>
        <v>0</v>
      </c>
      <c r="W354" s="176"/>
    </row>
    <row r="355" spans="1:23" ht="18" customHeight="1">
      <c r="A355" s="22">
        <f>'[8]5、设备评估表 (2)'!A349</f>
        <v>348</v>
      </c>
      <c r="B355" s="22">
        <f>'[8]5、设备评估表 (2)'!B349</f>
        <v>0</v>
      </c>
      <c r="C355" s="30" t="str">
        <f>'[8]5、设备评估表 (2)'!C349</f>
        <v>检测平台1.5*3米</v>
      </c>
      <c r="D355" s="22" t="str">
        <f>'[8]5、设备评估表 (2)'!D349</f>
        <v>1.5*3米</v>
      </c>
      <c r="E355" s="22"/>
      <c r="F355" s="22" t="str">
        <f>'[8]5、设备评估表 (2)'!G349</f>
        <v>泊头洪城量具机械设备有限公司</v>
      </c>
      <c r="G355" s="22" t="str">
        <f>'[8]5、设备评估表 (2)'!E349</f>
        <v>台</v>
      </c>
      <c r="H355" s="22">
        <f>'[8]5、设备评估表 (2)'!F349</f>
        <v>1</v>
      </c>
      <c r="I355" s="23">
        <f>'[8]5、设备评估表 (2)'!H349</f>
        <v>41275</v>
      </c>
      <c r="J355" s="23">
        <f t="shared" si="11"/>
        <v>41275</v>
      </c>
      <c r="K355" s="23"/>
      <c r="L355" s="110"/>
      <c r="M355" s="11"/>
      <c r="N355" s="10"/>
      <c r="O355" s="13"/>
      <c r="P355" s="11"/>
      <c r="Q355" s="11">
        <f>'[8]5、设备评估表 (2)'!J349</f>
        <v>16400</v>
      </c>
      <c r="R355" s="25">
        <f>'[8]5、设备评估表 (2)'!K349*100</f>
        <v>66</v>
      </c>
      <c r="S355" s="11">
        <f t="shared" si="12"/>
        <v>10824</v>
      </c>
      <c r="T355" s="11"/>
      <c r="U355" s="177" t="str">
        <f>'[8]5、设备评估表 (2)'!N349</f>
        <v>B1</v>
      </c>
      <c r="V355" s="199">
        <f>R355-'[8]5、设备评估表 (2)'!$K349*100</f>
        <v>0</v>
      </c>
      <c r="W355" s="176"/>
    </row>
    <row r="356" spans="1:23" ht="18" customHeight="1">
      <c r="A356" s="22">
        <f>'[8]5、设备评估表 (2)'!A350</f>
        <v>349</v>
      </c>
      <c r="B356" s="22">
        <f>'[8]5、设备评估表 (2)'!B350</f>
        <v>0</v>
      </c>
      <c r="C356" s="30" t="str">
        <f>'[8]5、设备评估表 (2)'!C350</f>
        <v>程控箱式炉</v>
      </c>
      <c r="D356" s="22" t="str">
        <f>'[8]5、设备评估表 (2)'!D350</f>
        <v>SXL-1216</v>
      </c>
      <c r="E356" s="22"/>
      <c r="F356" s="22" t="str">
        <f>'[8]5、设备评估表 (2)'!G350</f>
        <v>无锡三鑫精工电气设备公司</v>
      </c>
      <c r="G356" s="22" t="str">
        <f>'[8]5、设备评估表 (2)'!E350</f>
        <v>台</v>
      </c>
      <c r="H356" s="22">
        <f>'[8]5、设备评估表 (2)'!F350</f>
        <v>1</v>
      </c>
      <c r="I356" s="23">
        <f>'[8]5、设备评估表 (2)'!H350</f>
        <v>41275</v>
      </c>
      <c r="J356" s="23">
        <f t="shared" si="11"/>
        <v>41275</v>
      </c>
      <c r="K356" s="23"/>
      <c r="L356" s="110"/>
      <c r="M356" s="11"/>
      <c r="N356" s="10"/>
      <c r="O356" s="13"/>
      <c r="P356" s="11"/>
      <c r="Q356" s="11">
        <f>'[8]5、设备评估表 (2)'!J350</f>
        <v>8000</v>
      </c>
      <c r="R356" s="25">
        <f>'[8]5、设备评估表 (2)'!K350*100</f>
        <v>34</v>
      </c>
      <c r="S356" s="11">
        <f t="shared" si="12"/>
        <v>2720</v>
      </c>
      <c r="T356" s="11"/>
      <c r="U356" s="201" t="str">
        <f>'[8]5、设备评估表 (2)'!N350</f>
        <v>研发楼</v>
      </c>
      <c r="V356" s="199">
        <f>R356-'[8]5、设备评估表 (2)'!$K350*100</f>
        <v>0</v>
      </c>
      <c r="W356" s="176"/>
    </row>
    <row r="357" spans="1:23" ht="18" customHeight="1">
      <c r="A357" s="22">
        <f>'[8]5、设备评估表 (2)'!A351</f>
        <v>350</v>
      </c>
      <c r="B357" s="22">
        <f>'[8]5、设备评估表 (2)'!B351</f>
        <v>0</v>
      </c>
      <c r="C357" s="30" t="str">
        <f>'[8]5、设备评估表 (2)'!C351</f>
        <v>平板硫化机</v>
      </c>
      <c r="D357" s="22" t="str">
        <f>'[8]5、设备评估表 (2)'!D351</f>
        <v>XLB-D300*300</v>
      </c>
      <c r="E357" s="22"/>
      <c r="F357" s="22" t="str">
        <f>'[8]5、设备评估表 (2)'!G351</f>
        <v>青岛信本科技有限公司</v>
      </c>
      <c r="G357" s="22" t="str">
        <f>'[8]5、设备评估表 (2)'!E351</f>
        <v>台</v>
      </c>
      <c r="H357" s="22">
        <f>'[8]5、设备评估表 (2)'!F351</f>
        <v>1</v>
      </c>
      <c r="I357" s="23">
        <f>'[8]5、设备评估表 (2)'!H351</f>
        <v>41090</v>
      </c>
      <c r="J357" s="23">
        <f t="shared" si="11"/>
        <v>41090</v>
      </c>
      <c r="K357" s="23"/>
      <c r="L357" s="110"/>
      <c r="M357" s="11"/>
      <c r="N357" s="10"/>
      <c r="O357" s="13"/>
      <c r="P357" s="11"/>
      <c r="Q357" s="11">
        <f>'[8]5、设备评估表 (2)'!J351</f>
        <v>25000</v>
      </c>
      <c r="R357" s="25">
        <f>'[8]5、设备评估表 (2)'!K351*100</f>
        <v>30</v>
      </c>
      <c r="S357" s="11">
        <f t="shared" si="12"/>
        <v>7500</v>
      </c>
      <c r="T357" s="11"/>
      <c r="U357" s="201" t="str">
        <f>'[8]5、设备评估表 (2)'!N351</f>
        <v>研发楼</v>
      </c>
      <c r="V357" s="199">
        <f>R357-'[8]5、设备评估表 (2)'!$K351*100</f>
        <v>0</v>
      </c>
      <c r="W357" s="176"/>
    </row>
    <row r="358" spans="1:23" ht="18" customHeight="1">
      <c r="A358" s="22">
        <f>'[8]5、设备评估表 (2)'!A352</f>
        <v>351</v>
      </c>
      <c r="B358" s="22">
        <f>'[8]5、设备评估表 (2)'!B352</f>
        <v>0</v>
      </c>
      <c r="C358" s="30" t="str">
        <f>'[8]5、设备评估表 (2)'!C352</f>
        <v>水压机</v>
      </c>
      <c r="D358" s="22">
        <f>'[8]5、设备评估表 (2)'!D352</f>
        <v>0</v>
      </c>
      <c r="E358" s="22"/>
      <c r="F358" s="22" t="str">
        <f>'[8]5、设备评估表 (2)'!G352</f>
        <v>不详</v>
      </c>
      <c r="G358" s="22" t="str">
        <f>'[8]5、设备评估表 (2)'!E352</f>
        <v>台</v>
      </c>
      <c r="H358" s="22">
        <f>'[8]5、设备评估表 (2)'!F352</f>
        <v>1</v>
      </c>
      <c r="I358" s="23">
        <f>'[8]5、设备评估表 (2)'!H352</f>
        <v>41275</v>
      </c>
      <c r="J358" s="23">
        <f t="shared" si="11"/>
        <v>41275</v>
      </c>
      <c r="K358" s="23"/>
      <c r="L358" s="110"/>
      <c r="M358" s="11"/>
      <c r="N358" s="10"/>
      <c r="O358" s="13"/>
      <c r="P358" s="11"/>
      <c r="Q358" s="11">
        <f>'[8]5、设备评估表 (2)'!J352</f>
        <v>1500</v>
      </c>
      <c r="R358" s="25">
        <f>'[8]5、设备评估表 (2)'!K352*100</f>
        <v>5</v>
      </c>
      <c r="S358" s="202">
        <f t="shared" si="12"/>
        <v>75</v>
      </c>
      <c r="T358" s="202"/>
      <c r="U358" s="203" t="str">
        <f>'[8]5、设备评估表 (2)'!N352</f>
        <v>B1</v>
      </c>
      <c r="V358" s="199">
        <f>R358-'[8]5、设备评估表 (2)'!$K352*100</f>
        <v>0</v>
      </c>
      <c r="W358" s="176"/>
    </row>
    <row r="359" spans="1:23" ht="18" customHeight="1">
      <c r="A359" s="22">
        <f>'[8]5、设备评估表 (2)'!A353</f>
        <v>352</v>
      </c>
      <c r="B359" s="22">
        <f>'[8]5、设备评估表 (2)'!B353</f>
        <v>0</v>
      </c>
      <c r="C359" s="30" t="str">
        <f>'[8]5、设备评估表 (2)'!C353</f>
        <v>铸铁平台.2*3</v>
      </c>
      <c r="D359" s="22" t="str">
        <f>'[8]5、设备评估表 (2)'!D353</f>
        <v>.2*3</v>
      </c>
      <c r="E359" s="22"/>
      <c r="F359" s="22" t="str">
        <f>'[8]5、设备评估表 (2)'!G353</f>
        <v>泊头洪城量具机械设备有限公司</v>
      </c>
      <c r="G359" s="22" t="str">
        <f>'[8]5、设备评估表 (2)'!E353</f>
        <v>台</v>
      </c>
      <c r="H359" s="22">
        <f>'[8]5、设备评估表 (2)'!F353</f>
        <v>1</v>
      </c>
      <c r="I359" s="23">
        <f>'[8]5、设备评估表 (2)'!H353</f>
        <v>41274</v>
      </c>
      <c r="J359" s="23">
        <f t="shared" si="11"/>
        <v>41274</v>
      </c>
      <c r="K359" s="23"/>
      <c r="L359" s="110"/>
      <c r="M359" s="11"/>
      <c r="N359" s="10"/>
      <c r="O359" s="13"/>
      <c r="P359" s="11"/>
      <c r="Q359" s="11">
        <f>'[8]5、设备评估表 (2)'!J353</f>
        <v>0</v>
      </c>
      <c r="R359" s="25">
        <f>'[8]5、设备评估表 (2)'!K353*100</f>
        <v>0</v>
      </c>
      <c r="S359" s="202">
        <f t="shared" si="12"/>
        <v>0</v>
      </c>
      <c r="T359" s="202"/>
      <c r="U359" s="204" t="s">
        <v>260</v>
      </c>
      <c r="V359" s="199">
        <f>R359-'[8]5、设备评估表 (2)'!$K353*100</f>
        <v>0</v>
      </c>
      <c r="W359" s="176"/>
    </row>
    <row r="360" spans="1:23" ht="18" customHeight="1">
      <c r="A360" s="22">
        <f>'[8]5、设备评估表 (2)'!A354</f>
        <v>353</v>
      </c>
      <c r="B360" s="22">
        <f>'[8]5、设备评估表 (2)'!B354</f>
        <v>0</v>
      </c>
      <c r="C360" s="30" t="str">
        <f>'[8]5、设备评估表 (2)'!C354</f>
        <v>空调</v>
      </c>
      <c r="D360" s="22">
        <f>'[8]5、设备评估表 (2)'!D354</f>
        <v>0</v>
      </c>
      <c r="E360" s="22"/>
      <c r="F360" s="22">
        <f>'[8]5、设备评估表 (2)'!G354</f>
        <v>0</v>
      </c>
      <c r="G360" s="22" t="str">
        <f>'[8]5、设备评估表 (2)'!E354</f>
        <v>台</v>
      </c>
      <c r="H360" s="22">
        <f>'[8]5、设备评估表 (2)'!F354</f>
        <v>1</v>
      </c>
      <c r="I360" s="23">
        <f>'[8]5、设备评估表 (2)'!H354</f>
        <v>41274</v>
      </c>
      <c r="J360" s="23">
        <f t="shared" si="11"/>
        <v>41274</v>
      </c>
      <c r="K360" s="23"/>
      <c r="L360" s="110"/>
      <c r="M360" s="11"/>
      <c r="N360" s="10"/>
      <c r="O360" s="13"/>
      <c r="P360" s="11"/>
      <c r="Q360" s="11">
        <f>'[8]5、设备评估表 (2)'!J354</f>
        <v>11500</v>
      </c>
      <c r="R360" s="25">
        <f>'[8]5、设备评估表 (2)'!K354*100</f>
        <v>25</v>
      </c>
      <c r="S360" s="202">
        <f t="shared" si="12"/>
        <v>2875</v>
      </c>
      <c r="T360" s="202"/>
      <c r="U360" s="205" t="str">
        <f>'[8]5、设备评估表 (2)'!N354</f>
        <v>研发楼</v>
      </c>
      <c r="V360" s="199">
        <f>R360-'[8]5、设备评估表 (2)'!$K354*100</f>
        <v>0</v>
      </c>
      <c r="W360" s="176"/>
    </row>
    <row r="361" spans="1:23" ht="18" customHeight="1">
      <c r="A361" s="22">
        <f>'[8]5、设备评估表 (2)'!A355</f>
        <v>354</v>
      </c>
      <c r="B361" s="22">
        <f>'[8]5、设备评估表 (2)'!B355</f>
        <v>0</v>
      </c>
      <c r="C361" s="30" t="str">
        <f>'[8]5、设备评估表 (2)'!C355</f>
        <v>动力配电箱</v>
      </c>
      <c r="D361" s="22" t="str">
        <f>'[8]5、设备评估表 (2)'!D355</f>
        <v>XL-21</v>
      </c>
      <c r="E361" s="22"/>
      <c r="F361" s="22" t="str">
        <f>'[8]5、设备评估表 (2)'!G355</f>
        <v>抚顺凯特利机电化工有限公司</v>
      </c>
      <c r="G361" s="22" t="str">
        <f>'[8]5、设备评估表 (2)'!E355</f>
        <v>台</v>
      </c>
      <c r="H361" s="22">
        <f>'[8]5、设备评估表 (2)'!F355</f>
        <v>1</v>
      </c>
      <c r="I361" s="23">
        <f>'[8]5、设备评估表 (2)'!H355</f>
        <v>41640</v>
      </c>
      <c r="J361" s="23">
        <f t="shared" si="11"/>
        <v>41640</v>
      </c>
      <c r="K361" s="23"/>
      <c r="L361" s="110"/>
      <c r="M361" s="11"/>
      <c r="N361" s="10"/>
      <c r="O361" s="13"/>
      <c r="P361" s="11"/>
      <c r="Q361" s="11">
        <f>'[8]5、设备评估表 (2)'!J355</f>
        <v>4000</v>
      </c>
      <c r="R361" s="25">
        <f>'[8]5、设备评估表 (2)'!K355*100</f>
        <v>43</v>
      </c>
      <c r="S361" s="202">
        <f t="shared" si="12"/>
        <v>1720</v>
      </c>
      <c r="T361" s="202"/>
      <c r="U361" s="203" t="str">
        <f>'[8]5、设备评估表 (2)'!N355</f>
        <v>A1</v>
      </c>
      <c r="V361" s="199">
        <f>R361-'[8]5、设备评估表 (2)'!$K355*100</f>
        <v>0</v>
      </c>
      <c r="W361" s="176"/>
    </row>
    <row r="362" spans="1:23" ht="18" customHeight="1">
      <c r="A362" s="22">
        <f>'[8]5、设备评估表 (2)'!A356</f>
        <v>355</v>
      </c>
      <c r="B362" s="22">
        <f>'[8]5、设备评估表 (2)'!B356</f>
        <v>0</v>
      </c>
      <c r="C362" s="30" t="str">
        <f>'[8]5、设备评估表 (2)'!C356</f>
        <v>动力配电箱</v>
      </c>
      <c r="D362" s="22" t="str">
        <f>'[8]5、设备评估表 (2)'!D356</f>
        <v>XL-21</v>
      </c>
      <c r="E362" s="22"/>
      <c r="F362" s="22" t="str">
        <f>'[8]5、设备评估表 (2)'!G356</f>
        <v>沈阳春兴成套电器有限公司</v>
      </c>
      <c r="G362" s="22" t="str">
        <f>'[8]5、设备评估表 (2)'!E356</f>
        <v>台</v>
      </c>
      <c r="H362" s="22">
        <f>'[8]5、设备评估表 (2)'!F356</f>
        <v>1</v>
      </c>
      <c r="I362" s="23">
        <f>'[8]5、设备评估表 (2)'!H356</f>
        <v>41640</v>
      </c>
      <c r="J362" s="23">
        <f t="shared" si="11"/>
        <v>41640</v>
      </c>
      <c r="K362" s="23"/>
      <c r="L362" s="110"/>
      <c r="M362" s="11"/>
      <c r="N362" s="10"/>
      <c r="O362" s="13"/>
      <c r="P362" s="11"/>
      <c r="Q362" s="11">
        <f>'[8]5、设备评估表 (2)'!J356</f>
        <v>3000</v>
      </c>
      <c r="R362" s="25">
        <f>'[8]5、设备评估表 (2)'!K356*100</f>
        <v>43</v>
      </c>
      <c r="S362" s="11">
        <f t="shared" si="12"/>
        <v>1290</v>
      </c>
      <c r="T362" s="11"/>
      <c r="U362" s="177" t="str">
        <f>'[8]5、设备评估表 (2)'!N356</f>
        <v>A1</v>
      </c>
      <c r="V362" s="199">
        <f>R362-'[8]5、设备评估表 (2)'!$K356*100</f>
        <v>0</v>
      </c>
      <c r="W362" s="176"/>
    </row>
    <row r="363" spans="1:23" ht="18" customHeight="1">
      <c r="A363" s="22">
        <f>'[8]5、设备评估表 (2)'!A357</f>
        <v>356</v>
      </c>
      <c r="B363" s="22">
        <f>'[8]5、设备评估表 (2)'!B357</f>
        <v>0</v>
      </c>
      <c r="C363" s="30" t="str">
        <f>'[8]5、设备评估表 (2)'!C357</f>
        <v>动力配电箱</v>
      </c>
      <c r="D363" s="22" t="str">
        <f>'[8]5、设备评估表 (2)'!D357</f>
        <v>XL-21</v>
      </c>
      <c r="E363" s="22"/>
      <c r="F363" s="22" t="str">
        <f>'[8]5、设备评估表 (2)'!G357</f>
        <v>沈阳春兴成套电器有限公司</v>
      </c>
      <c r="G363" s="22" t="str">
        <f>'[8]5、设备评估表 (2)'!E357</f>
        <v>台</v>
      </c>
      <c r="H363" s="22">
        <f>'[8]5、设备评估表 (2)'!F357</f>
        <v>1</v>
      </c>
      <c r="I363" s="23">
        <f>'[8]5、设备评估表 (2)'!H357</f>
        <v>41640</v>
      </c>
      <c r="J363" s="23">
        <f t="shared" si="11"/>
        <v>41640</v>
      </c>
      <c r="K363" s="23"/>
      <c r="L363" s="110"/>
      <c r="M363" s="11"/>
      <c r="N363" s="10"/>
      <c r="O363" s="13"/>
      <c r="P363" s="11"/>
      <c r="Q363" s="11">
        <f>'[8]5、设备评估表 (2)'!J357</f>
        <v>3000</v>
      </c>
      <c r="R363" s="25">
        <f>'[8]5、设备评估表 (2)'!K357*100</f>
        <v>43</v>
      </c>
      <c r="S363" s="11">
        <f t="shared" si="12"/>
        <v>1290</v>
      </c>
      <c r="T363" s="11"/>
      <c r="U363" s="177" t="str">
        <f>'[8]5、设备评估表 (2)'!N357</f>
        <v>A1</v>
      </c>
      <c r="V363" s="199">
        <f>R363-'[8]5、设备评估表 (2)'!$K357*100</f>
        <v>0</v>
      </c>
      <c r="W363" s="176"/>
    </row>
    <row r="364" spans="1:23" ht="18" customHeight="1">
      <c r="A364" s="22">
        <f>'[8]5、设备评估表 (2)'!A358</f>
        <v>357</v>
      </c>
      <c r="B364" s="22">
        <f>'[8]5、设备评估表 (2)'!B358</f>
        <v>0</v>
      </c>
      <c r="C364" s="30" t="str">
        <f>'[8]5、设备评估表 (2)'!C358</f>
        <v>动力配电箱</v>
      </c>
      <c r="D364" s="22" t="str">
        <f>'[8]5、设备评估表 (2)'!D358</f>
        <v>XL-21</v>
      </c>
      <c r="E364" s="22"/>
      <c r="F364" s="22" t="str">
        <f>'[8]5、设备评估表 (2)'!G358</f>
        <v>沈阳春兴成套电器有限公司</v>
      </c>
      <c r="G364" s="22" t="str">
        <f>'[8]5、设备评估表 (2)'!E358</f>
        <v>台</v>
      </c>
      <c r="H364" s="22">
        <f>'[8]5、设备评估表 (2)'!F358</f>
        <v>1</v>
      </c>
      <c r="I364" s="23">
        <f>'[8]5、设备评估表 (2)'!H358</f>
        <v>41640</v>
      </c>
      <c r="J364" s="23">
        <f t="shared" si="11"/>
        <v>41640</v>
      </c>
      <c r="K364" s="23"/>
      <c r="L364" s="110"/>
      <c r="M364" s="11"/>
      <c r="N364" s="10"/>
      <c r="O364" s="13"/>
      <c r="P364" s="11"/>
      <c r="Q364" s="11">
        <f>'[8]5、设备评估表 (2)'!J358</f>
        <v>3000</v>
      </c>
      <c r="R364" s="25">
        <f>'[8]5、设备评估表 (2)'!K358*100</f>
        <v>43</v>
      </c>
      <c r="S364" s="11">
        <f t="shared" si="12"/>
        <v>1290</v>
      </c>
      <c r="T364" s="11"/>
      <c r="U364" s="177" t="str">
        <f>'[8]5、设备评估表 (2)'!N358</f>
        <v>A1</v>
      </c>
      <c r="V364" s="199">
        <f>R364-'[8]5、设备评估表 (2)'!$K358*100</f>
        <v>0</v>
      </c>
      <c r="W364" s="176"/>
    </row>
    <row r="365" spans="1:23" ht="18" customHeight="1">
      <c r="A365" s="22">
        <f>'[8]5、设备评估表 (2)'!A359</f>
        <v>358</v>
      </c>
      <c r="B365" s="22">
        <f>'[8]5、设备评估表 (2)'!B359</f>
        <v>0</v>
      </c>
      <c r="C365" s="30" t="str">
        <f>'[8]5、设备评估表 (2)'!C359</f>
        <v>干式变压器</v>
      </c>
      <c r="D365" s="22" t="str">
        <f>'[8]5、设备评估表 (2)'!D359</f>
        <v>SCB10-1250kva</v>
      </c>
      <c r="E365" s="22"/>
      <c r="F365" s="22" t="str">
        <f>'[8]5、设备评估表 (2)'!G359</f>
        <v>沈阳春兴成套电器有限公司</v>
      </c>
      <c r="G365" s="22" t="str">
        <f>'[8]5、设备评估表 (2)'!E359</f>
        <v>台</v>
      </c>
      <c r="H365" s="22">
        <f>'[8]5、设备评估表 (2)'!F359</f>
        <v>1</v>
      </c>
      <c r="I365" s="23">
        <f>'[8]5、设备评估表 (2)'!H359</f>
        <v>41640</v>
      </c>
      <c r="J365" s="23">
        <f t="shared" si="11"/>
        <v>41640</v>
      </c>
      <c r="K365" s="23"/>
      <c r="L365" s="110"/>
      <c r="M365" s="11"/>
      <c r="N365" s="10"/>
      <c r="O365" s="13"/>
      <c r="P365" s="11"/>
      <c r="Q365" s="11">
        <f>'[8]5、设备评估表 (2)'!J359</f>
        <v>103000</v>
      </c>
      <c r="R365" s="25">
        <f>'[8]5、设备评估表 (2)'!K359*100</f>
        <v>56</v>
      </c>
      <c r="S365" s="11">
        <f t="shared" si="12"/>
        <v>57680</v>
      </c>
      <c r="T365" s="11"/>
      <c r="U365" s="177" t="str">
        <f>'[8]5、设备评估表 (2)'!N359</f>
        <v>A2</v>
      </c>
      <c r="V365" s="199">
        <f>R365-'[8]5、设备评估表 (2)'!$K359*100</f>
        <v>0</v>
      </c>
      <c r="W365" s="176"/>
    </row>
    <row r="366" spans="1:23" ht="18" customHeight="1">
      <c r="A366" s="22">
        <f>'[8]5、设备评估表 (2)'!A360</f>
        <v>359</v>
      </c>
      <c r="B366" s="22">
        <f>'[8]5、设备评估表 (2)'!B360</f>
        <v>0</v>
      </c>
      <c r="C366" s="30" t="str">
        <f>'[8]5、设备评估表 (2)'!C360</f>
        <v>低压柜</v>
      </c>
      <c r="D366" s="22" t="str">
        <f>'[8]5、设备评估表 (2)'!D360</f>
        <v>GGD1</v>
      </c>
      <c r="E366" s="22"/>
      <c r="F366" s="22" t="str">
        <f>'[8]5、设备评估表 (2)'!G360</f>
        <v>沈阳春兴成套电器有限公司</v>
      </c>
      <c r="G366" s="22" t="str">
        <f>'[8]5、设备评估表 (2)'!E360</f>
        <v>台</v>
      </c>
      <c r="H366" s="22">
        <f>'[8]5、设备评估表 (2)'!F360</f>
        <v>9</v>
      </c>
      <c r="I366" s="23">
        <f>'[8]5、设备评估表 (2)'!H360</f>
        <v>40908</v>
      </c>
      <c r="J366" s="23">
        <f t="shared" si="11"/>
        <v>40908</v>
      </c>
      <c r="K366" s="23"/>
      <c r="L366" s="110"/>
      <c r="M366" s="11"/>
      <c r="N366" s="10"/>
      <c r="O366" s="13"/>
      <c r="P366" s="11"/>
      <c r="Q366" s="11">
        <f>'[8]5、设备评估表 (2)'!J360</f>
        <v>279000</v>
      </c>
      <c r="R366" s="25">
        <f>'[8]5、设备评估表 (2)'!K360*100</f>
        <v>43</v>
      </c>
      <c r="S366" s="11">
        <f t="shared" si="12"/>
        <v>119970</v>
      </c>
      <c r="T366" s="11"/>
      <c r="U366" s="177" t="str">
        <f>'[8]5、设备评估表 (2)'!N360</f>
        <v>A2</v>
      </c>
      <c r="V366" s="199">
        <f>R366-'[8]5、设备评估表 (2)'!$K360*100</f>
        <v>0</v>
      </c>
      <c r="W366" s="176"/>
    </row>
    <row r="367" spans="1:23" ht="18" customHeight="1">
      <c r="A367" s="22">
        <f>'[8]5、设备评估表 (2)'!A361</f>
        <v>360</v>
      </c>
      <c r="B367" s="22">
        <f>'[8]5、设备评估表 (2)'!B361</f>
        <v>0</v>
      </c>
      <c r="C367" s="30" t="str">
        <f>'[8]5、设备评估表 (2)'!C361</f>
        <v>高压柜</v>
      </c>
      <c r="D367" s="22" t="str">
        <f>'[8]5、设备评估表 (2)'!D361</f>
        <v>KYN28-12</v>
      </c>
      <c r="E367" s="22"/>
      <c r="F367" s="22" t="str">
        <f>'[8]5、设备评估表 (2)'!G361</f>
        <v>上海通用电气（GE）</v>
      </c>
      <c r="G367" s="22" t="str">
        <f>'[8]5、设备评估表 (2)'!E361</f>
        <v>台</v>
      </c>
      <c r="H367" s="22">
        <f>'[8]5、设备评估表 (2)'!F361</f>
        <v>2</v>
      </c>
      <c r="I367" s="23">
        <f>'[8]5、设备评估表 (2)'!H361</f>
        <v>40908</v>
      </c>
      <c r="J367" s="23">
        <f t="shared" si="11"/>
        <v>40908</v>
      </c>
      <c r="K367" s="23"/>
      <c r="L367" s="110"/>
      <c r="M367" s="11"/>
      <c r="N367" s="10"/>
      <c r="O367" s="13"/>
      <c r="P367" s="11"/>
      <c r="Q367" s="11">
        <f>'[8]5、设备评估表 (2)'!J361</f>
        <v>84000</v>
      </c>
      <c r="R367" s="25">
        <f>'[8]5、设备评估表 (2)'!K361*100</f>
        <v>43</v>
      </c>
      <c r="S367" s="11">
        <f t="shared" si="12"/>
        <v>36120</v>
      </c>
      <c r="T367" s="11"/>
      <c r="U367" s="177" t="str">
        <f>'[8]5、设备评估表 (2)'!N361</f>
        <v>A2</v>
      </c>
      <c r="V367" s="199">
        <f>R367-'[8]5、设备评估表 (2)'!$K361*100</f>
        <v>0</v>
      </c>
      <c r="W367" s="176"/>
    </row>
    <row r="368" spans="1:23" ht="18" customHeight="1">
      <c r="A368" s="22">
        <f>'[8]5、设备评估表 (2)'!A362</f>
        <v>361</v>
      </c>
      <c r="B368" s="22">
        <f>'[8]5、设备评估表 (2)'!B362</f>
        <v>0</v>
      </c>
      <c r="C368" s="30" t="str">
        <f>'[8]5、设备评估表 (2)'!C362</f>
        <v>动力箱</v>
      </c>
      <c r="D368" s="22" t="str">
        <f>'[8]5、设备评估表 (2)'!D362</f>
        <v>XL-21</v>
      </c>
      <c r="E368" s="22"/>
      <c r="F368" s="22" t="str">
        <f>'[8]5、设备评估表 (2)'!G362</f>
        <v>上海通用电气（GE）</v>
      </c>
      <c r="G368" s="22" t="str">
        <f>'[8]5、设备评估表 (2)'!E362</f>
        <v>台</v>
      </c>
      <c r="H368" s="22">
        <f>'[8]5、设备评估表 (2)'!F362</f>
        <v>12</v>
      </c>
      <c r="I368" s="23">
        <f>'[8]5、设备评估表 (2)'!H362</f>
        <v>40908</v>
      </c>
      <c r="J368" s="23">
        <f t="shared" si="11"/>
        <v>40908</v>
      </c>
      <c r="K368" s="23"/>
      <c r="L368" s="110"/>
      <c r="M368" s="11"/>
      <c r="N368" s="10"/>
      <c r="O368" s="13"/>
      <c r="P368" s="11"/>
      <c r="Q368" s="11">
        <f>'[8]5、设备评估表 (2)'!J362</f>
        <v>36000</v>
      </c>
      <c r="R368" s="25">
        <f>'[8]5、设备评估表 (2)'!K362*100</f>
        <v>36</v>
      </c>
      <c r="S368" s="11">
        <f t="shared" si="12"/>
        <v>12960</v>
      </c>
      <c r="T368" s="11"/>
      <c r="U368" s="177" t="str">
        <f>'[8]5、设备评估表 (2)'!N362</f>
        <v>A2</v>
      </c>
      <c r="V368" s="199">
        <f>R368-'[8]5、设备评估表 (2)'!$K362*100</f>
        <v>0</v>
      </c>
      <c r="W368" s="176"/>
    </row>
    <row r="369" spans="1:23" ht="18" customHeight="1">
      <c r="A369" s="22">
        <f>'[8]5、设备评估表 (2)'!A363</f>
        <v>362</v>
      </c>
      <c r="B369" s="22">
        <f>'[8]5、设备评估表 (2)'!B363</f>
        <v>0</v>
      </c>
      <c r="C369" s="30" t="str">
        <f>'[8]5、设备评估表 (2)'!C363</f>
        <v>动力配电箱</v>
      </c>
      <c r="D369" s="22" t="str">
        <f>'[8]5、设备评估表 (2)'!D363</f>
        <v>XL-21</v>
      </c>
      <c r="E369" s="22"/>
      <c r="F369" s="22" t="str">
        <f>'[8]5、设备评估表 (2)'!G363</f>
        <v>上海通用电气（GE）</v>
      </c>
      <c r="G369" s="22" t="str">
        <f>'[8]5、设备评估表 (2)'!E363</f>
        <v>台</v>
      </c>
      <c r="H369" s="22">
        <f>'[8]5、设备评估表 (2)'!F363</f>
        <v>1</v>
      </c>
      <c r="I369" s="23">
        <f>'[8]5、设备评估表 (2)'!H363</f>
        <v>41639</v>
      </c>
      <c r="J369" s="23">
        <f t="shared" si="11"/>
        <v>41639</v>
      </c>
      <c r="K369" s="23"/>
      <c r="L369" s="110"/>
      <c r="M369" s="11"/>
      <c r="N369" s="10"/>
      <c r="O369" s="13"/>
      <c r="P369" s="11"/>
      <c r="Q369" s="11">
        <f>'[8]5、设备评估表 (2)'!J363</f>
        <v>3000</v>
      </c>
      <c r="R369" s="25">
        <f>'[8]5、设备评估表 (2)'!K363*100</f>
        <v>43</v>
      </c>
      <c r="S369" s="11">
        <f t="shared" si="12"/>
        <v>1290</v>
      </c>
      <c r="T369" s="11"/>
      <c r="U369" s="177" t="str">
        <f>'[8]5、设备评估表 (2)'!N363</f>
        <v>A3</v>
      </c>
      <c r="V369" s="199">
        <f>R369-'[8]5、设备评估表 (2)'!$K363*100</f>
        <v>0</v>
      </c>
      <c r="W369" s="176"/>
    </row>
    <row r="370" spans="1:23" ht="18" customHeight="1">
      <c r="A370" s="22">
        <f>'[8]5、设备评估表 (2)'!A364</f>
        <v>363</v>
      </c>
      <c r="B370" s="22">
        <f>'[8]5、设备评估表 (2)'!B364</f>
        <v>0</v>
      </c>
      <c r="C370" s="30" t="str">
        <f>'[8]5、设备评估表 (2)'!C364</f>
        <v>动力配电箱</v>
      </c>
      <c r="D370" s="22" t="str">
        <f>'[8]5、设备评估表 (2)'!D364</f>
        <v>JK-</v>
      </c>
      <c r="E370" s="22"/>
      <c r="F370" s="22" t="str">
        <f>'[8]5、设备评估表 (2)'!G364</f>
        <v>沈阳春兴成套电器有限公司</v>
      </c>
      <c r="G370" s="22" t="str">
        <f>'[8]5、设备评估表 (2)'!E364</f>
        <v>台</v>
      </c>
      <c r="H370" s="22">
        <f>'[8]5、设备评估表 (2)'!F364</f>
        <v>2</v>
      </c>
      <c r="I370" s="23">
        <f>'[8]5、设备评估表 (2)'!H364</f>
        <v>41815</v>
      </c>
      <c r="J370" s="23">
        <f t="shared" si="11"/>
        <v>41815</v>
      </c>
      <c r="K370" s="23"/>
      <c r="L370" s="110"/>
      <c r="M370" s="11"/>
      <c r="N370" s="10"/>
      <c r="O370" s="13"/>
      <c r="P370" s="11"/>
      <c r="Q370" s="11">
        <f>'[8]5、设备评估表 (2)'!J364</f>
        <v>8000</v>
      </c>
      <c r="R370" s="25">
        <f>'[8]5、设备评估表 (2)'!K364*100</f>
        <v>53</v>
      </c>
      <c r="S370" s="11">
        <f t="shared" si="12"/>
        <v>4240</v>
      </c>
      <c r="T370" s="11"/>
      <c r="U370" s="177" t="str">
        <f>'[8]5、设备评估表 (2)'!N364</f>
        <v>A3</v>
      </c>
      <c r="V370" s="199">
        <f>R370-'[8]5、设备评估表 (2)'!$K364*100</f>
        <v>0</v>
      </c>
      <c r="W370" s="176"/>
    </row>
    <row r="371" spans="1:23" ht="18" customHeight="1">
      <c r="A371" s="22">
        <f>'[8]5、设备评估表 (2)'!A365</f>
        <v>364</v>
      </c>
      <c r="B371" s="22">
        <f>'[8]5、设备评估表 (2)'!B365</f>
        <v>0</v>
      </c>
      <c r="C371" s="30" t="str">
        <f>'[8]5、设备评估表 (2)'!C365</f>
        <v>动力配电箱</v>
      </c>
      <c r="D371" s="22" t="str">
        <f>'[8]5、设备评估表 (2)'!D365</f>
        <v>XL-21</v>
      </c>
      <c r="E371" s="22"/>
      <c r="F371" s="22" t="str">
        <f>'[8]5、设备评估表 (2)'!G365</f>
        <v>沈阳春兴成套电器有限公司</v>
      </c>
      <c r="G371" s="22" t="str">
        <f>'[8]5、设备评估表 (2)'!E365</f>
        <v>台</v>
      </c>
      <c r="H371" s="22">
        <f>'[8]5、设备评估表 (2)'!F365</f>
        <v>4</v>
      </c>
      <c r="I371" s="23">
        <f>'[8]5、设备评估表 (2)'!H365</f>
        <v>41274</v>
      </c>
      <c r="J371" s="23">
        <f t="shared" si="11"/>
        <v>41274</v>
      </c>
      <c r="K371" s="23"/>
      <c r="L371" s="110"/>
      <c r="M371" s="11"/>
      <c r="N371" s="10"/>
      <c r="O371" s="13"/>
      <c r="P371" s="11"/>
      <c r="Q371" s="11">
        <f>'[8]5、设备评估表 (2)'!J365</f>
        <v>12000</v>
      </c>
      <c r="R371" s="25">
        <f>'[8]5、设备评估表 (2)'!K365*100</f>
        <v>43</v>
      </c>
      <c r="S371" s="11">
        <f t="shared" si="12"/>
        <v>5160</v>
      </c>
      <c r="T371" s="11"/>
      <c r="U371" s="177" t="str">
        <f>'[8]5、设备评估表 (2)'!N365</f>
        <v>A4</v>
      </c>
      <c r="V371" s="199">
        <f>R371-'[8]5、设备评估表 (2)'!$K365*100</f>
        <v>0</v>
      </c>
      <c r="W371" s="176"/>
    </row>
    <row r="372" spans="1:23" ht="18" customHeight="1">
      <c r="A372" s="22">
        <f>'[8]5、设备评估表 (2)'!A366</f>
        <v>365</v>
      </c>
      <c r="B372" s="22">
        <f>'[8]5、设备评估表 (2)'!B366</f>
        <v>0</v>
      </c>
      <c r="C372" s="30" t="str">
        <f>'[8]5、设备评估表 (2)'!C366</f>
        <v>中型配电箱</v>
      </c>
      <c r="D372" s="22">
        <f>'[8]5、设备评估表 (2)'!D366</f>
        <v>0</v>
      </c>
      <c r="E372" s="22"/>
      <c r="F372" s="22" t="str">
        <f>'[8]5、设备评估表 (2)'!G366</f>
        <v>沈阳春兴成套电器有限公司</v>
      </c>
      <c r="G372" s="22" t="str">
        <f>'[8]5、设备评估表 (2)'!E366</f>
        <v>台</v>
      </c>
      <c r="H372" s="22">
        <f>'[8]5、设备评估表 (2)'!F366</f>
        <v>3</v>
      </c>
      <c r="I372" s="23">
        <f>'[8]5、设备评估表 (2)'!H366</f>
        <v>40908</v>
      </c>
      <c r="J372" s="23">
        <f t="shared" si="11"/>
        <v>40908</v>
      </c>
      <c r="K372" s="23"/>
      <c r="L372" s="110"/>
      <c r="M372" s="11"/>
      <c r="N372" s="10"/>
      <c r="O372" s="13"/>
      <c r="P372" s="11"/>
      <c r="Q372" s="11">
        <f>'[8]5、设备评估表 (2)'!J366</f>
        <v>12000</v>
      </c>
      <c r="R372" s="25">
        <f>'[8]5、设备评估表 (2)'!K366*100</f>
        <v>36</v>
      </c>
      <c r="S372" s="11">
        <f t="shared" si="12"/>
        <v>4320</v>
      </c>
      <c r="T372" s="11"/>
      <c r="U372" s="177" t="str">
        <f>'[8]5、设备评估表 (2)'!N366</f>
        <v>A4</v>
      </c>
      <c r="V372" s="199">
        <f>R372-'[8]5、设备评估表 (2)'!$K366*100</f>
        <v>0</v>
      </c>
      <c r="W372" s="176"/>
    </row>
    <row r="373" spans="1:23" ht="18" customHeight="1">
      <c r="A373" s="22">
        <f>'[8]5、设备评估表 (2)'!A367</f>
        <v>366</v>
      </c>
      <c r="B373" s="22">
        <f>'[8]5、设备评估表 (2)'!B367</f>
        <v>0</v>
      </c>
      <c r="C373" s="30" t="str">
        <f>'[8]5、设备评估表 (2)'!C367</f>
        <v>干式变压器</v>
      </c>
      <c r="D373" s="22" t="str">
        <f>'[8]5、设备评估表 (2)'!D367</f>
        <v>SCB11-1250kva</v>
      </c>
      <c r="E373" s="22"/>
      <c r="F373" s="22" t="str">
        <f>'[8]5、设备评估表 (2)'!G367</f>
        <v>沈阳春兴成套电器有限公司</v>
      </c>
      <c r="G373" s="22" t="str">
        <f>'[8]5、设备评估表 (2)'!E367</f>
        <v>条</v>
      </c>
      <c r="H373" s="22">
        <f>'[8]5、设备评估表 (2)'!F367</f>
        <v>1</v>
      </c>
      <c r="I373" s="23">
        <f>'[8]5、设备评估表 (2)'!H367</f>
        <v>41640</v>
      </c>
      <c r="J373" s="23">
        <f t="shared" si="11"/>
        <v>41640</v>
      </c>
      <c r="K373" s="23"/>
      <c r="L373" s="110"/>
      <c r="M373" s="11"/>
      <c r="N373" s="10"/>
      <c r="O373" s="13"/>
      <c r="P373" s="11"/>
      <c r="Q373" s="11">
        <f>'[8]5、设备评估表 (2)'!J367</f>
        <v>103000</v>
      </c>
      <c r="R373" s="25">
        <f>'[8]5、设备评估表 (2)'!K367*100</f>
        <v>56</v>
      </c>
      <c r="S373" s="11">
        <f t="shared" si="12"/>
        <v>57680</v>
      </c>
      <c r="T373" s="11"/>
      <c r="U373" s="177" t="str">
        <f>'[8]5、设备评估表 (2)'!N367</f>
        <v>A5</v>
      </c>
      <c r="V373" s="199">
        <f>R373-'[8]5、设备评估表 (2)'!$K367*100</f>
        <v>0</v>
      </c>
      <c r="W373" s="176"/>
    </row>
    <row r="374" spans="1:23" ht="18" customHeight="1">
      <c r="A374" s="22">
        <f>'[8]5、设备评估表 (2)'!A368</f>
        <v>367</v>
      </c>
      <c r="B374" s="22">
        <f>'[8]5、设备评估表 (2)'!B368</f>
        <v>0</v>
      </c>
      <c r="C374" s="30" t="str">
        <f>'[8]5、设备评估表 (2)'!C368</f>
        <v>低压柜</v>
      </c>
      <c r="D374" s="22" t="str">
        <f>'[8]5、设备评估表 (2)'!D368</f>
        <v>GGD3</v>
      </c>
      <c r="E374" s="22"/>
      <c r="F374" s="22" t="str">
        <f>'[8]5、设备评估表 (2)'!G368</f>
        <v>沈阳春兴成套电器有限公司</v>
      </c>
      <c r="G374" s="22" t="str">
        <f>'[8]5、设备评估表 (2)'!E368</f>
        <v>条</v>
      </c>
      <c r="H374" s="22">
        <f>'[8]5、设备评估表 (2)'!F368</f>
        <v>10</v>
      </c>
      <c r="I374" s="23">
        <f>'[8]5、设备评估表 (2)'!H368</f>
        <v>40909</v>
      </c>
      <c r="J374" s="23">
        <f t="shared" si="11"/>
        <v>40909</v>
      </c>
      <c r="K374" s="23"/>
      <c r="L374" s="110"/>
      <c r="M374" s="11"/>
      <c r="N374" s="10"/>
      <c r="O374" s="13"/>
      <c r="P374" s="11"/>
      <c r="Q374" s="11">
        <f>'[8]5、设备评估表 (2)'!J368</f>
        <v>310000</v>
      </c>
      <c r="R374" s="25">
        <f>'[8]5、设备评估表 (2)'!K368*100</f>
        <v>43</v>
      </c>
      <c r="S374" s="11">
        <f t="shared" si="12"/>
        <v>133300</v>
      </c>
      <c r="T374" s="11"/>
      <c r="U374" s="177" t="str">
        <f>'[8]5、设备评估表 (2)'!N368</f>
        <v>A5</v>
      </c>
      <c r="V374" s="199">
        <f>R374-'[8]5、设备评估表 (2)'!$K368*100</f>
        <v>0</v>
      </c>
      <c r="W374" s="176"/>
    </row>
    <row r="375" spans="1:23" ht="18" customHeight="1">
      <c r="A375" s="22">
        <f>'[8]5、设备评估表 (2)'!A369</f>
        <v>368</v>
      </c>
      <c r="B375" s="22">
        <f>'[8]5、设备评估表 (2)'!B369</f>
        <v>0</v>
      </c>
      <c r="C375" s="30" t="str">
        <f>'[8]5、设备评估表 (2)'!C369</f>
        <v>高压柜</v>
      </c>
      <c r="D375" s="22" t="str">
        <f>'[8]5、设备评估表 (2)'!D369</f>
        <v>KYN28-12</v>
      </c>
      <c r="E375" s="22"/>
      <c r="F375" s="22" t="str">
        <f>'[8]5、设备评估表 (2)'!G369</f>
        <v>沈阳春兴成套电器有限公司</v>
      </c>
      <c r="G375" s="22" t="str">
        <f>'[8]5、设备评估表 (2)'!E369</f>
        <v>台</v>
      </c>
      <c r="H375" s="22">
        <f>'[8]5、设备评估表 (2)'!F369</f>
        <v>2</v>
      </c>
      <c r="I375" s="23">
        <f>'[8]5、设备评估表 (2)'!H369</f>
        <v>40909</v>
      </c>
      <c r="J375" s="23">
        <f t="shared" si="11"/>
        <v>40909</v>
      </c>
      <c r="K375" s="23"/>
      <c r="L375" s="110"/>
      <c r="M375" s="11"/>
      <c r="N375" s="10"/>
      <c r="O375" s="13"/>
      <c r="P375" s="11"/>
      <c r="Q375" s="11">
        <f>'[8]5、设备评估表 (2)'!J369</f>
        <v>84000</v>
      </c>
      <c r="R375" s="25">
        <f>'[8]5、设备评估表 (2)'!K369*100</f>
        <v>43</v>
      </c>
      <c r="S375" s="11">
        <f t="shared" si="12"/>
        <v>36120</v>
      </c>
      <c r="T375" s="11"/>
      <c r="U375" s="177" t="str">
        <f>'[8]5、设备评估表 (2)'!N369</f>
        <v>A5</v>
      </c>
      <c r="V375" s="199">
        <f>R375-'[8]5、设备评估表 (2)'!$K369*100</f>
        <v>0</v>
      </c>
      <c r="W375" s="176"/>
    </row>
    <row r="376" spans="1:23" ht="18" customHeight="1">
      <c r="A376" s="22">
        <f>'[8]5、设备评估表 (2)'!A370</f>
        <v>369</v>
      </c>
      <c r="B376" s="22">
        <f>'[8]5、设备评估表 (2)'!B370</f>
        <v>0</v>
      </c>
      <c r="C376" s="30" t="str">
        <f>'[8]5、设备评估表 (2)'!C370</f>
        <v>动力配电箱</v>
      </c>
      <c r="D376" s="22" t="str">
        <f>'[8]5、设备评估表 (2)'!D370</f>
        <v>XL-21</v>
      </c>
      <c r="E376" s="22"/>
      <c r="F376" s="22" t="str">
        <f>'[8]5、设备评估表 (2)'!G370</f>
        <v>沈阳春兴成套电器有限公司</v>
      </c>
      <c r="G376" s="22" t="str">
        <f>'[8]5、设备评估表 (2)'!E370</f>
        <v>台</v>
      </c>
      <c r="H376" s="22">
        <f>'[8]5、设备评估表 (2)'!F370</f>
        <v>8</v>
      </c>
      <c r="I376" s="23">
        <f>'[8]5、设备评估表 (2)'!H370</f>
        <v>40909</v>
      </c>
      <c r="J376" s="23">
        <f t="shared" si="11"/>
        <v>40909</v>
      </c>
      <c r="K376" s="23"/>
      <c r="L376" s="110"/>
      <c r="M376" s="11"/>
      <c r="N376" s="10"/>
      <c r="O376" s="13"/>
      <c r="P376" s="11"/>
      <c r="Q376" s="11">
        <f>'[8]5、设备评估表 (2)'!J370</f>
        <v>24000</v>
      </c>
      <c r="R376" s="25">
        <f>'[8]5、设备评估表 (2)'!K370*100</f>
        <v>35</v>
      </c>
      <c r="S376" s="11">
        <f t="shared" si="12"/>
        <v>8400</v>
      </c>
      <c r="T376" s="11"/>
      <c r="U376" s="177" t="str">
        <f>'[8]5、设备评估表 (2)'!N370</f>
        <v>A5</v>
      </c>
      <c r="V376" s="199">
        <f>R376-'[8]5、设备评估表 (2)'!$K370*100</f>
        <v>0</v>
      </c>
      <c r="W376" s="176"/>
    </row>
    <row r="377" spans="1:23" ht="18" customHeight="1">
      <c r="A377" s="22">
        <f>'[8]5、设备评估表 (2)'!A371</f>
        <v>370</v>
      </c>
      <c r="B377" s="22">
        <f>'[8]5、设备评估表 (2)'!B371</f>
        <v>0</v>
      </c>
      <c r="C377" s="30" t="str">
        <f>'[8]5、设备评估表 (2)'!C371</f>
        <v>干式变压器</v>
      </c>
      <c r="D377" s="22" t="str">
        <f>'[8]5、设备评估表 (2)'!D371</f>
        <v>SCB10-1000kva</v>
      </c>
      <c r="E377" s="22"/>
      <c r="F377" s="22" t="str">
        <f>'[8]5、设备评估表 (2)'!G371</f>
        <v>沈阳春兴成套电器有限公司</v>
      </c>
      <c r="G377" s="22" t="str">
        <f>'[8]5、设备评估表 (2)'!E371</f>
        <v>台</v>
      </c>
      <c r="H377" s="22">
        <f>'[8]5、设备评估表 (2)'!F371</f>
        <v>1</v>
      </c>
      <c r="I377" s="23">
        <f>'[8]5、设备评估表 (2)'!H371</f>
        <v>41640</v>
      </c>
      <c r="J377" s="23">
        <f t="shared" si="11"/>
        <v>41640</v>
      </c>
      <c r="K377" s="23"/>
      <c r="L377" s="110"/>
      <c r="M377" s="11"/>
      <c r="N377" s="10"/>
      <c r="O377" s="13"/>
      <c r="P377" s="11"/>
      <c r="Q377" s="11">
        <f>'[8]5、设备评估表 (2)'!J371</f>
        <v>99500</v>
      </c>
      <c r="R377" s="25">
        <f>'[8]5、设备评估表 (2)'!K371*100</f>
        <v>56</v>
      </c>
      <c r="S377" s="11">
        <f t="shared" si="12"/>
        <v>55720</v>
      </c>
      <c r="T377" s="11"/>
      <c r="U377" s="177" t="str">
        <f>'[8]5、设备评估表 (2)'!N371</f>
        <v>B1</v>
      </c>
      <c r="V377" s="199">
        <f>R377-'[8]5、设备评估表 (2)'!$K371*100</f>
        <v>0</v>
      </c>
      <c r="W377" s="176"/>
    </row>
    <row r="378" spans="1:23" ht="18" customHeight="1">
      <c r="A378" s="22">
        <f>'[8]5、设备评估表 (2)'!A372</f>
        <v>371</v>
      </c>
      <c r="B378" s="22">
        <f>'[8]5、设备评估表 (2)'!B372</f>
        <v>0</v>
      </c>
      <c r="C378" s="30" t="str">
        <f>'[8]5、设备评估表 (2)'!C372</f>
        <v>低压柜</v>
      </c>
      <c r="D378" s="22" t="str">
        <f>'[8]5、设备评估表 (2)'!D372</f>
        <v>GGD1</v>
      </c>
      <c r="E378" s="22"/>
      <c r="F378" s="22" t="str">
        <f>'[8]5、设备评估表 (2)'!G372</f>
        <v>沈阳春兴成套电器有限公司</v>
      </c>
      <c r="G378" s="22" t="str">
        <f>'[8]5、设备评估表 (2)'!E372</f>
        <v>台</v>
      </c>
      <c r="H378" s="22">
        <f>'[8]5、设备评估表 (2)'!F372</f>
        <v>9</v>
      </c>
      <c r="I378" s="23">
        <f>'[8]5、设备评估表 (2)'!H372</f>
        <v>40908</v>
      </c>
      <c r="J378" s="23">
        <f t="shared" si="11"/>
        <v>40908</v>
      </c>
      <c r="K378" s="23"/>
      <c r="L378" s="110"/>
      <c r="M378" s="11"/>
      <c r="N378" s="10"/>
      <c r="O378" s="13"/>
      <c r="P378" s="11"/>
      <c r="Q378" s="11">
        <f>'[8]5、设备评估表 (2)'!J372</f>
        <v>279000</v>
      </c>
      <c r="R378" s="25">
        <f>'[8]5、设备评估表 (2)'!K372*100</f>
        <v>43</v>
      </c>
      <c r="S378" s="11">
        <f t="shared" si="12"/>
        <v>119970</v>
      </c>
      <c r="T378" s="11"/>
      <c r="U378" s="177" t="str">
        <f>'[8]5、设备评估表 (2)'!N372</f>
        <v>B1</v>
      </c>
      <c r="V378" s="199">
        <f>R378-'[8]5、设备评估表 (2)'!$K372*100</f>
        <v>0</v>
      </c>
      <c r="W378" s="176"/>
    </row>
    <row r="379" spans="1:23" ht="18" customHeight="1">
      <c r="A379" s="22">
        <f>'[8]5、设备评估表 (2)'!A373</f>
        <v>372</v>
      </c>
      <c r="B379" s="22">
        <f>'[8]5、设备评估表 (2)'!B373</f>
        <v>0</v>
      </c>
      <c r="C379" s="30" t="str">
        <f>'[8]5、设备评估表 (2)'!C373</f>
        <v>高压柜</v>
      </c>
      <c r="D379" s="22" t="str">
        <f>'[8]5、设备评估表 (2)'!D373</f>
        <v>KYN28-12</v>
      </c>
      <c r="E379" s="22"/>
      <c r="F379" s="22" t="str">
        <f>'[8]5、设备评估表 (2)'!G373</f>
        <v>沈阳春兴成套电器有限公司</v>
      </c>
      <c r="G379" s="22" t="str">
        <f>'[8]5、设备评估表 (2)'!E373</f>
        <v>米</v>
      </c>
      <c r="H379" s="22">
        <f>'[8]5、设备评估表 (2)'!F373</f>
        <v>2</v>
      </c>
      <c r="I379" s="23">
        <f>'[8]5、设备评估表 (2)'!H373</f>
        <v>40908</v>
      </c>
      <c r="J379" s="23">
        <f t="shared" si="11"/>
        <v>40908</v>
      </c>
      <c r="K379" s="23"/>
      <c r="L379" s="110"/>
      <c r="M379" s="11"/>
      <c r="N379" s="10"/>
      <c r="O379" s="13"/>
      <c r="P379" s="11"/>
      <c r="Q379" s="11">
        <f>'[8]5、设备评估表 (2)'!J373</f>
        <v>84000</v>
      </c>
      <c r="R379" s="25">
        <f>'[8]5、设备评估表 (2)'!K373*100</f>
        <v>43</v>
      </c>
      <c r="S379" s="11">
        <f t="shared" si="12"/>
        <v>36120</v>
      </c>
      <c r="T379" s="11"/>
      <c r="U379" s="177" t="str">
        <f>'[8]5、设备评估表 (2)'!N373</f>
        <v>B1</v>
      </c>
      <c r="V379" s="199">
        <f>R379-'[8]5、设备评估表 (2)'!$K373*100</f>
        <v>0</v>
      </c>
      <c r="W379" s="176"/>
    </row>
    <row r="380" spans="1:23" ht="18" customHeight="1">
      <c r="A380" s="22">
        <f>'[8]5、设备评估表 (2)'!A374</f>
        <v>373</v>
      </c>
      <c r="B380" s="22">
        <f>'[8]5、设备评估表 (2)'!B374</f>
        <v>0</v>
      </c>
      <c r="C380" s="30" t="str">
        <f>'[8]5、设备评估表 (2)'!C374</f>
        <v>动力箱</v>
      </c>
      <c r="D380" s="22" t="str">
        <f>'[8]5、设备评估表 (2)'!D374</f>
        <v>XL-21-02小型</v>
      </c>
      <c r="E380" s="22"/>
      <c r="F380" s="22" t="str">
        <f>'[8]5、设备评估表 (2)'!G374</f>
        <v>沈阳春兴成套电器有限公司</v>
      </c>
      <c r="G380" s="22" t="str">
        <f>'[8]5、设备评估表 (2)'!E374</f>
        <v>台</v>
      </c>
      <c r="H380" s="22">
        <f>'[8]5、设备评估表 (2)'!F374</f>
        <v>19</v>
      </c>
      <c r="I380" s="23">
        <f>'[8]5、设备评估表 (2)'!H374</f>
        <v>40908</v>
      </c>
      <c r="J380" s="23">
        <f t="shared" si="11"/>
        <v>40908</v>
      </c>
      <c r="K380" s="23"/>
      <c r="L380" s="110"/>
      <c r="M380" s="11"/>
      <c r="N380" s="10"/>
      <c r="O380" s="13"/>
      <c r="P380" s="11"/>
      <c r="Q380" s="11">
        <f>'[8]5、设备评估表 (2)'!J374</f>
        <v>38000</v>
      </c>
      <c r="R380" s="25">
        <f>'[8]5、设备评估表 (2)'!K374*100</f>
        <v>35</v>
      </c>
      <c r="S380" s="11">
        <f t="shared" si="12"/>
        <v>13300</v>
      </c>
      <c r="T380" s="11"/>
      <c r="U380" s="177" t="str">
        <f>'[8]5、设备评估表 (2)'!N374</f>
        <v>B1</v>
      </c>
      <c r="V380" s="199">
        <f>R380-'[8]5、设备评估表 (2)'!$K374*100</f>
        <v>0</v>
      </c>
      <c r="W380" s="176"/>
    </row>
    <row r="381" spans="1:23" ht="18" customHeight="1">
      <c r="A381" s="22">
        <f>'[8]5、设备评估表 (2)'!A375</f>
        <v>374</v>
      </c>
      <c r="B381" s="22">
        <f>'[8]5、设备评估表 (2)'!B375</f>
        <v>0</v>
      </c>
      <c r="C381" s="30" t="str">
        <f>'[8]5、设备评估表 (2)'!C375</f>
        <v>开关柜</v>
      </c>
      <c r="D381" s="22" t="str">
        <f>'[8]5、设备评估表 (2)'!D375</f>
        <v>GGD1</v>
      </c>
      <c r="E381" s="22"/>
      <c r="F381" s="22" t="str">
        <f>'[8]5、设备评估表 (2)'!G375</f>
        <v>沈阳春兴成套电器有限公司</v>
      </c>
      <c r="G381" s="22" t="str">
        <f>'[8]5、设备评估表 (2)'!E375</f>
        <v>台</v>
      </c>
      <c r="H381" s="22">
        <f>'[8]5、设备评估表 (2)'!F375</f>
        <v>1</v>
      </c>
      <c r="I381" s="23">
        <f>'[8]5、设备评估表 (2)'!H375</f>
        <v>40908</v>
      </c>
      <c r="J381" s="23">
        <f t="shared" si="11"/>
        <v>40908</v>
      </c>
      <c r="K381" s="23"/>
      <c r="L381" s="110"/>
      <c r="M381" s="11"/>
      <c r="N381" s="10"/>
      <c r="O381" s="13"/>
      <c r="P381" s="11"/>
      <c r="Q381" s="11">
        <f>'[8]5、设备评估表 (2)'!J375</f>
        <v>31000</v>
      </c>
      <c r="R381" s="25">
        <f>'[8]5、设备评估表 (2)'!K375*100</f>
        <v>43</v>
      </c>
      <c r="S381" s="11">
        <f t="shared" si="12"/>
        <v>13330</v>
      </c>
      <c r="T381" s="11"/>
      <c r="U381" s="177" t="str">
        <f>'[8]5、设备评估表 (2)'!N375</f>
        <v>B1</v>
      </c>
      <c r="V381" s="199">
        <f>R381-'[8]5、设备评估表 (2)'!$K375*100</f>
        <v>0</v>
      </c>
      <c r="W381" s="176"/>
    </row>
    <row r="382" spans="1:23" ht="18" customHeight="1">
      <c r="A382" s="22">
        <f>'[8]5、设备评估表 (2)'!A376</f>
        <v>375</v>
      </c>
      <c r="B382" s="22">
        <f>'[8]5、设备评估表 (2)'!B376</f>
        <v>0</v>
      </c>
      <c r="C382" s="30" t="str">
        <f>'[8]5、设备评估表 (2)'!C376</f>
        <v>动力柜</v>
      </c>
      <c r="D382" s="22" t="str">
        <f>'[8]5、设备评估表 (2)'!D376</f>
        <v>XL-21</v>
      </c>
      <c r="E382" s="22"/>
      <c r="F382" s="22" t="str">
        <f>'[8]5、设备评估表 (2)'!G376</f>
        <v>沈阳春兴成套电器有限公司</v>
      </c>
      <c r="G382" s="22" t="str">
        <f>'[8]5、设备评估表 (2)'!E376</f>
        <v>台</v>
      </c>
      <c r="H382" s="22">
        <f>'[8]5、设备评估表 (2)'!F376</f>
        <v>17</v>
      </c>
      <c r="I382" s="23">
        <f>'[8]5、设备评估表 (2)'!H376</f>
        <v>40909</v>
      </c>
      <c r="J382" s="23">
        <f t="shared" si="11"/>
        <v>40909</v>
      </c>
      <c r="K382" s="23"/>
      <c r="L382" s="110"/>
      <c r="M382" s="11"/>
      <c r="N382" s="10"/>
      <c r="O382" s="13"/>
      <c r="P382" s="11"/>
      <c r="Q382" s="11">
        <f>'[8]5、设备评估表 (2)'!J376</f>
        <v>51000</v>
      </c>
      <c r="R382" s="25">
        <f>'[8]5、设备评估表 (2)'!K376*100</f>
        <v>35</v>
      </c>
      <c r="S382" s="11">
        <f t="shared" si="12"/>
        <v>17850</v>
      </c>
      <c r="T382" s="11"/>
      <c r="U382" s="177" t="str">
        <f>'[8]5、设备评估表 (2)'!N376</f>
        <v>B1</v>
      </c>
      <c r="V382" s="199">
        <f>R382-'[8]5、设备评估表 (2)'!$K376*100</f>
        <v>0</v>
      </c>
      <c r="W382" s="176"/>
    </row>
    <row r="383" spans="1:23" ht="18" customHeight="1">
      <c r="A383" s="22">
        <f>'[8]5、设备评估表 (2)'!A377</f>
        <v>376</v>
      </c>
      <c r="B383" s="22">
        <f>'[8]5、设备评估表 (2)'!B377</f>
        <v>0</v>
      </c>
      <c r="C383" s="30" t="str">
        <f>'[8]5、设备评估表 (2)'!C377</f>
        <v>干式变压器</v>
      </c>
      <c r="D383" s="22" t="str">
        <f>'[8]5、设备评估表 (2)'!D377</f>
        <v>SCB10-1600kva</v>
      </c>
      <c r="E383" s="22"/>
      <c r="F383" s="22" t="str">
        <f>'[8]5、设备评估表 (2)'!G377</f>
        <v>沈阳春兴成套电器有限公司</v>
      </c>
      <c r="G383" s="22" t="str">
        <f>'[8]5、设备评估表 (2)'!E377</f>
        <v>台</v>
      </c>
      <c r="H383" s="22">
        <f>'[8]5、设备评估表 (2)'!F377</f>
        <v>2</v>
      </c>
      <c r="I383" s="23">
        <f>'[8]5、设备评估表 (2)'!H377</f>
        <v>41640</v>
      </c>
      <c r="J383" s="23">
        <f t="shared" si="11"/>
        <v>41640</v>
      </c>
      <c r="K383" s="23"/>
      <c r="L383" s="110"/>
      <c r="M383" s="11"/>
      <c r="N383" s="10"/>
      <c r="O383" s="13"/>
      <c r="P383" s="11"/>
      <c r="Q383" s="11">
        <f>'[8]5、设备评估表 (2)'!J377</f>
        <v>275000</v>
      </c>
      <c r="R383" s="25">
        <f>'[8]5、设备评估表 (2)'!K377*100</f>
        <v>56</v>
      </c>
      <c r="S383" s="11">
        <f t="shared" si="12"/>
        <v>154000</v>
      </c>
      <c r="T383" s="11"/>
      <c r="U383" s="177" t="str">
        <f>'[8]5、设备评估表 (2)'!N377</f>
        <v>B2</v>
      </c>
      <c r="V383" s="199">
        <f>R383-'[8]5、设备评估表 (2)'!$K377*100</f>
        <v>0</v>
      </c>
      <c r="W383" s="176"/>
    </row>
    <row r="384" spans="1:23" ht="18" customHeight="1">
      <c r="A384" s="22">
        <f>'[8]5、设备评估表 (2)'!A378</f>
        <v>377</v>
      </c>
      <c r="B384" s="22">
        <f>'[8]5、设备评估表 (2)'!B378</f>
        <v>0</v>
      </c>
      <c r="C384" s="30" t="str">
        <f>'[8]5、设备评估表 (2)'!C378</f>
        <v>低压柜</v>
      </c>
      <c r="D384" s="22" t="str">
        <f>'[8]5、设备评估表 (2)'!D378</f>
        <v>GGD1</v>
      </c>
      <c r="E384" s="22"/>
      <c r="F384" s="22" t="str">
        <f>'[8]5、设备评估表 (2)'!G378</f>
        <v>沈阳春兴成套电器有限公司</v>
      </c>
      <c r="G384" s="22" t="str">
        <f>'[8]5、设备评估表 (2)'!E378</f>
        <v>台</v>
      </c>
      <c r="H384" s="22">
        <f>'[8]5、设备评估表 (2)'!F378</f>
        <v>20</v>
      </c>
      <c r="I384" s="23">
        <f>'[8]5、设备评估表 (2)'!H378</f>
        <v>40817</v>
      </c>
      <c r="J384" s="23">
        <f t="shared" si="11"/>
        <v>40817</v>
      </c>
      <c r="K384" s="23"/>
      <c r="L384" s="110"/>
      <c r="M384" s="11"/>
      <c r="N384" s="10"/>
      <c r="O384" s="13"/>
      <c r="P384" s="11"/>
      <c r="Q384" s="11">
        <f>'[8]5、设备评估表 (2)'!J378</f>
        <v>620000</v>
      </c>
      <c r="R384" s="25">
        <f>'[8]5、设备评估表 (2)'!K378*100</f>
        <v>42</v>
      </c>
      <c r="S384" s="11">
        <f t="shared" si="12"/>
        <v>260400</v>
      </c>
      <c r="T384" s="11"/>
      <c r="U384" s="177" t="str">
        <f>'[8]5、设备评估表 (2)'!N378</f>
        <v>B2</v>
      </c>
      <c r="V384" s="199">
        <f>R384-'[8]5、设备评估表 (2)'!$K378*100</f>
        <v>0</v>
      </c>
      <c r="W384" s="176"/>
    </row>
    <row r="385" spans="1:23" ht="18" customHeight="1">
      <c r="A385" s="22">
        <f>'[8]5、设备评估表 (2)'!A379</f>
        <v>378</v>
      </c>
      <c r="B385" s="22">
        <f>'[8]5、设备评估表 (2)'!B379</f>
        <v>0</v>
      </c>
      <c r="C385" s="30" t="str">
        <f>'[8]5、设备评估表 (2)'!C379</f>
        <v>高压柜</v>
      </c>
      <c r="D385" s="22" t="str">
        <f>'[8]5、设备评估表 (2)'!D379</f>
        <v>KYN28-12</v>
      </c>
      <c r="E385" s="22"/>
      <c r="F385" s="22" t="str">
        <f>'[8]5、设备评估表 (2)'!G379</f>
        <v>沈阳春兴成套电器有限公司</v>
      </c>
      <c r="G385" s="22" t="str">
        <f>'[8]5、设备评估表 (2)'!E379</f>
        <v>台</v>
      </c>
      <c r="H385" s="22">
        <f>'[8]5、设备评估表 (2)'!F379</f>
        <v>4</v>
      </c>
      <c r="I385" s="23">
        <f>'[8]5、设备评估表 (2)'!H379</f>
        <v>40817</v>
      </c>
      <c r="J385" s="23">
        <f t="shared" si="11"/>
        <v>40817</v>
      </c>
      <c r="K385" s="23"/>
      <c r="L385" s="110"/>
      <c r="M385" s="11"/>
      <c r="N385" s="10"/>
      <c r="O385" s="13"/>
      <c r="P385" s="11"/>
      <c r="Q385" s="11">
        <f>'[8]5、设备评估表 (2)'!J379</f>
        <v>168000</v>
      </c>
      <c r="R385" s="25">
        <f>'[8]5、设备评估表 (2)'!K379*100</f>
        <v>42</v>
      </c>
      <c r="S385" s="11">
        <f t="shared" si="12"/>
        <v>70560</v>
      </c>
      <c r="T385" s="11"/>
      <c r="U385" s="177" t="str">
        <f>'[8]5、设备评估表 (2)'!N379</f>
        <v>B2</v>
      </c>
      <c r="V385" s="199">
        <f>R385-'[8]5、设备评估表 (2)'!$K379*100</f>
        <v>0</v>
      </c>
      <c r="W385" s="176"/>
    </row>
    <row r="386" spans="1:23" ht="18" customHeight="1">
      <c r="A386" s="22">
        <f>'[8]5、设备评估表 (2)'!A380</f>
        <v>379</v>
      </c>
      <c r="B386" s="22">
        <f>'[8]5、设备评估表 (2)'!B380</f>
        <v>0</v>
      </c>
      <c r="C386" s="30" t="str">
        <f>'[8]5、设备评估表 (2)'!C380</f>
        <v>动力箱</v>
      </c>
      <c r="D386" s="22" t="str">
        <f>'[8]5、设备评估表 (2)'!D380</f>
        <v>XL-21（中型）</v>
      </c>
      <c r="E386" s="22"/>
      <c r="F386" s="22" t="str">
        <f>'[8]5、设备评估表 (2)'!G380</f>
        <v>沈阳春兴成套电器有限公司</v>
      </c>
      <c r="G386" s="22" t="str">
        <f>'[8]5、设备评估表 (2)'!E380</f>
        <v>台</v>
      </c>
      <c r="H386" s="22">
        <f>'[8]5、设备评估表 (2)'!F380</f>
        <v>16</v>
      </c>
      <c r="I386" s="23">
        <f>'[8]5、设备评估表 (2)'!H380</f>
        <v>40818</v>
      </c>
      <c r="J386" s="23">
        <f t="shared" si="11"/>
        <v>40818</v>
      </c>
      <c r="K386" s="23"/>
      <c r="L386" s="110"/>
      <c r="M386" s="11"/>
      <c r="N386" s="10"/>
      <c r="O386" s="13"/>
      <c r="P386" s="11"/>
      <c r="Q386" s="11">
        <f>'[8]5、设备评估表 (2)'!J380</f>
        <v>48000</v>
      </c>
      <c r="R386" s="25">
        <f>'[8]5、设备评估表 (2)'!K380*100</f>
        <v>35</v>
      </c>
      <c r="S386" s="11">
        <f t="shared" si="12"/>
        <v>16800</v>
      </c>
      <c r="T386" s="11"/>
      <c r="U386" s="177" t="str">
        <f>'[8]5、设备评估表 (2)'!N380</f>
        <v>B2</v>
      </c>
      <c r="V386" s="199">
        <f>R386-'[8]5、设备评估表 (2)'!$K380*100</f>
        <v>0</v>
      </c>
      <c r="W386" s="176"/>
    </row>
    <row r="387" spans="1:23" ht="18" customHeight="1">
      <c r="A387" s="22">
        <f>'[8]5、设备评估表 (2)'!A381</f>
        <v>380</v>
      </c>
      <c r="B387" s="22">
        <f>'[8]5、设备评估表 (2)'!B381</f>
        <v>0</v>
      </c>
      <c r="C387" s="30" t="str">
        <f>'[8]5、设备评估表 (2)'!C381</f>
        <v>电流互感器</v>
      </c>
      <c r="D387" s="22" t="str">
        <f>'[8]5、设备评估表 (2)'!D381</f>
        <v>LZZJ2-10</v>
      </c>
      <c r="E387" s="22"/>
      <c r="F387" s="22" t="str">
        <f>'[8]5、设备评估表 (2)'!G381</f>
        <v>沈阳春兴成套电器有限公司</v>
      </c>
      <c r="G387" s="22" t="str">
        <f>'[8]5、设备评估表 (2)'!E381</f>
        <v>台</v>
      </c>
      <c r="H387" s="22">
        <f>'[8]5、设备评估表 (2)'!F381</f>
        <v>4</v>
      </c>
      <c r="I387" s="23">
        <f>'[8]5、设备评估表 (2)'!H381</f>
        <v>41640</v>
      </c>
      <c r="J387" s="23">
        <f t="shared" si="11"/>
        <v>41640</v>
      </c>
      <c r="K387" s="23"/>
      <c r="L387" s="110"/>
      <c r="M387" s="11"/>
      <c r="N387" s="10"/>
      <c r="O387" s="13"/>
      <c r="P387" s="11"/>
      <c r="Q387" s="11">
        <f>'[8]5、设备评估表 (2)'!J381</f>
        <v>2800</v>
      </c>
      <c r="R387" s="25">
        <f>'[8]5、设备评估表 (2)'!K381*100</f>
        <v>33</v>
      </c>
      <c r="S387" s="11">
        <f t="shared" si="12"/>
        <v>924</v>
      </c>
      <c r="T387" s="11"/>
      <c r="U387" s="201" t="str">
        <f>'[8]5、设备评估表 (2)'!N381</f>
        <v>开闭所</v>
      </c>
      <c r="V387" s="199">
        <f>R387-'[8]5、设备评估表 (2)'!$K381*100</f>
        <v>0</v>
      </c>
      <c r="W387" s="176"/>
    </row>
    <row r="388" spans="1:23" ht="18" customHeight="1">
      <c r="A388" s="22">
        <f>'[8]5、设备评估表 (2)'!A382</f>
        <v>381</v>
      </c>
      <c r="B388" s="22">
        <f>'[8]5、设备评估表 (2)'!B382</f>
        <v>0</v>
      </c>
      <c r="C388" s="30" t="str">
        <f>'[8]5、设备评估表 (2)'!C382</f>
        <v>电压互感器</v>
      </c>
      <c r="D388" s="22" t="str">
        <f>'[8]5、设备评估表 (2)'!D382</f>
        <v>JDZ18-10</v>
      </c>
      <c r="E388" s="22"/>
      <c r="F388" s="22" t="str">
        <f>'[8]5、设备评估表 (2)'!G382</f>
        <v>沈阳春兴成套电器有限公司</v>
      </c>
      <c r="G388" s="22" t="str">
        <f>'[8]5、设备评估表 (2)'!E382</f>
        <v>台</v>
      </c>
      <c r="H388" s="22">
        <f>'[8]5、设备评估表 (2)'!F382</f>
        <v>4</v>
      </c>
      <c r="I388" s="23">
        <f>'[8]5、设备评估表 (2)'!H382</f>
        <v>41640</v>
      </c>
      <c r="J388" s="23">
        <f t="shared" si="11"/>
        <v>41640</v>
      </c>
      <c r="K388" s="23"/>
      <c r="L388" s="110"/>
      <c r="M388" s="11"/>
      <c r="N388" s="10"/>
      <c r="O388" s="13"/>
      <c r="P388" s="11"/>
      <c r="Q388" s="11">
        <f>'[8]5、设备评估表 (2)'!J382</f>
        <v>3800</v>
      </c>
      <c r="R388" s="25">
        <f>'[8]5、设备评估表 (2)'!K382*100</f>
        <v>33</v>
      </c>
      <c r="S388" s="11">
        <f t="shared" si="12"/>
        <v>1254</v>
      </c>
      <c r="T388" s="11"/>
      <c r="U388" s="201" t="str">
        <f>'[8]5、设备评估表 (2)'!N382</f>
        <v>开闭所</v>
      </c>
      <c r="V388" s="199">
        <f>R388-'[8]5、设备评估表 (2)'!$K382*100</f>
        <v>0</v>
      </c>
      <c r="W388" s="176"/>
    </row>
    <row r="389" spans="1:23" ht="18" customHeight="1">
      <c r="A389" s="22">
        <f>'[8]5、设备评估表 (2)'!A383</f>
        <v>382</v>
      </c>
      <c r="B389" s="22">
        <f>'[8]5、设备评估表 (2)'!B383</f>
        <v>0</v>
      </c>
      <c r="C389" s="30" t="str">
        <f>'[8]5、设备评估表 (2)'!C383</f>
        <v>终端PM8325（设备）</v>
      </c>
      <c r="D389" s="22" t="str">
        <f>'[8]5、设备评估表 (2)'!D383</f>
        <v>PM8325</v>
      </c>
      <c r="E389" s="22"/>
      <c r="F389" s="22" t="str">
        <f>'[8]5、设备评估表 (2)'!G383</f>
        <v>沈阳春兴成套电器有限公司</v>
      </c>
      <c r="G389" s="22" t="str">
        <f>'[8]5、设备评估表 (2)'!E383</f>
        <v>台</v>
      </c>
      <c r="H389" s="22">
        <f>'[8]5、设备评估表 (2)'!F383</f>
        <v>1</v>
      </c>
      <c r="I389" s="23">
        <f>'[8]5、设备评估表 (2)'!H383</f>
        <v>41640</v>
      </c>
      <c r="J389" s="23">
        <f t="shared" si="11"/>
        <v>41640</v>
      </c>
      <c r="K389" s="23"/>
      <c r="L389" s="110"/>
      <c r="M389" s="11"/>
      <c r="N389" s="10"/>
      <c r="O389" s="13"/>
      <c r="P389" s="11"/>
      <c r="Q389" s="11">
        <f>'[8]5、设备评估表 (2)'!J383</f>
        <v>15000</v>
      </c>
      <c r="R389" s="25">
        <f>'[8]5、设备评估表 (2)'!K383*100</f>
        <v>33</v>
      </c>
      <c r="S389" s="11">
        <f t="shared" si="12"/>
        <v>4950</v>
      </c>
      <c r="T389" s="11"/>
      <c r="U389" s="201" t="str">
        <f>'[8]5、设备评估表 (2)'!N383</f>
        <v>开闭所</v>
      </c>
      <c r="V389" s="199">
        <f>R389-'[8]5、设备评估表 (2)'!$K383*100</f>
        <v>0</v>
      </c>
      <c r="W389" s="176"/>
    </row>
    <row r="390" spans="1:23" ht="18" customHeight="1">
      <c r="A390" s="22">
        <f>'[8]5、设备评估表 (2)'!A384</f>
        <v>383</v>
      </c>
      <c r="B390" s="22">
        <f>'[8]5、设备评估表 (2)'!B384</f>
        <v>0</v>
      </c>
      <c r="C390" s="30" t="str">
        <f>'[8]5、设备评估表 (2)'!C384</f>
        <v>负荷计量箱400A开关</v>
      </c>
      <c r="D390" s="22" t="str">
        <f>'[8]5、设备评估表 (2)'!D384</f>
        <v>400A</v>
      </c>
      <c r="E390" s="22"/>
      <c r="F390" s="22" t="str">
        <f>'[8]5、设备评估表 (2)'!G384</f>
        <v>沈阳春兴成套电器有限公司</v>
      </c>
      <c r="G390" s="22" t="str">
        <f>'[8]5、设备评估表 (2)'!E384</f>
        <v>台</v>
      </c>
      <c r="H390" s="22">
        <f>'[8]5、设备评估表 (2)'!F384</f>
        <v>1</v>
      </c>
      <c r="I390" s="23">
        <f>'[8]5、设备评估表 (2)'!H384</f>
        <v>41640</v>
      </c>
      <c r="J390" s="23">
        <f t="shared" si="11"/>
        <v>41640</v>
      </c>
      <c r="K390" s="23"/>
      <c r="L390" s="110"/>
      <c r="M390" s="11"/>
      <c r="N390" s="10"/>
      <c r="O390" s="13"/>
      <c r="P390" s="11"/>
      <c r="Q390" s="11">
        <f>'[8]5、设备评估表 (2)'!J384</f>
        <v>900</v>
      </c>
      <c r="R390" s="25">
        <f>'[8]5、设备评估表 (2)'!K384*100</f>
        <v>33</v>
      </c>
      <c r="S390" s="11">
        <f t="shared" si="12"/>
        <v>297</v>
      </c>
      <c r="T390" s="11"/>
      <c r="U390" s="201" t="str">
        <f>'[8]5、设备评估表 (2)'!N384</f>
        <v>开闭所</v>
      </c>
      <c r="V390" s="199">
        <f>R390-'[8]5、设备评估表 (2)'!$K384*100</f>
        <v>0</v>
      </c>
      <c r="W390" s="176"/>
    </row>
    <row r="391" spans="1:23" ht="18" customHeight="1">
      <c r="A391" s="22">
        <f>'[8]5、设备评估表 (2)'!A385</f>
        <v>384</v>
      </c>
      <c r="B391" s="22">
        <f>'[8]5、设备评估表 (2)'!B385</f>
        <v>0</v>
      </c>
      <c r="C391" s="30" t="str">
        <f>'[8]5、设备评估表 (2)'!C385</f>
        <v>馈线SYV-50-7</v>
      </c>
      <c r="D391" s="22" t="str">
        <f>'[8]5、设备评估表 (2)'!D385</f>
        <v>SYV-50-7</v>
      </c>
      <c r="E391" s="22"/>
      <c r="F391" s="22" t="str">
        <f>'[8]5、设备评估表 (2)'!G385</f>
        <v>沈阳春兴成套电器有限公司</v>
      </c>
      <c r="G391" s="22" t="str">
        <f>'[8]5、设备评估表 (2)'!E385</f>
        <v>条</v>
      </c>
      <c r="H391" s="22">
        <f>'[8]5、设备评估表 (2)'!F385</f>
        <v>1</v>
      </c>
      <c r="I391" s="23">
        <f>'[8]5、设备评估表 (2)'!H385</f>
        <v>41640</v>
      </c>
      <c r="J391" s="23">
        <f t="shared" si="11"/>
        <v>41640</v>
      </c>
      <c r="K391" s="23"/>
      <c r="L391" s="110"/>
      <c r="M391" s="11"/>
      <c r="N391" s="10"/>
      <c r="O391" s="13"/>
      <c r="P391" s="11"/>
      <c r="Q391" s="11">
        <f>'[8]5、设备评估表 (2)'!J385</f>
        <v>600</v>
      </c>
      <c r="R391" s="25">
        <f>'[8]5、设备评估表 (2)'!K385*100</f>
        <v>50</v>
      </c>
      <c r="S391" s="11">
        <f t="shared" si="12"/>
        <v>300</v>
      </c>
      <c r="T391" s="11"/>
      <c r="U391" s="201" t="str">
        <f>'[8]5、设备评估表 (2)'!N385</f>
        <v>开闭所</v>
      </c>
      <c r="V391" s="199">
        <f>R391-'[8]5、设备评估表 (2)'!$K385*100</f>
        <v>0</v>
      </c>
      <c r="W391" s="176"/>
    </row>
    <row r="392" spans="1:23" ht="18" customHeight="1">
      <c r="A392" s="22">
        <f>'[8]5、设备评估表 (2)'!A386</f>
        <v>385</v>
      </c>
      <c r="B392" s="22">
        <f>'[8]5、设备评估表 (2)'!B386</f>
        <v>0</v>
      </c>
      <c r="C392" s="30" t="str">
        <f>'[8]5、设备评估表 (2)'!C386</f>
        <v>通讯天线（五单元定向）</v>
      </c>
      <c r="D392" s="22">
        <f>'[8]5、设备评估表 (2)'!D386</f>
        <v>0</v>
      </c>
      <c r="E392" s="22"/>
      <c r="F392" s="22" t="str">
        <f>'[8]5、设备评估表 (2)'!G386</f>
        <v>沈阳春兴成套电器有限公司</v>
      </c>
      <c r="G392" s="22" t="str">
        <f>'[8]5、设备评估表 (2)'!E386</f>
        <v>根</v>
      </c>
      <c r="H392" s="22">
        <f>'[8]5、设备评估表 (2)'!F386</f>
        <v>1</v>
      </c>
      <c r="I392" s="23">
        <f>'[8]5、设备评估表 (2)'!H386</f>
        <v>41640</v>
      </c>
      <c r="J392" s="23">
        <f t="shared" si="11"/>
        <v>41640</v>
      </c>
      <c r="K392" s="23"/>
      <c r="L392" s="110"/>
      <c r="M392" s="11"/>
      <c r="N392" s="10"/>
      <c r="O392" s="13"/>
      <c r="P392" s="11"/>
      <c r="Q392" s="11">
        <f>'[8]5、设备评估表 (2)'!J386</f>
        <v>500</v>
      </c>
      <c r="R392" s="25">
        <f>'[8]5、设备评估表 (2)'!K386*100</f>
        <v>50</v>
      </c>
      <c r="S392" s="11">
        <f t="shared" si="12"/>
        <v>250</v>
      </c>
      <c r="T392" s="11"/>
      <c r="U392" s="201" t="str">
        <f>'[8]5、设备评估表 (2)'!N386</f>
        <v>开闭所</v>
      </c>
      <c r="V392" s="199">
        <f>R392-'[8]5、设备评估表 (2)'!$K386*100</f>
        <v>0</v>
      </c>
      <c r="W392" s="176"/>
    </row>
    <row r="393" spans="1:23" ht="18" customHeight="1">
      <c r="A393" s="22">
        <f>'[8]5、设备评估表 (2)'!A387</f>
        <v>386</v>
      </c>
      <c r="B393" s="22">
        <f>'[8]5、设备评估表 (2)'!B387</f>
        <v>0</v>
      </c>
      <c r="C393" s="30" t="str">
        <f>'[8]5、设备评估表 (2)'!C387</f>
        <v>屏蔽电缆PVVRP6</v>
      </c>
      <c r="D393" s="22" t="str">
        <f>'[8]5、设备评估表 (2)'!D387</f>
        <v>PVVRP6</v>
      </c>
      <c r="E393" s="22"/>
      <c r="F393" s="22" t="str">
        <f>'[8]5、设备评估表 (2)'!G387</f>
        <v>沈阳春兴成套电器有限公司</v>
      </c>
      <c r="G393" s="22" t="str">
        <f>'[8]5、设备评估表 (2)'!E387</f>
        <v>条</v>
      </c>
      <c r="H393" s="22">
        <f>'[8]5、设备评估表 (2)'!F387</f>
        <v>1</v>
      </c>
      <c r="I393" s="23">
        <f>'[8]5、设备评估表 (2)'!H387</f>
        <v>41640</v>
      </c>
      <c r="J393" s="23">
        <f t="shared" ref="J393:J423" si="13">I393</f>
        <v>41640</v>
      </c>
      <c r="K393" s="23"/>
      <c r="L393" s="110"/>
      <c r="M393" s="11"/>
      <c r="N393" s="10"/>
      <c r="O393" s="13"/>
      <c r="P393" s="11"/>
      <c r="Q393" s="11">
        <f>'[8]5、设备评估表 (2)'!J387</f>
        <v>300</v>
      </c>
      <c r="R393" s="25">
        <f>'[8]5、设备评估表 (2)'!K387*100</f>
        <v>50</v>
      </c>
      <c r="S393" s="11">
        <f t="shared" ref="S393:S426" si="14">ROUND(Q393*R393/100,0)</f>
        <v>150</v>
      </c>
      <c r="T393" s="11"/>
      <c r="U393" s="201" t="str">
        <f>'[8]5、设备评估表 (2)'!N387</f>
        <v>开闭所</v>
      </c>
      <c r="V393" s="199">
        <f>R393-'[8]5、设备评估表 (2)'!$K387*100</f>
        <v>0</v>
      </c>
      <c r="W393" s="176"/>
    </row>
    <row r="394" spans="1:23" ht="18" customHeight="1">
      <c r="A394" s="22">
        <f>'[8]5、设备评估表 (2)'!A388</f>
        <v>387</v>
      </c>
      <c r="B394" s="22">
        <f>'[8]5、设备评估表 (2)'!B388</f>
        <v>0</v>
      </c>
      <c r="C394" s="30" t="str">
        <f>'[8]5、设备评估表 (2)'!C388</f>
        <v>控制电缆KVV7*2.5</v>
      </c>
      <c r="D394" s="22" t="str">
        <f>'[8]5、设备评估表 (2)'!D388</f>
        <v>KVV7*2.5</v>
      </c>
      <c r="E394" s="22"/>
      <c r="F394" s="22" t="str">
        <f>'[8]5、设备评估表 (2)'!G388</f>
        <v>沈阳春兴成套电器有限公司</v>
      </c>
      <c r="G394" s="22" t="str">
        <f>'[8]5、设备评估表 (2)'!E388</f>
        <v>条</v>
      </c>
      <c r="H394" s="22">
        <f>'[8]5、设备评估表 (2)'!F388</f>
        <v>1</v>
      </c>
      <c r="I394" s="23">
        <f>'[8]5、设备评估表 (2)'!H388</f>
        <v>41640</v>
      </c>
      <c r="J394" s="23">
        <f t="shared" si="13"/>
        <v>41640</v>
      </c>
      <c r="K394" s="23"/>
      <c r="L394" s="110"/>
      <c r="M394" s="11"/>
      <c r="N394" s="10"/>
      <c r="O394" s="13"/>
      <c r="P394" s="11"/>
      <c r="Q394" s="11">
        <f>'[8]5、设备评估表 (2)'!J388</f>
        <v>600</v>
      </c>
      <c r="R394" s="25">
        <f>'[8]5、设备评估表 (2)'!K388*100</f>
        <v>50</v>
      </c>
      <c r="S394" s="11">
        <f t="shared" si="14"/>
        <v>300</v>
      </c>
      <c r="T394" s="11"/>
      <c r="U394" s="201" t="str">
        <f>'[8]5、设备评估表 (2)'!N388</f>
        <v>开闭所</v>
      </c>
      <c r="V394" s="199">
        <f>R394-'[8]5、设备评估表 (2)'!$K388*100</f>
        <v>0</v>
      </c>
      <c r="W394" s="176"/>
    </row>
    <row r="395" spans="1:23" ht="18" customHeight="1">
      <c r="A395" s="22">
        <f>'[8]5、设备评估表 (2)'!A389</f>
        <v>388</v>
      </c>
      <c r="B395" s="22">
        <f>'[8]5、设备评估表 (2)'!B389</f>
        <v>0</v>
      </c>
      <c r="C395" s="30" t="str">
        <f>'[8]5、设备评估表 (2)'!C389</f>
        <v>交流采样表100/200</v>
      </c>
      <c r="D395" s="22" t="str">
        <f>'[8]5、设备评估表 (2)'!D389</f>
        <v>100/200</v>
      </c>
      <c r="E395" s="22"/>
      <c r="F395" s="22" t="str">
        <f>'[8]5、设备评估表 (2)'!G389</f>
        <v>沈阳春兴成套电器有限公司</v>
      </c>
      <c r="G395" s="22" t="str">
        <f>'[8]5、设备评估表 (2)'!E389</f>
        <v>台</v>
      </c>
      <c r="H395" s="22">
        <f>'[8]5、设备评估表 (2)'!F389</f>
        <v>1</v>
      </c>
      <c r="I395" s="23">
        <f>'[8]5、设备评估表 (2)'!H389</f>
        <v>41640</v>
      </c>
      <c r="J395" s="23">
        <f t="shared" si="13"/>
        <v>41640</v>
      </c>
      <c r="K395" s="23"/>
      <c r="L395" s="110"/>
      <c r="M395" s="11"/>
      <c r="N395" s="10"/>
      <c r="O395" s="13"/>
      <c r="P395" s="11"/>
      <c r="Q395" s="11">
        <f>'[8]5、设备评估表 (2)'!J389</f>
        <v>2600</v>
      </c>
      <c r="R395" s="25">
        <f>'[8]5、设备评估表 (2)'!K389*100</f>
        <v>33</v>
      </c>
      <c r="S395" s="11">
        <f t="shared" si="14"/>
        <v>858</v>
      </c>
      <c r="T395" s="11"/>
      <c r="U395" s="201" t="str">
        <f>'[8]5、设备评估表 (2)'!N389</f>
        <v>开闭所</v>
      </c>
      <c r="V395" s="199">
        <f>R395-'[8]5、设备评估表 (2)'!$K389*100</f>
        <v>0</v>
      </c>
      <c r="W395" s="176"/>
    </row>
    <row r="396" spans="1:23" ht="18" customHeight="1">
      <c r="A396" s="22">
        <f>'[8]5、设备评估表 (2)'!A390</f>
        <v>389</v>
      </c>
      <c r="B396" s="22">
        <f>'[8]5、设备评估表 (2)'!B390</f>
        <v>0</v>
      </c>
      <c r="C396" s="30" t="str">
        <f>'[8]5、设备评估表 (2)'!C390</f>
        <v>避雷器（CA-35R）</v>
      </c>
      <c r="D396" s="22" t="str">
        <f>'[8]5、设备评估表 (2)'!D390</f>
        <v>（CA-35R）</v>
      </c>
      <c r="E396" s="22"/>
      <c r="F396" s="22" t="str">
        <f>'[8]5、设备评估表 (2)'!G390</f>
        <v>沈阳春兴成套电器有限公司</v>
      </c>
      <c r="G396" s="22" t="str">
        <f>'[8]5、设备评估表 (2)'!E390</f>
        <v>台</v>
      </c>
      <c r="H396" s="22">
        <f>'[8]5、设备评估表 (2)'!F390</f>
        <v>1</v>
      </c>
      <c r="I396" s="23">
        <f>'[8]5、设备评估表 (2)'!H390</f>
        <v>41640</v>
      </c>
      <c r="J396" s="23">
        <f t="shared" si="13"/>
        <v>41640</v>
      </c>
      <c r="K396" s="23"/>
      <c r="L396" s="110"/>
      <c r="M396" s="11"/>
      <c r="N396" s="10"/>
      <c r="O396" s="13"/>
      <c r="P396" s="11"/>
      <c r="Q396" s="11">
        <f>'[8]5、设备评估表 (2)'!J390</f>
        <v>200</v>
      </c>
      <c r="R396" s="25">
        <f>'[8]5、设备评估表 (2)'!K390*100</f>
        <v>33</v>
      </c>
      <c r="S396" s="11">
        <f t="shared" si="14"/>
        <v>66</v>
      </c>
      <c r="T396" s="11"/>
      <c r="U396" s="201" t="str">
        <f>'[8]5、设备评估表 (2)'!N390</f>
        <v>开闭所</v>
      </c>
      <c r="V396" s="199">
        <f>R396-'[8]5、设备评估表 (2)'!$K390*100</f>
        <v>0</v>
      </c>
      <c r="W396" s="176"/>
    </row>
    <row r="397" spans="1:23" ht="18" customHeight="1">
      <c r="A397" s="22">
        <f>'[8]5、设备评估表 (2)'!A391</f>
        <v>390</v>
      </c>
      <c r="B397" s="22">
        <f>'[8]5、设备评估表 (2)'!B391</f>
        <v>0</v>
      </c>
      <c r="C397" s="30" t="str">
        <f>'[8]5、设备评估表 (2)'!C391</f>
        <v>交流采样表100/200</v>
      </c>
      <c r="D397" s="22" t="str">
        <f>'[8]5、设备评估表 (2)'!D391</f>
        <v>100/200</v>
      </c>
      <c r="E397" s="22"/>
      <c r="F397" s="22" t="str">
        <f>'[8]5、设备评估表 (2)'!G391</f>
        <v>沈阳春兴成套电器有限公司</v>
      </c>
      <c r="G397" s="22" t="str">
        <f>'[8]5、设备评估表 (2)'!E391</f>
        <v>台</v>
      </c>
      <c r="H397" s="22">
        <f>'[8]5、设备评估表 (2)'!F391</f>
        <v>1</v>
      </c>
      <c r="I397" s="23">
        <f>'[8]5、设备评估表 (2)'!H391</f>
        <v>41640</v>
      </c>
      <c r="J397" s="23">
        <f t="shared" si="13"/>
        <v>41640</v>
      </c>
      <c r="K397" s="23"/>
      <c r="L397" s="110"/>
      <c r="M397" s="11"/>
      <c r="N397" s="10"/>
      <c r="O397" s="13"/>
      <c r="P397" s="11"/>
      <c r="Q397" s="11">
        <f>'[8]5、设备评估表 (2)'!J391</f>
        <v>2600</v>
      </c>
      <c r="R397" s="25">
        <f>'[8]5、设备评估表 (2)'!K391*100</f>
        <v>33</v>
      </c>
      <c r="S397" s="11">
        <f t="shared" si="14"/>
        <v>858</v>
      </c>
      <c r="T397" s="11"/>
      <c r="U397" s="201" t="str">
        <f>'[8]5、设备评估表 (2)'!N391</f>
        <v>开闭所</v>
      </c>
      <c r="V397" s="199">
        <f>R397-'[8]5、设备评估表 (2)'!$K391*100</f>
        <v>0</v>
      </c>
      <c r="W397" s="176"/>
    </row>
    <row r="398" spans="1:23" ht="18" customHeight="1">
      <c r="A398" s="22">
        <f>'[8]5、设备评估表 (2)'!A392</f>
        <v>391</v>
      </c>
      <c r="B398" s="22">
        <f>'[8]5、设备评估表 (2)'!B392</f>
        <v>0</v>
      </c>
      <c r="C398" s="30" t="str">
        <f>'[8]5、设备评估表 (2)'!C392</f>
        <v>三相三线多功能表</v>
      </c>
      <c r="D398" s="22" t="str">
        <f>'[8]5、设备评估表 (2)'!D392</f>
        <v>DSSD220.5</v>
      </c>
      <c r="E398" s="22"/>
      <c r="F398" s="22" t="str">
        <f>'[8]5、设备评估表 (2)'!G392</f>
        <v>沈阳春兴成套电器有限公司</v>
      </c>
      <c r="G398" s="22" t="str">
        <f>'[8]5、设备评估表 (2)'!E392</f>
        <v>台</v>
      </c>
      <c r="H398" s="22">
        <f>'[8]5、设备评估表 (2)'!F392</f>
        <v>2</v>
      </c>
      <c r="I398" s="23">
        <f>'[8]5、设备评估表 (2)'!H392</f>
        <v>41640</v>
      </c>
      <c r="J398" s="23">
        <f t="shared" si="13"/>
        <v>41640</v>
      </c>
      <c r="K398" s="23"/>
      <c r="L398" s="110"/>
      <c r="M398" s="11"/>
      <c r="N398" s="10"/>
      <c r="O398" s="13"/>
      <c r="P398" s="11"/>
      <c r="Q398" s="11">
        <f>'[8]5、设备评估表 (2)'!J392</f>
        <v>5000</v>
      </c>
      <c r="R398" s="25">
        <f>'[8]5、设备评估表 (2)'!K392*100</f>
        <v>33</v>
      </c>
      <c r="S398" s="11">
        <f t="shared" si="14"/>
        <v>1650</v>
      </c>
      <c r="T398" s="11"/>
      <c r="U398" s="201" t="str">
        <f>'[8]5、设备评估表 (2)'!N392</f>
        <v>开闭所</v>
      </c>
      <c r="V398" s="199">
        <f>R398-'[8]5、设备评估表 (2)'!$K392*100</f>
        <v>0</v>
      </c>
      <c r="W398" s="176"/>
    </row>
    <row r="399" spans="1:23" ht="18" customHeight="1">
      <c r="A399" s="22">
        <f>'[8]5、设备评估表 (2)'!A393</f>
        <v>392</v>
      </c>
      <c r="B399" s="22">
        <f>'[8]5、设备评估表 (2)'!B393</f>
        <v>0</v>
      </c>
      <c r="C399" s="30" t="str">
        <f>'[8]5、设备评估表 (2)'!C393</f>
        <v>天线支架</v>
      </c>
      <c r="D399" s="22">
        <f>'[8]5、设备评估表 (2)'!D393</f>
        <v>0</v>
      </c>
      <c r="E399" s="22"/>
      <c r="F399" s="22" t="str">
        <f>'[8]5、设备评估表 (2)'!G393</f>
        <v>沈阳春兴成套电器有限公司</v>
      </c>
      <c r="G399" s="22" t="str">
        <f>'[8]5、设备评估表 (2)'!E393</f>
        <v>台</v>
      </c>
      <c r="H399" s="22">
        <f>'[8]5、设备评估表 (2)'!F393</f>
        <v>1</v>
      </c>
      <c r="I399" s="23">
        <f>'[8]5、设备评估表 (2)'!H393</f>
        <v>41640</v>
      </c>
      <c r="J399" s="23">
        <f t="shared" si="13"/>
        <v>41640</v>
      </c>
      <c r="K399" s="23"/>
      <c r="L399" s="110"/>
      <c r="M399" s="11"/>
      <c r="N399" s="10"/>
      <c r="O399" s="13"/>
      <c r="P399" s="11"/>
      <c r="Q399" s="11">
        <f>'[8]5、设备评估表 (2)'!J393</f>
        <v>300</v>
      </c>
      <c r="R399" s="25">
        <f>'[8]5、设备评估表 (2)'!K393*100</f>
        <v>50</v>
      </c>
      <c r="S399" s="11">
        <f t="shared" si="14"/>
        <v>150</v>
      </c>
      <c r="T399" s="11"/>
      <c r="U399" s="201" t="str">
        <f>'[8]5、设备评估表 (2)'!N393</f>
        <v>开闭所</v>
      </c>
      <c r="V399" s="199">
        <f>R399-'[8]5、设备评估表 (2)'!$K393*100</f>
        <v>0</v>
      </c>
      <c r="W399" s="176"/>
    </row>
    <row r="400" spans="1:23" ht="18" customHeight="1">
      <c r="A400" s="22">
        <f>'[8]5、设备评估表 (2)'!A394</f>
        <v>393</v>
      </c>
      <c r="B400" s="22">
        <f>'[8]5、设备评估表 (2)'!B394</f>
        <v>0</v>
      </c>
      <c r="C400" s="30" t="str">
        <f>'[8]5、设备评估表 (2)'!C394</f>
        <v>线槽、钢钉等材料</v>
      </c>
      <c r="D400" s="22" t="str">
        <f>'[8]5、设备评估表 (2)'!D394</f>
        <v>组合件</v>
      </c>
      <c r="E400" s="22"/>
      <c r="F400" s="22" t="str">
        <f>'[8]5、设备评估表 (2)'!G394</f>
        <v>沈阳春兴成套电器有限公司</v>
      </c>
      <c r="G400" s="22" t="str">
        <f>'[8]5、设备评估表 (2)'!E394</f>
        <v>台</v>
      </c>
      <c r="H400" s="22">
        <f>'[8]5、设备评估表 (2)'!F394</f>
        <v>1</v>
      </c>
      <c r="I400" s="23">
        <f>'[8]5、设备评估表 (2)'!H394</f>
        <v>41640</v>
      </c>
      <c r="J400" s="23">
        <f t="shared" si="13"/>
        <v>41640</v>
      </c>
      <c r="K400" s="23"/>
      <c r="L400" s="110"/>
      <c r="M400" s="11"/>
      <c r="N400" s="10"/>
      <c r="O400" s="13"/>
      <c r="P400" s="11"/>
      <c r="Q400" s="11">
        <f>'[8]5、设备评估表 (2)'!J394</f>
        <v>300</v>
      </c>
      <c r="R400" s="25">
        <f>'[8]5、设备评估表 (2)'!K394*100</f>
        <v>50</v>
      </c>
      <c r="S400" s="11">
        <f t="shared" si="14"/>
        <v>150</v>
      </c>
      <c r="T400" s="11"/>
      <c r="U400" s="201" t="str">
        <f>'[8]5、设备评估表 (2)'!N394</f>
        <v>开闭所</v>
      </c>
      <c r="V400" s="199">
        <f>R400-'[8]5、设备评估表 (2)'!$K394*100</f>
        <v>0</v>
      </c>
      <c r="W400" s="176"/>
    </row>
    <row r="401" spans="1:23" ht="18" customHeight="1">
      <c r="A401" s="22">
        <f>'[8]5、设备评估表 (2)'!A395</f>
        <v>394</v>
      </c>
      <c r="B401" s="22">
        <f>'[8]5、设备评估表 (2)'!B395</f>
        <v>0</v>
      </c>
      <c r="C401" s="30" t="str">
        <f>'[8]5、设备评估表 (2)'!C395</f>
        <v>交联电力电缆YJLV</v>
      </c>
      <c r="D401" s="22" t="str">
        <f>'[8]5、设备评估表 (2)'!D395</f>
        <v>3*35+2*16</v>
      </c>
      <c r="E401" s="22"/>
      <c r="F401" s="22" t="str">
        <f>'[8]5、设备评估表 (2)'!G395</f>
        <v>沈阳春兴成套电器有限公司</v>
      </c>
      <c r="G401" s="22" t="str">
        <f>'[8]5、设备评估表 (2)'!E395</f>
        <v>米</v>
      </c>
      <c r="H401" s="22">
        <f>'[8]5、设备评估表 (2)'!F395</f>
        <v>1000</v>
      </c>
      <c r="I401" s="23">
        <f>'[8]5、设备评估表 (2)'!H395</f>
        <v>41640</v>
      </c>
      <c r="J401" s="23">
        <f t="shared" si="13"/>
        <v>41640</v>
      </c>
      <c r="K401" s="23"/>
      <c r="L401" s="110"/>
      <c r="M401" s="11"/>
      <c r="N401" s="10"/>
      <c r="O401" s="13"/>
      <c r="P401" s="11"/>
      <c r="Q401" s="11">
        <f>'[8]5、设备评估表 (2)'!J395</f>
        <v>120000</v>
      </c>
      <c r="R401" s="25">
        <f>'[8]5、设备评估表 (2)'!K395*100</f>
        <v>50</v>
      </c>
      <c r="S401" s="11">
        <f t="shared" si="14"/>
        <v>60000</v>
      </c>
      <c r="T401" s="11"/>
      <c r="U401" s="201" t="str">
        <f>'[8]5、设备评估表 (2)'!N395</f>
        <v>开闭所</v>
      </c>
      <c r="V401" s="199">
        <f>R401-'[8]5、设备评估表 (2)'!$K395*100</f>
        <v>0</v>
      </c>
      <c r="W401" s="176"/>
    </row>
    <row r="402" spans="1:23" ht="18" customHeight="1">
      <c r="A402" s="22">
        <f>'[8]5、设备评估表 (2)'!A396</f>
        <v>395</v>
      </c>
      <c r="B402" s="22">
        <f>'[8]5、设备评估表 (2)'!B396</f>
        <v>0</v>
      </c>
      <c r="C402" s="30" t="str">
        <f>'[8]5、设备评估表 (2)'!C396</f>
        <v>远程YZ系列综合微机保护软件</v>
      </c>
      <c r="D402" s="22" t="str">
        <f>'[8]5、设备评估表 (2)'!D396</f>
        <v>V1.0</v>
      </c>
      <c r="E402" s="22"/>
      <c r="F402" s="22" t="str">
        <f>'[8]5、设备评估表 (2)'!G396</f>
        <v>沈阳春兴成套电器有限公司</v>
      </c>
      <c r="G402" s="22" t="str">
        <f>'[8]5、设备评估表 (2)'!E396</f>
        <v>台</v>
      </c>
      <c r="H402" s="22">
        <f>'[8]5、设备评估表 (2)'!F396</f>
        <v>8</v>
      </c>
      <c r="I402" s="23">
        <f>'[8]5、设备评估表 (2)'!H396</f>
        <v>41640</v>
      </c>
      <c r="J402" s="23">
        <f t="shared" si="13"/>
        <v>41640</v>
      </c>
      <c r="K402" s="23"/>
      <c r="L402" s="110"/>
      <c r="M402" s="11"/>
      <c r="N402" s="10"/>
      <c r="O402" s="13"/>
      <c r="P402" s="11"/>
      <c r="Q402" s="11">
        <f>'[8]5、设备评估表 (2)'!J396</f>
        <v>24000</v>
      </c>
      <c r="R402" s="25">
        <f>'[8]5、设备评估表 (2)'!K396*100</f>
        <v>13</v>
      </c>
      <c r="S402" s="11">
        <f t="shared" si="14"/>
        <v>3120</v>
      </c>
      <c r="T402" s="11"/>
      <c r="U402" s="201" t="str">
        <f>'[8]5、设备评估表 (2)'!N396</f>
        <v>开闭所</v>
      </c>
      <c r="V402" s="199">
        <f>R402-'[8]5、设备评估表 (2)'!$K396*100</f>
        <v>0</v>
      </c>
      <c r="W402" s="176"/>
    </row>
    <row r="403" spans="1:23" ht="18" customHeight="1">
      <c r="A403" s="22">
        <f>'[8]5、设备评估表 (2)'!A397</f>
        <v>396</v>
      </c>
      <c r="B403" s="22">
        <f>'[8]5、设备评估表 (2)'!B397</f>
        <v>0</v>
      </c>
      <c r="C403" s="30" t="str">
        <f>'[8]5、设备评估表 (2)'!C397</f>
        <v>远程YZ系列综合微机保护软件</v>
      </c>
      <c r="D403" s="22" t="str">
        <f>'[8]5、设备评估表 (2)'!D397</f>
        <v>V1.0</v>
      </c>
      <c r="E403" s="22"/>
      <c r="F403" s="22" t="str">
        <f>'[8]5、设备评估表 (2)'!G397</f>
        <v>沈阳春兴成套电器有限公司</v>
      </c>
      <c r="G403" s="22" t="str">
        <f>'[8]5、设备评估表 (2)'!E397</f>
        <v>台</v>
      </c>
      <c r="H403" s="22">
        <f>'[8]5、设备评估表 (2)'!F397</f>
        <v>1</v>
      </c>
      <c r="I403" s="23">
        <f>'[8]5、设备评估表 (2)'!H397</f>
        <v>41640</v>
      </c>
      <c r="J403" s="23">
        <f t="shared" si="13"/>
        <v>41640</v>
      </c>
      <c r="K403" s="23"/>
      <c r="L403" s="110"/>
      <c r="M403" s="11"/>
      <c r="N403" s="10"/>
      <c r="O403" s="13"/>
      <c r="P403" s="11"/>
      <c r="Q403" s="11">
        <f>'[8]5、设备评估表 (2)'!J397</f>
        <v>3000</v>
      </c>
      <c r="R403" s="25">
        <f>'[8]5、设备评估表 (2)'!K397*100</f>
        <v>13</v>
      </c>
      <c r="S403" s="11">
        <f t="shared" si="14"/>
        <v>390</v>
      </c>
      <c r="T403" s="11"/>
      <c r="U403" s="201" t="str">
        <f>'[8]5、设备评估表 (2)'!N397</f>
        <v>开闭所</v>
      </c>
      <c r="V403" s="199">
        <f>R403-'[8]5、设备评估表 (2)'!$K397*100</f>
        <v>0</v>
      </c>
      <c r="W403" s="176"/>
    </row>
    <row r="404" spans="1:23" ht="18" customHeight="1">
      <c r="A404" s="22">
        <f>'[8]5、设备评估表 (2)'!A398</f>
        <v>397</v>
      </c>
      <c r="B404" s="22">
        <f>'[8]5、设备评估表 (2)'!B398</f>
        <v>0</v>
      </c>
      <c r="C404" s="30" t="str">
        <f>'[8]5、设备评估表 (2)'!C398</f>
        <v>IPA2000变电站综合自动化监控软件</v>
      </c>
      <c r="D404" s="22" t="str">
        <f>'[8]5、设备评估表 (2)'!D398</f>
        <v>V1.0</v>
      </c>
      <c r="E404" s="22"/>
      <c r="F404" s="22" t="str">
        <f>'[8]5、设备评估表 (2)'!G398</f>
        <v>沈阳春兴成套电器有限公司</v>
      </c>
      <c r="G404" s="22" t="str">
        <f>'[8]5、设备评估表 (2)'!E398</f>
        <v>台</v>
      </c>
      <c r="H404" s="22">
        <f>'[8]5、设备评估表 (2)'!F398</f>
        <v>1</v>
      </c>
      <c r="I404" s="23">
        <f>'[8]5、设备评估表 (2)'!H398</f>
        <v>41640</v>
      </c>
      <c r="J404" s="23">
        <f t="shared" si="13"/>
        <v>41640</v>
      </c>
      <c r="K404" s="23"/>
      <c r="L404" s="110"/>
      <c r="M404" s="11"/>
      <c r="N404" s="10"/>
      <c r="O404" s="13"/>
      <c r="P404" s="11"/>
      <c r="Q404" s="11">
        <f>'[8]5、设备评估表 (2)'!J398</f>
        <v>5000</v>
      </c>
      <c r="R404" s="25">
        <f>'[8]5、设备评估表 (2)'!K398*100</f>
        <v>13</v>
      </c>
      <c r="S404" s="11">
        <f t="shared" si="14"/>
        <v>650</v>
      </c>
      <c r="T404" s="11"/>
      <c r="U404" s="201" t="str">
        <f>'[8]5、设备评估表 (2)'!N398</f>
        <v>开闭所</v>
      </c>
      <c r="V404" s="199">
        <f>R404-'[8]5、设备评估表 (2)'!$K398*100</f>
        <v>0</v>
      </c>
      <c r="W404" s="176"/>
    </row>
    <row r="405" spans="1:23" ht="18" customHeight="1">
      <c r="A405" s="22">
        <f>'[8]5、设备评估表 (2)'!A399</f>
        <v>398</v>
      </c>
      <c r="B405" s="22">
        <f>'[8]5、设备评估表 (2)'!B399</f>
        <v>0</v>
      </c>
      <c r="C405" s="30" t="str">
        <f>'[8]5、设备评估表 (2)'!C399</f>
        <v>YZ系列综合微机保护装置</v>
      </c>
      <c r="D405" s="22" t="str">
        <f>'[8]5、设备评估表 (2)'!D399</f>
        <v>YZ600-TX</v>
      </c>
      <c r="E405" s="22"/>
      <c r="F405" s="22" t="str">
        <f>'[8]5、设备评估表 (2)'!G399</f>
        <v>沈阳春兴成套电器有限公司</v>
      </c>
      <c r="G405" s="22" t="str">
        <f>'[8]5、设备评估表 (2)'!E399</f>
        <v>台</v>
      </c>
      <c r="H405" s="22">
        <f>'[8]5、设备评估表 (2)'!F399</f>
        <v>1</v>
      </c>
      <c r="I405" s="23">
        <f>'[8]5、设备评估表 (2)'!H399</f>
        <v>41640</v>
      </c>
      <c r="J405" s="23">
        <f t="shared" si="13"/>
        <v>41640</v>
      </c>
      <c r="K405" s="23"/>
      <c r="L405" s="110"/>
      <c r="M405" s="11"/>
      <c r="N405" s="10"/>
      <c r="O405" s="13"/>
      <c r="P405" s="11"/>
      <c r="Q405" s="11">
        <f>'[8]5、设备评估表 (2)'!J399</f>
        <v>4500</v>
      </c>
      <c r="R405" s="25">
        <f>'[8]5、设备评估表 (2)'!K399*100</f>
        <v>33</v>
      </c>
      <c r="S405" s="11">
        <f t="shared" si="14"/>
        <v>1485</v>
      </c>
      <c r="T405" s="11"/>
      <c r="U405" s="201" t="str">
        <f>'[8]5、设备评估表 (2)'!N399</f>
        <v>开闭所</v>
      </c>
      <c r="V405" s="199">
        <f>R405-'[8]5、设备评估表 (2)'!$K399*100</f>
        <v>0</v>
      </c>
      <c r="W405" s="176"/>
    </row>
    <row r="406" spans="1:23" ht="18" customHeight="1">
      <c r="A406" s="22">
        <f>'[8]5、设备评估表 (2)'!A400</f>
        <v>399</v>
      </c>
      <c r="B406" s="22">
        <f>'[8]5、设备评估表 (2)'!B400</f>
        <v>0</v>
      </c>
      <c r="C406" s="30" t="str">
        <f>'[8]5、设备评估表 (2)'!C400</f>
        <v>后台监控系统</v>
      </c>
      <c r="D406" s="22">
        <f>'[8]5、设备评估表 (2)'!D400</f>
        <v>0</v>
      </c>
      <c r="E406" s="22"/>
      <c r="F406" s="22" t="str">
        <f>'[8]5、设备评估表 (2)'!G400</f>
        <v>沈阳春兴成套电器有限公司</v>
      </c>
      <c r="G406" s="22" t="str">
        <f>'[8]5、设备评估表 (2)'!E400</f>
        <v>台</v>
      </c>
      <c r="H406" s="22">
        <f>'[8]5、设备评估表 (2)'!F400</f>
        <v>1</v>
      </c>
      <c r="I406" s="23">
        <f>'[8]5、设备评估表 (2)'!H400</f>
        <v>41640</v>
      </c>
      <c r="J406" s="23">
        <f t="shared" si="13"/>
        <v>41640</v>
      </c>
      <c r="K406" s="23"/>
      <c r="L406" s="110"/>
      <c r="M406" s="11"/>
      <c r="N406" s="10"/>
      <c r="O406" s="13"/>
      <c r="P406" s="11"/>
      <c r="Q406" s="11">
        <f>'[8]5、设备评估表 (2)'!J400</f>
        <v>15000</v>
      </c>
      <c r="R406" s="25">
        <f>'[8]5、设备评估表 (2)'!K400*100</f>
        <v>33</v>
      </c>
      <c r="S406" s="11">
        <f t="shared" si="14"/>
        <v>4950</v>
      </c>
      <c r="T406" s="11"/>
      <c r="U406" s="201" t="str">
        <f>'[8]5、设备评估表 (2)'!N400</f>
        <v>开闭所</v>
      </c>
      <c r="V406" s="199">
        <f>R406-'[8]5、设备评估表 (2)'!$K400*100</f>
        <v>0</v>
      </c>
      <c r="W406" s="176"/>
    </row>
    <row r="407" spans="1:23" ht="18" customHeight="1">
      <c r="A407" s="22">
        <f>'[8]5、设备评估表 (2)'!A401</f>
        <v>400</v>
      </c>
      <c r="B407" s="22">
        <f>'[8]5、设备评估表 (2)'!B401</f>
        <v>0</v>
      </c>
      <c r="C407" s="30" t="str">
        <f>'[8]5、设备评估表 (2)'!C401</f>
        <v>直流屏</v>
      </c>
      <c r="D407" s="22" t="str">
        <f>'[8]5、设备评估表 (2)'!D401</f>
        <v>KYN28-12</v>
      </c>
      <c r="E407" s="22"/>
      <c r="F407" s="22" t="str">
        <f>'[8]5、设备评估表 (2)'!G401</f>
        <v>沈阳春兴成套电器有限公司</v>
      </c>
      <c r="G407" s="22" t="str">
        <f>'[8]5、设备评估表 (2)'!E401</f>
        <v>台</v>
      </c>
      <c r="H407" s="22">
        <f>'[8]5、设备评估表 (2)'!F401</f>
        <v>2</v>
      </c>
      <c r="I407" s="23">
        <f>'[8]5、设备评估表 (2)'!H401</f>
        <v>41640</v>
      </c>
      <c r="J407" s="23">
        <f t="shared" si="13"/>
        <v>41640</v>
      </c>
      <c r="K407" s="23"/>
      <c r="L407" s="110"/>
      <c r="M407" s="11"/>
      <c r="N407" s="10"/>
      <c r="O407" s="13"/>
      <c r="P407" s="11"/>
      <c r="Q407" s="11">
        <f>'[8]5、设备评估表 (2)'!J401</f>
        <v>60000</v>
      </c>
      <c r="R407" s="25">
        <f>'[8]5、设备评估表 (2)'!K401*100</f>
        <v>55</v>
      </c>
      <c r="S407" s="11">
        <f t="shared" si="14"/>
        <v>33000</v>
      </c>
      <c r="T407" s="11"/>
      <c r="U407" s="201" t="str">
        <f>'[8]5、设备评估表 (2)'!N401</f>
        <v>开闭所</v>
      </c>
      <c r="V407" s="199">
        <f>R407-'[8]5、设备评估表 (2)'!$K401*100</f>
        <v>0</v>
      </c>
      <c r="W407" s="176"/>
    </row>
    <row r="408" spans="1:23" ht="18" customHeight="1">
      <c r="A408" s="22">
        <f>'[8]5、设备评估表 (2)'!A402</f>
        <v>401</v>
      </c>
      <c r="B408" s="22">
        <f>'[8]5、设备评估表 (2)'!B402</f>
        <v>0</v>
      </c>
      <c r="C408" s="30" t="str">
        <f>'[8]5、设备评估表 (2)'!C402</f>
        <v>模拟屏</v>
      </c>
      <c r="D408" s="22" t="str">
        <f>'[8]5、设备评估表 (2)'!D402</f>
        <v>KYN28-12</v>
      </c>
      <c r="E408" s="22"/>
      <c r="F408" s="22" t="str">
        <f>'[8]5、设备评估表 (2)'!G402</f>
        <v>沈阳春兴成套电器有限公司</v>
      </c>
      <c r="G408" s="22" t="str">
        <f>'[8]5、设备评估表 (2)'!E402</f>
        <v>台</v>
      </c>
      <c r="H408" s="22">
        <f>'[8]5、设备评估表 (2)'!F402</f>
        <v>1</v>
      </c>
      <c r="I408" s="23">
        <f>'[8]5、设备评估表 (2)'!H402</f>
        <v>41640</v>
      </c>
      <c r="J408" s="23">
        <f t="shared" si="13"/>
        <v>41640</v>
      </c>
      <c r="K408" s="23"/>
      <c r="L408" s="110"/>
      <c r="M408" s="11"/>
      <c r="N408" s="10"/>
      <c r="O408" s="13"/>
      <c r="P408" s="11"/>
      <c r="Q408" s="11">
        <f>'[8]5、设备评估表 (2)'!J402</f>
        <v>28000</v>
      </c>
      <c r="R408" s="25">
        <f>'[8]5、设备评估表 (2)'!K402*100</f>
        <v>55</v>
      </c>
      <c r="S408" s="11">
        <f t="shared" si="14"/>
        <v>15400</v>
      </c>
      <c r="T408" s="11"/>
      <c r="U408" s="201" t="str">
        <f>'[8]5、设备评估表 (2)'!N402</f>
        <v>开闭所</v>
      </c>
      <c r="V408" s="199">
        <f>R408-'[8]5、设备评估表 (2)'!$K402*100</f>
        <v>0</v>
      </c>
      <c r="W408" s="176"/>
    </row>
    <row r="409" spans="1:23" ht="18" customHeight="1">
      <c r="A409" s="22">
        <f>'[8]5、设备评估表 (2)'!A403</f>
        <v>402</v>
      </c>
      <c r="B409" s="22">
        <f>'[8]5、设备评估表 (2)'!B403</f>
        <v>0</v>
      </c>
      <c r="C409" s="30" t="str">
        <f>'[8]5、设备评估表 (2)'!C403</f>
        <v>YZ系列综合微机保护装置</v>
      </c>
      <c r="D409" s="22" t="str">
        <f>'[8]5、设备评估表 (2)'!D403</f>
        <v>YZ202-PT</v>
      </c>
      <c r="E409" s="22"/>
      <c r="F409" s="22" t="str">
        <f>'[8]5、设备评估表 (2)'!G403</f>
        <v>沈阳春兴成套电器有限公司</v>
      </c>
      <c r="G409" s="22" t="str">
        <f>'[8]5、设备评估表 (2)'!E403</f>
        <v>台</v>
      </c>
      <c r="H409" s="22">
        <f>'[8]5、设备评估表 (2)'!F403</f>
        <v>2</v>
      </c>
      <c r="I409" s="23">
        <f>'[8]5、设备评估表 (2)'!H403</f>
        <v>41640</v>
      </c>
      <c r="J409" s="23">
        <f t="shared" si="13"/>
        <v>41640</v>
      </c>
      <c r="K409" s="23"/>
      <c r="L409" s="110"/>
      <c r="M409" s="11"/>
      <c r="N409" s="10"/>
      <c r="O409" s="13"/>
      <c r="P409" s="11"/>
      <c r="Q409" s="11">
        <f>'[8]5、设备评估表 (2)'!J403</f>
        <v>6000</v>
      </c>
      <c r="R409" s="25">
        <f>'[8]5、设备评估表 (2)'!K403*100</f>
        <v>33</v>
      </c>
      <c r="S409" s="11">
        <f t="shared" si="14"/>
        <v>1980</v>
      </c>
      <c r="T409" s="11"/>
      <c r="U409" s="201" t="str">
        <f>'[8]5、设备评估表 (2)'!N403</f>
        <v>开闭所</v>
      </c>
      <c r="V409" s="199">
        <f>R409-'[8]5、设备评估表 (2)'!$K403*100</f>
        <v>0</v>
      </c>
      <c r="W409" s="176"/>
    </row>
    <row r="410" spans="1:23" ht="18" customHeight="1">
      <c r="A410" s="22">
        <f>'[8]5、设备评估表 (2)'!A404</f>
        <v>403</v>
      </c>
      <c r="B410" s="22">
        <f>'[8]5、设备评估表 (2)'!B404</f>
        <v>0</v>
      </c>
      <c r="C410" s="30" t="str">
        <f>'[8]5、设备评估表 (2)'!C404</f>
        <v>YZ系列综合微机保护装置</v>
      </c>
      <c r="D410" s="22" t="str">
        <f>'[8]5、设备评估表 (2)'!D404</f>
        <v>YZ202-JX</v>
      </c>
      <c r="E410" s="22"/>
      <c r="F410" s="22" t="str">
        <f>'[8]5、设备评估表 (2)'!G404</f>
        <v>沈阳春兴成套电器有限公司</v>
      </c>
      <c r="G410" s="22" t="str">
        <f>'[8]5、设备评估表 (2)'!E404</f>
        <v>台</v>
      </c>
      <c r="H410" s="22">
        <f>'[8]5、设备评估表 (2)'!F404</f>
        <v>2</v>
      </c>
      <c r="I410" s="23">
        <f>'[8]5、设备评估表 (2)'!H404</f>
        <v>41640</v>
      </c>
      <c r="J410" s="23">
        <f t="shared" si="13"/>
        <v>41640</v>
      </c>
      <c r="K410" s="23"/>
      <c r="L410" s="110"/>
      <c r="M410" s="11"/>
      <c r="N410" s="10"/>
      <c r="O410" s="13"/>
      <c r="P410" s="11"/>
      <c r="Q410" s="11">
        <f>'[8]5、设备评估表 (2)'!J404</f>
        <v>6000</v>
      </c>
      <c r="R410" s="25">
        <f>'[8]5、设备评估表 (2)'!K404*100</f>
        <v>33</v>
      </c>
      <c r="S410" s="11">
        <f t="shared" si="14"/>
        <v>1980</v>
      </c>
      <c r="T410" s="11"/>
      <c r="U410" s="201" t="str">
        <f>'[8]5、设备评估表 (2)'!N404</f>
        <v>开闭所</v>
      </c>
      <c r="V410" s="199">
        <f>R410-'[8]5、设备评估表 (2)'!$K404*100</f>
        <v>0</v>
      </c>
      <c r="W410" s="176"/>
    </row>
    <row r="411" spans="1:23" ht="18" customHeight="1">
      <c r="A411" s="22">
        <f>'[8]5、设备评估表 (2)'!A405</f>
        <v>404</v>
      </c>
      <c r="B411" s="22">
        <f>'[8]5、设备评估表 (2)'!B405</f>
        <v>0</v>
      </c>
      <c r="C411" s="30" t="str">
        <f>'[8]5、设备评估表 (2)'!C405</f>
        <v>YZ系列综合微机保护装置</v>
      </c>
      <c r="D411" s="22" t="str">
        <f>'[8]5、设备评估表 (2)'!D405</f>
        <v>YZ202-CB</v>
      </c>
      <c r="E411" s="22"/>
      <c r="F411" s="22" t="str">
        <f>'[8]5、设备评估表 (2)'!G405</f>
        <v>沈阳春兴成套电器有限公司</v>
      </c>
      <c r="G411" s="22" t="str">
        <f>'[8]5、设备评估表 (2)'!E405</f>
        <v>台</v>
      </c>
      <c r="H411" s="22">
        <f>'[8]5、设备评估表 (2)'!F405</f>
        <v>4</v>
      </c>
      <c r="I411" s="23">
        <f>'[8]5、设备评估表 (2)'!H405</f>
        <v>41640</v>
      </c>
      <c r="J411" s="23">
        <f t="shared" si="13"/>
        <v>41640</v>
      </c>
      <c r="K411" s="23"/>
      <c r="L411" s="110"/>
      <c r="M411" s="11"/>
      <c r="N411" s="10"/>
      <c r="O411" s="13"/>
      <c r="P411" s="11"/>
      <c r="Q411" s="11">
        <f>'[8]5、设备评估表 (2)'!J405</f>
        <v>12000</v>
      </c>
      <c r="R411" s="25">
        <f>'[8]5、设备评估表 (2)'!K405*100</f>
        <v>33</v>
      </c>
      <c r="S411" s="11">
        <f t="shared" si="14"/>
        <v>3960</v>
      </c>
      <c r="T411" s="11"/>
      <c r="U411" s="201" t="str">
        <f>'[8]5、设备评估表 (2)'!N405</f>
        <v>开闭所</v>
      </c>
      <c r="V411" s="199">
        <f>R411-'[8]5、设备评估表 (2)'!$K405*100</f>
        <v>0</v>
      </c>
      <c r="W411" s="176"/>
    </row>
    <row r="412" spans="1:23" ht="18" customHeight="1">
      <c r="A412" s="22">
        <f>'[8]5、设备评估表 (2)'!A406</f>
        <v>405</v>
      </c>
      <c r="B412" s="22">
        <f>'[8]5、设备评估表 (2)'!B406</f>
        <v>0</v>
      </c>
      <c r="C412" s="30" t="str">
        <f>'[8]5、设备评估表 (2)'!C406</f>
        <v>YZ系列综合微机保护装置</v>
      </c>
      <c r="D412" s="22" t="str">
        <f>'[8]5、设备评估表 (2)'!D406</f>
        <v>YZ600-MFZT</v>
      </c>
      <c r="E412" s="22"/>
      <c r="F412" s="22" t="str">
        <f>'[8]5、设备评估表 (2)'!G406</f>
        <v>沈阳春兴成套电器有限公司</v>
      </c>
      <c r="G412" s="22" t="str">
        <f>'[8]5、设备评估表 (2)'!E406</f>
        <v>台</v>
      </c>
      <c r="H412" s="22">
        <f>'[8]5、设备评估表 (2)'!F406</f>
        <v>1</v>
      </c>
      <c r="I412" s="23">
        <f>'[8]5、设备评估表 (2)'!H406</f>
        <v>41640</v>
      </c>
      <c r="J412" s="23">
        <f t="shared" si="13"/>
        <v>41640</v>
      </c>
      <c r="K412" s="23"/>
      <c r="L412" s="110"/>
      <c r="M412" s="11"/>
      <c r="N412" s="10"/>
      <c r="O412" s="13"/>
      <c r="P412" s="11"/>
      <c r="Q412" s="11">
        <f>'[8]5、设备评估表 (2)'!J406</f>
        <v>4500</v>
      </c>
      <c r="R412" s="25">
        <f>'[8]5、设备评估表 (2)'!K406*100</f>
        <v>33</v>
      </c>
      <c r="S412" s="11">
        <f t="shared" si="14"/>
        <v>1485</v>
      </c>
      <c r="T412" s="11"/>
      <c r="U412" s="201" t="str">
        <f>'[8]5、设备评估表 (2)'!N406</f>
        <v>开闭所</v>
      </c>
      <c r="V412" s="199">
        <f>R412-'[8]5、设备评估表 (2)'!$K406*100</f>
        <v>0</v>
      </c>
      <c r="W412" s="176"/>
    </row>
    <row r="413" spans="1:23" ht="18" customHeight="1">
      <c r="A413" s="22">
        <f>'[8]5、设备评估表 (2)'!A407</f>
        <v>406</v>
      </c>
      <c r="B413" s="22">
        <f>'[8]5、设备评估表 (2)'!B407</f>
        <v>0</v>
      </c>
      <c r="C413" s="30" t="str">
        <f>'[8]5、设备评估表 (2)'!C407</f>
        <v>隔离柜</v>
      </c>
      <c r="D413" s="22" t="str">
        <f>'[8]5、设备评估表 (2)'!D407</f>
        <v>KYN28-12</v>
      </c>
      <c r="E413" s="22"/>
      <c r="F413" s="22" t="str">
        <f>'[8]5、设备评估表 (2)'!G407</f>
        <v>沈阳春兴成套电器有限公司</v>
      </c>
      <c r="G413" s="22" t="str">
        <f>'[8]5、设备评估表 (2)'!E407</f>
        <v>台</v>
      </c>
      <c r="H413" s="22">
        <f>'[8]5、设备评估表 (2)'!F407</f>
        <v>1</v>
      </c>
      <c r="I413" s="23">
        <f>'[8]5、设备评估表 (2)'!H407</f>
        <v>41640</v>
      </c>
      <c r="J413" s="23">
        <f t="shared" si="13"/>
        <v>41640</v>
      </c>
      <c r="K413" s="23"/>
      <c r="L413" s="110"/>
      <c r="M413" s="11"/>
      <c r="N413" s="10"/>
      <c r="O413" s="13"/>
      <c r="P413" s="11"/>
      <c r="Q413" s="11">
        <f>'[8]5、设备评估表 (2)'!J407</f>
        <v>38000</v>
      </c>
      <c r="R413" s="25">
        <f>'[8]5、设备评估表 (2)'!K407*100</f>
        <v>55</v>
      </c>
      <c r="S413" s="11">
        <f t="shared" si="14"/>
        <v>20900</v>
      </c>
      <c r="T413" s="11"/>
      <c r="U413" s="201" t="str">
        <f>'[8]5、设备评估表 (2)'!N407</f>
        <v>开闭所</v>
      </c>
      <c r="V413" s="199">
        <f>R413-'[8]5、设备评估表 (2)'!$K407*100</f>
        <v>0</v>
      </c>
      <c r="W413" s="176"/>
    </row>
    <row r="414" spans="1:23" ht="18" customHeight="1">
      <c r="A414" s="22">
        <f>'[8]5、设备评估表 (2)'!A408</f>
        <v>407</v>
      </c>
      <c r="B414" s="22">
        <f>'[8]5、设备评估表 (2)'!B408</f>
        <v>0</v>
      </c>
      <c r="C414" s="30" t="str">
        <f>'[8]5、设备评估表 (2)'!C408</f>
        <v>PT柜</v>
      </c>
      <c r="D414" s="22" t="str">
        <f>'[8]5、设备评估表 (2)'!D408</f>
        <v>KYN28-12</v>
      </c>
      <c r="E414" s="22"/>
      <c r="F414" s="22" t="str">
        <f>'[8]5、设备评估表 (2)'!G408</f>
        <v>沈阳春兴成套电器有限公司</v>
      </c>
      <c r="G414" s="22" t="str">
        <f>'[8]5、设备评估表 (2)'!E408</f>
        <v>台</v>
      </c>
      <c r="H414" s="22">
        <f>'[8]5、设备评估表 (2)'!F408</f>
        <v>2</v>
      </c>
      <c r="I414" s="23">
        <f>'[8]5、设备评估表 (2)'!H408</f>
        <v>41640</v>
      </c>
      <c r="J414" s="23">
        <f t="shared" si="13"/>
        <v>41640</v>
      </c>
      <c r="K414" s="23"/>
      <c r="L414" s="110"/>
      <c r="M414" s="11"/>
      <c r="N414" s="10"/>
      <c r="O414" s="13"/>
      <c r="P414" s="11"/>
      <c r="Q414" s="11">
        <f>'[8]5、设备评估表 (2)'!J408</f>
        <v>64000</v>
      </c>
      <c r="R414" s="25">
        <f>'[8]5、设备评估表 (2)'!K408*100</f>
        <v>55</v>
      </c>
      <c r="S414" s="11">
        <f t="shared" si="14"/>
        <v>35200</v>
      </c>
      <c r="T414" s="11"/>
      <c r="U414" s="201" t="str">
        <f>'[8]5、设备评估表 (2)'!N408</f>
        <v>开闭所</v>
      </c>
      <c r="V414" s="199">
        <f>R414-'[8]5、设备评估表 (2)'!$K408*100</f>
        <v>0</v>
      </c>
      <c r="W414" s="176"/>
    </row>
    <row r="415" spans="1:23" ht="18" customHeight="1">
      <c r="A415" s="22">
        <f>'[8]5、设备评估表 (2)'!A409</f>
        <v>408</v>
      </c>
      <c r="B415" s="22">
        <f>'[8]5、设备评估表 (2)'!B409</f>
        <v>0</v>
      </c>
      <c r="C415" s="30" t="str">
        <f>'[8]5、设备评估表 (2)'!C409</f>
        <v>计量柜</v>
      </c>
      <c r="D415" s="22" t="str">
        <f>'[8]5、设备评估表 (2)'!D409</f>
        <v>KYN28-12</v>
      </c>
      <c r="E415" s="22"/>
      <c r="F415" s="22" t="str">
        <f>'[8]5、设备评估表 (2)'!G409</f>
        <v>沈阳春兴成套电器有限公司</v>
      </c>
      <c r="G415" s="22" t="str">
        <f>'[8]5、设备评估表 (2)'!E409</f>
        <v>台</v>
      </c>
      <c r="H415" s="22">
        <f>'[8]5、设备评估表 (2)'!F409</f>
        <v>2</v>
      </c>
      <c r="I415" s="23">
        <f>'[8]5、设备评估表 (2)'!H409</f>
        <v>41640</v>
      </c>
      <c r="J415" s="23">
        <f t="shared" si="13"/>
        <v>41640</v>
      </c>
      <c r="K415" s="23"/>
      <c r="L415" s="110"/>
      <c r="M415" s="11"/>
      <c r="N415" s="10"/>
      <c r="O415" s="13"/>
      <c r="P415" s="11"/>
      <c r="Q415" s="11">
        <f>'[8]5、设备评估表 (2)'!J409</f>
        <v>68000</v>
      </c>
      <c r="R415" s="25">
        <f>'[8]5、设备评估表 (2)'!K409*100</f>
        <v>55</v>
      </c>
      <c r="S415" s="11">
        <f t="shared" si="14"/>
        <v>37400</v>
      </c>
      <c r="T415" s="11"/>
      <c r="U415" s="201" t="str">
        <f>'[8]5、设备评估表 (2)'!N409</f>
        <v>开闭所</v>
      </c>
      <c r="V415" s="199">
        <f>R415-'[8]5、设备评估表 (2)'!$K409*100</f>
        <v>0</v>
      </c>
      <c r="W415" s="176"/>
    </row>
    <row r="416" spans="1:23" ht="18" customHeight="1">
      <c r="A416" s="22">
        <f>'[8]5、设备评估表 (2)'!A410</f>
        <v>409</v>
      </c>
      <c r="B416" s="22">
        <f>'[8]5、设备评估表 (2)'!B410</f>
        <v>0</v>
      </c>
      <c r="C416" s="30" t="str">
        <f>'[8]5、设备评估表 (2)'!C410</f>
        <v>受电柜</v>
      </c>
      <c r="D416" s="22" t="str">
        <f>'[8]5、设备评估表 (2)'!D410</f>
        <v>KYN28-12</v>
      </c>
      <c r="E416" s="22"/>
      <c r="F416" s="22" t="str">
        <f>'[8]5、设备评估表 (2)'!G410</f>
        <v>沈阳春兴成套电器有限公司</v>
      </c>
      <c r="G416" s="22" t="str">
        <f>'[8]5、设备评估表 (2)'!E410</f>
        <v>台</v>
      </c>
      <c r="H416" s="22">
        <f>'[8]5、设备评估表 (2)'!F410</f>
        <v>2</v>
      </c>
      <c r="I416" s="23">
        <f>'[8]5、设备评估表 (2)'!H410</f>
        <v>41640</v>
      </c>
      <c r="J416" s="23">
        <f t="shared" si="13"/>
        <v>41640</v>
      </c>
      <c r="K416" s="23"/>
      <c r="L416" s="110"/>
      <c r="M416" s="11"/>
      <c r="N416" s="10"/>
      <c r="O416" s="13"/>
      <c r="P416" s="11"/>
      <c r="Q416" s="11">
        <f>'[8]5、设备评估表 (2)'!J410</f>
        <v>76000</v>
      </c>
      <c r="R416" s="25">
        <f>'[8]5、设备评估表 (2)'!K410*100</f>
        <v>55</v>
      </c>
      <c r="S416" s="11">
        <f t="shared" si="14"/>
        <v>41800</v>
      </c>
      <c r="T416" s="11"/>
      <c r="U416" s="201" t="str">
        <f>'[8]5、设备评估表 (2)'!N410</f>
        <v>开闭所</v>
      </c>
      <c r="V416" s="199">
        <f>R416-'[8]5、设备评估表 (2)'!$K410*100</f>
        <v>0</v>
      </c>
      <c r="W416" s="176"/>
    </row>
    <row r="417" spans="1:25" ht="18" customHeight="1">
      <c r="A417" s="22">
        <f>'[8]5、设备评估表 (2)'!A411</f>
        <v>410</v>
      </c>
      <c r="B417" s="22">
        <f>'[8]5、设备评估表 (2)'!B411</f>
        <v>0</v>
      </c>
      <c r="C417" s="30" t="str">
        <f>'[8]5、设备评估表 (2)'!C411</f>
        <v>所用变柜</v>
      </c>
      <c r="D417" s="22" t="str">
        <f>'[8]5、设备评估表 (2)'!D411</f>
        <v>KYN28-12</v>
      </c>
      <c r="E417" s="22"/>
      <c r="F417" s="22" t="str">
        <f>'[8]5、设备评估表 (2)'!G411</f>
        <v>沈阳春兴成套电器有限公司</v>
      </c>
      <c r="G417" s="22" t="str">
        <f>'[8]5、设备评估表 (2)'!E411</f>
        <v>台</v>
      </c>
      <c r="H417" s="22">
        <f>'[8]5、设备评估表 (2)'!F411</f>
        <v>1</v>
      </c>
      <c r="I417" s="23">
        <f>'[8]5、设备评估表 (2)'!H411</f>
        <v>41640</v>
      </c>
      <c r="J417" s="23">
        <f t="shared" si="13"/>
        <v>41640</v>
      </c>
      <c r="K417" s="23"/>
      <c r="L417" s="110"/>
      <c r="M417" s="11"/>
      <c r="N417" s="10"/>
      <c r="O417" s="13"/>
      <c r="P417" s="11"/>
      <c r="Q417" s="11">
        <f>'[8]5、设备评估表 (2)'!J411</f>
        <v>42000</v>
      </c>
      <c r="R417" s="25">
        <f>'[8]5、设备评估表 (2)'!K411*100</f>
        <v>55</v>
      </c>
      <c r="S417" s="11">
        <f t="shared" si="14"/>
        <v>23100</v>
      </c>
      <c r="T417" s="11"/>
      <c r="U417" s="201" t="str">
        <f>'[8]5、设备评估表 (2)'!N411</f>
        <v>开闭所</v>
      </c>
      <c r="V417" s="199">
        <f>R417-'[8]5、设备评估表 (2)'!$K411*100</f>
        <v>0</v>
      </c>
      <c r="W417" s="176"/>
    </row>
    <row r="418" spans="1:25" ht="18" customHeight="1">
      <c r="A418" s="22">
        <f>'[8]5、设备评估表 (2)'!A412</f>
        <v>411</v>
      </c>
      <c r="B418" s="22">
        <f>'[8]5、设备评估表 (2)'!B412</f>
        <v>0</v>
      </c>
      <c r="C418" s="30" t="str">
        <f>'[8]5、设备评估表 (2)'!C412</f>
        <v>变压变柜</v>
      </c>
      <c r="D418" s="22" t="str">
        <f>'[8]5、设备评估表 (2)'!D412</f>
        <v>KYN28-12</v>
      </c>
      <c r="E418" s="22"/>
      <c r="F418" s="22" t="str">
        <f>'[8]5、设备评估表 (2)'!G412</f>
        <v>沈阳春兴成套电器有限公司</v>
      </c>
      <c r="G418" s="22" t="str">
        <f>'[8]5、设备评估表 (2)'!E412</f>
        <v>台</v>
      </c>
      <c r="H418" s="22">
        <f>'[8]5、设备评估表 (2)'!F412</f>
        <v>2</v>
      </c>
      <c r="I418" s="23">
        <f>'[8]5、设备评估表 (2)'!H412</f>
        <v>41640</v>
      </c>
      <c r="J418" s="23">
        <f t="shared" si="13"/>
        <v>41640</v>
      </c>
      <c r="K418" s="23"/>
      <c r="L418" s="110"/>
      <c r="M418" s="11"/>
      <c r="N418" s="10"/>
      <c r="O418" s="13"/>
      <c r="P418" s="11"/>
      <c r="Q418" s="11">
        <f>'[8]5、设备评估表 (2)'!J412</f>
        <v>84000</v>
      </c>
      <c r="R418" s="25">
        <f>'[8]5、设备评估表 (2)'!K412*100</f>
        <v>55</v>
      </c>
      <c r="S418" s="11">
        <f t="shared" si="14"/>
        <v>46200</v>
      </c>
      <c r="T418" s="11"/>
      <c r="U418" s="201" t="str">
        <f>'[8]5、设备评估表 (2)'!N412</f>
        <v>开闭所</v>
      </c>
      <c r="V418" s="199">
        <f>R418-'[8]5、设备评估表 (2)'!$K412*100</f>
        <v>0</v>
      </c>
      <c r="W418" s="176"/>
    </row>
    <row r="419" spans="1:25" ht="18" customHeight="1">
      <c r="A419" s="22">
        <f>'[8]5、设备评估表 (2)'!A413</f>
        <v>412</v>
      </c>
      <c r="B419" s="22">
        <f>'[8]5、设备评估表 (2)'!B413</f>
        <v>0</v>
      </c>
      <c r="C419" s="30" t="str">
        <f>'[8]5、设备评估表 (2)'!C413</f>
        <v>进线变柜</v>
      </c>
      <c r="D419" s="22" t="str">
        <f>'[8]5、设备评估表 (2)'!D413</f>
        <v>KYN28-12</v>
      </c>
      <c r="E419" s="22"/>
      <c r="F419" s="22" t="str">
        <f>'[8]5、设备评估表 (2)'!G413</f>
        <v>沈阳春兴成套电器有限公司</v>
      </c>
      <c r="G419" s="22" t="str">
        <f>'[8]5、设备评估表 (2)'!E413</f>
        <v>台</v>
      </c>
      <c r="H419" s="22">
        <f>'[8]5、设备评估表 (2)'!F413</f>
        <v>2</v>
      </c>
      <c r="I419" s="23">
        <f>'[8]5、设备评估表 (2)'!H413</f>
        <v>41640</v>
      </c>
      <c r="J419" s="23">
        <f t="shared" si="13"/>
        <v>41640</v>
      </c>
      <c r="K419" s="23"/>
      <c r="L419" s="110"/>
      <c r="M419" s="11"/>
      <c r="N419" s="10"/>
      <c r="O419" s="13"/>
      <c r="P419" s="11"/>
      <c r="Q419" s="11">
        <f>'[8]5、设备评估表 (2)'!J413</f>
        <v>76000</v>
      </c>
      <c r="R419" s="25">
        <f>'[8]5、设备评估表 (2)'!K413*100</f>
        <v>55</v>
      </c>
      <c r="S419" s="11">
        <f t="shared" si="14"/>
        <v>41800</v>
      </c>
      <c r="T419" s="11"/>
      <c r="U419" s="201" t="str">
        <f>'[8]5、设备评估表 (2)'!N413</f>
        <v>开闭所</v>
      </c>
      <c r="V419" s="199">
        <f>R419-'[8]5、设备评估表 (2)'!$K413*100</f>
        <v>0</v>
      </c>
      <c r="W419" s="176"/>
    </row>
    <row r="420" spans="1:25" ht="18" customHeight="1">
      <c r="A420" s="22">
        <f>'[8]5、设备评估表 (2)'!A414</f>
        <v>413</v>
      </c>
      <c r="B420" s="22">
        <f>'[8]5、设备评估表 (2)'!B414</f>
        <v>0</v>
      </c>
      <c r="C420" s="30" t="str">
        <f>'[8]5、设备评估表 (2)'!C414</f>
        <v>分段柜</v>
      </c>
      <c r="D420" s="22" t="str">
        <f>'[8]5、设备评估表 (2)'!D414</f>
        <v>KYN28-12</v>
      </c>
      <c r="E420" s="22"/>
      <c r="F420" s="22" t="str">
        <f>'[8]5、设备评估表 (2)'!G414</f>
        <v>沈阳春兴成套电器有限公司</v>
      </c>
      <c r="G420" s="22" t="str">
        <f>'[8]5、设备评估表 (2)'!E414</f>
        <v>台</v>
      </c>
      <c r="H420" s="22">
        <f>'[8]5、设备评估表 (2)'!F414</f>
        <v>1</v>
      </c>
      <c r="I420" s="23">
        <f>'[8]5、设备评估表 (2)'!H414</f>
        <v>41640</v>
      </c>
      <c r="J420" s="23">
        <f t="shared" si="13"/>
        <v>41640</v>
      </c>
      <c r="K420" s="23"/>
      <c r="L420" s="110"/>
      <c r="M420" s="11"/>
      <c r="N420" s="10"/>
      <c r="O420" s="13"/>
      <c r="P420" s="11"/>
      <c r="Q420" s="11">
        <f>'[8]5、设备评估表 (2)'!J414</f>
        <v>34000</v>
      </c>
      <c r="R420" s="25">
        <f>'[8]5、设备评估表 (2)'!K414*100</f>
        <v>55</v>
      </c>
      <c r="S420" s="11">
        <f t="shared" si="14"/>
        <v>18700</v>
      </c>
      <c r="T420" s="11"/>
      <c r="U420" s="201" t="str">
        <f>'[8]5、设备评估表 (2)'!N414</f>
        <v>开闭所</v>
      </c>
      <c r="V420" s="199">
        <f>R420-'[8]5、设备评估表 (2)'!$K414*100</f>
        <v>0</v>
      </c>
      <c r="W420" s="176"/>
    </row>
    <row r="421" spans="1:25" ht="18" customHeight="1">
      <c r="A421" s="22">
        <f>'[8]5、设备评估表 (2)'!A415</f>
        <v>414</v>
      </c>
      <c r="B421" s="22">
        <f>'[8]5、设备评估表 (2)'!B415</f>
        <v>0</v>
      </c>
      <c r="C421" s="30" t="str">
        <f>'[8]5、设备评估表 (2)'!C415</f>
        <v>变压器柜</v>
      </c>
      <c r="D421" s="22" t="str">
        <f>'[8]5、设备评估表 (2)'!D415</f>
        <v>KYN28-12</v>
      </c>
      <c r="E421" s="22"/>
      <c r="F421" s="22" t="str">
        <f>'[8]5、设备评估表 (2)'!G415</f>
        <v>沈阳春兴成套电器有限公司</v>
      </c>
      <c r="G421" s="22" t="str">
        <f>'[8]5、设备评估表 (2)'!E415</f>
        <v>台</v>
      </c>
      <c r="H421" s="22">
        <f>'[8]5、设备评估表 (2)'!F415</f>
        <v>1</v>
      </c>
      <c r="I421" s="23">
        <f>'[8]5、设备评估表 (2)'!H415</f>
        <v>41640</v>
      </c>
      <c r="J421" s="23">
        <f t="shared" si="13"/>
        <v>41640</v>
      </c>
      <c r="K421" s="23"/>
      <c r="L421" s="110"/>
      <c r="M421" s="11"/>
      <c r="N421" s="10"/>
      <c r="O421" s="13"/>
      <c r="P421" s="11"/>
      <c r="Q421" s="11">
        <f>'[8]5、设备评估表 (2)'!J415</f>
        <v>42000</v>
      </c>
      <c r="R421" s="25">
        <f>'[8]5、设备评估表 (2)'!K415*100</f>
        <v>55</v>
      </c>
      <c r="S421" s="11">
        <f t="shared" si="14"/>
        <v>23100</v>
      </c>
      <c r="T421" s="11"/>
      <c r="U421" s="201" t="str">
        <f>'[8]5、设备评估表 (2)'!N415</f>
        <v>开闭所</v>
      </c>
      <c r="V421" s="199">
        <f>R421-'[8]5、设备评估表 (2)'!$K415*100</f>
        <v>0</v>
      </c>
      <c r="W421" s="176"/>
    </row>
    <row r="422" spans="1:25" ht="18" customHeight="1">
      <c r="A422" s="22">
        <f>'[8]5、设备评估表 (2)'!A416</f>
        <v>415</v>
      </c>
      <c r="B422" s="22">
        <f>'[8]5、设备评估表 (2)'!B416</f>
        <v>0</v>
      </c>
      <c r="C422" s="30" t="str">
        <f>'[8]5、设备评估表 (2)'!C416</f>
        <v>远程多回路数显计费系统（设备）</v>
      </c>
      <c r="D422" s="22">
        <f>'[8]5、设备评估表 (2)'!D416</f>
        <v>0</v>
      </c>
      <c r="E422" s="22"/>
      <c r="F422" s="22" t="str">
        <f>'[8]5、设备评估表 (2)'!G416</f>
        <v>清原供电公司</v>
      </c>
      <c r="G422" s="22" t="str">
        <f>'[8]5、设备评估表 (2)'!E416</f>
        <v>套</v>
      </c>
      <c r="H422" s="22">
        <f>'[8]5、设备评估表 (2)'!F416</f>
        <v>2</v>
      </c>
      <c r="I422" s="23">
        <f>'[8]5、设备评估表 (2)'!H416</f>
        <v>41274</v>
      </c>
      <c r="J422" s="23">
        <f t="shared" si="13"/>
        <v>41274</v>
      </c>
      <c r="K422" s="23"/>
      <c r="L422" s="110"/>
      <c r="M422" s="11"/>
      <c r="N422" s="10"/>
      <c r="O422" s="13"/>
      <c r="P422" s="11"/>
      <c r="Q422" s="11">
        <f>'[8]5、设备评估表 (2)'!J416</f>
        <v>725000</v>
      </c>
      <c r="R422" s="25">
        <f>'[8]5、设备评估表 (2)'!K416*100</f>
        <v>33</v>
      </c>
      <c r="S422" s="11">
        <f t="shared" si="14"/>
        <v>239250</v>
      </c>
      <c r="T422" s="11"/>
      <c r="U422" s="201" t="str">
        <f>'[8]5、设备评估表 (2)'!N416</f>
        <v>开闭所</v>
      </c>
      <c r="V422" s="199">
        <f>R422-'[8]5、设备评估表 (2)'!$K416*100</f>
        <v>0</v>
      </c>
      <c r="W422" s="176"/>
    </row>
    <row r="423" spans="1:25" ht="18" customHeight="1">
      <c r="A423" s="22">
        <f>'[8]5、设备评估表 (2)'!A417</f>
        <v>416</v>
      </c>
      <c r="B423" s="22">
        <f>'[8]5、设备评估表 (2)'!B417</f>
        <v>0</v>
      </c>
      <c r="C423" s="30" t="str">
        <f>'[8]5、设备评估表 (2)'!C417</f>
        <v>卧式车床</v>
      </c>
      <c r="D423" s="22" t="str">
        <f>'[8]5、设备评估表 (2)'!D417</f>
        <v>CW61125M</v>
      </c>
      <c r="E423" s="22"/>
      <c r="F423" s="22" t="str">
        <f>'[8]5、设备评估表 (2)'!G417</f>
        <v>大连机床厂</v>
      </c>
      <c r="G423" s="22" t="str">
        <f>'[8]5、设备评估表 (2)'!E417</f>
        <v>台</v>
      </c>
      <c r="H423" s="22">
        <f>'[8]5、设备评估表 (2)'!F417</f>
        <v>1</v>
      </c>
      <c r="I423" s="23">
        <f>'[8]5、设备评估表 (2)'!H417</f>
        <v>41305</v>
      </c>
      <c r="J423" s="23">
        <f t="shared" si="13"/>
        <v>41305</v>
      </c>
      <c r="K423" s="23"/>
      <c r="L423" s="110"/>
      <c r="M423" s="11"/>
      <c r="N423" s="10"/>
      <c r="O423" s="13"/>
      <c r="P423" s="11"/>
      <c r="Q423" s="11">
        <f>'[8]5、设备评估表 (2)'!J417</f>
        <v>275000</v>
      </c>
      <c r="R423" s="25">
        <f>'[8]5、设备评估表 (2)'!K417*100</f>
        <v>50</v>
      </c>
      <c r="S423" s="11">
        <f t="shared" si="14"/>
        <v>137500</v>
      </c>
      <c r="T423" s="11"/>
      <c r="U423" s="177" t="str">
        <f>'[8]5、设备评估表 (2)'!N417</f>
        <v>B1</v>
      </c>
      <c r="V423" s="199">
        <f>R423-'[8]5、设备评估表 (2)'!$K417*100</f>
        <v>0</v>
      </c>
      <c r="W423" s="176"/>
    </row>
    <row r="424" spans="1:25" ht="18" customHeight="1">
      <c r="A424" s="168"/>
      <c r="B424" s="169"/>
      <c r="C424" s="197" t="s">
        <v>253</v>
      </c>
      <c r="D424" s="169"/>
      <c r="E424" s="168"/>
      <c r="F424" s="169"/>
      <c r="G424" s="168"/>
      <c r="H424" s="168"/>
      <c r="I424" s="170"/>
      <c r="J424" s="170"/>
      <c r="K424" s="170"/>
      <c r="L424" s="171"/>
      <c r="M424" s="172"/>
      <c r="N424" s="173"/>
      <c r="O424" s="174"/>
      <c r="P424" s="172"/>
      <c r="Q424" s="172">
        <f>SUM(Q8:Q423)</f>
        <v>80649600</v>
      </c>
      <c r="R424" s="193"/>
      <c r="S424" s="172">
        <f>SUM(S8:S423)</f>
        <v>33448418</v>
      </c>
      <c r="T424" s="172"/>
      <c r="U424" s="175"/>
      <c r="V424" s="176"/>
    </row>
    <row r="425" spans="1:25" s="36" customFormat="1" ht="18" customHeight="1">
      <c r="A425" s="185" t="s">
        <v>257</v>
      </c>
      <c r="B425" s="186"/>
      <c r="C425" s="198" t="s">
        <v>258</v>
      </c>
      <c r="D425" s="109"/>
      <c r="E425" s="37"/>
      <c r="F425" s="109"/>
      <c r="G425" s="37"/>
      <c r="H425" s="37"/>
      <c r="I425" s="178"/>
      <c r="J425" s="178"/>
      <c r="K425" s="178"/>
      <c r="L425" s="179"/>
      <c r="M425" s="180"/>
      <c r="N425" s="181"/>
      <c r="O425" s="182"/>
      <c r="P425" s="180"/>
      <c r="Q425" s="180"/>
      <c r="R425" s="194"/>
      <c r="S425" s="180"/>
      <c r="T425" s="180"/>
      <c r="U425" s="183"/>
      <c r="V425" s="184"/>
    </row>
    <row r="426" spans="1:25" ht="18" customHeight="1">
      <c r="A426" s="22">
        <f>'[8]6、模具砂箱评估表'!A2</f>
        <v>1</v>
      </c>
      <c r="B426" s="22">
        <f>'[8]6、模具砂箱评估表'!B2</f>
        <v>0</v>
      </c>
      <c r="C426" s="30" t="str">
        <f>'[8]6、模具砂箱评估表'!C2</f>
        <v>复合法兰</v>
      </c>
      <c r="D426" s="22" t="str">
        <f>'[8]6、模具砂箱评估表'!D2</f>
        <v>白钢</v>
      </c>
      <c r="E426" s="22"/>
      <c r="F426" s="22">
        <f>'[8]6、模具砂箱评估表'!G2</f>
        <v>0</v>
      </c>
      <c r="G426" s="22" t="str">
        <f>'[8]6、模具砂箱评估表'!E2</f>
        <v>台</v>
      </c>
      <c r="H426" s="22" t="str">
        <f>'[8]6、模具砂箱评估表'!F2</f>
        <v>1</v>
      </c>
      <c r="I426" s="23">
        <f>'[8]6、模具砂箱评估表'!H2</f>
        <v>41455</v>
      </c>
      <c r="J426" s="23">
        <f>I426</f>
        <v>41455</v>
      </c>
      <c r="K426" s="23"/>
      <c r="L426" s="110"/>
      <c r="M426" s="11"/>
      <c r="N426" s="10"/>
      <c r="O426" s="13"/>
      <c r="P426" s="11"/>
      <c r="Q426" s="11">
        <f>'[8]6、模具砂箱评估表'!J2</f>
        <v>22100</v>
      </c>
      <c r="R426" s="25">
        <f>'[8]6、模具砂箱评估表'!K2*100</f>
        <v>40</v>
      </c>
      <c r="S426" s="11">
        <f t="shared" si="14"/>
        <v>8840</v>
      </c>
      <c r="T426" s="11"/>
      <c r="U426" s="22" t="str">
        <f>'[8]6、模具砂箱评估表'!M2</f>
        <v>A2</v>
      </c>
      <c r="V426" s="176"/>
      <c r="W426" s="176"/>
      <c r="X426" s="176"/>
      <c r="Y426" s="176"/>
    </row>
    <row r="427" spans="1:25" ht="18" customHeight="1">
      <c r="A427" s="22">
        <f>'[8]6、模具砂箱评估表'!A3</f>
        <v>2</v>
      </c>
      <c r="B427" s="22">
        <f>'[8]6、模具砂箱评估表'!B3</f>
        <v>0</v>
      </c>
      <c r="C427" s="30" t="str">
        <f>'[8]6、模具砂箱评估表'!C3</f>
        <v>复合法兰</v>
      </c>
      <c r="D427" s="22" t="str">
        <f>'[8]6、模具砂箱评估表'!D3</f>
        <v>白钢</v>
      </c>
      <c r="E427" s="22"/>
      <c r="F427" s="22">
        <f>'[8]6、模具砂箱评估表'!G3</f>
        <v>0</v>
      </c>
      <c r="G427" s="22" t="str">
        <f>'[8]6、模具砂箱评估表'!E3</f>
        <v>台</v>
      </c>
      <c r="H427" s="22">
        <f>'[8]6、模具砂箱评估表'!F3</f>
        <v>1</v>
      </c>
      <c r="I427" s="23">
        <f>'[8]6、模具砂箱评估表'!H3</f>
        <v>41455</v>
      </c>
      <c r="J427" s="23">
        <f t="shared" ref="J427:J490" si="15">I427</f>
        <v>41455</v>
      </c>
      <c r="K427" s="23"/>
      <c r="L427" s="110"/>
      <c r="M427" s="11"/>
      <c r="N427" s="10"/>
      <c r="O427" s="13"/>
      <c r="P427" s="11"/>
      <c r="Q427" s="11">
        <f>'[8]6、模具砂箱评估表'!J3</f>
        <v>20200</v>
      </c>
      <c r="R427" s="25">
        <f>'[8]6、模具砂箱评估表'!K3*100</f>
        <v>40</v>
      </c>
      <c r="S427" s="11">
        <f t="shared" ref="S427:S490" si="16">ROUND(Q427*R427/100,0)</f>
        <v>8080</v>
      </c>
      <c r="T427" s="11"/>
      <c r="U427" s="22" t="str">
        <f>'[8]6、模具砂箱评估表'!M3</f>
        <v>A2</v>
      </c>
      <c r="V427" s="176"/>
      <c r="W427" s="176"/>
      <c r="X427" s="176"/>
      <c r="Y427" s="176"/>
    </row>
    <row r="428" spans="1:25" ht="18" customHeight="1">
      <c r="A428" s="22">
        <f>'[8]6、模具砂箱评估表'!A4</f>
        <v>3</v>
      </c>
      <c r="B428" s="22">
        <f>'[8]6、模具砂箱评估表'!B4</f>
        <v>0</v>
      </c>
      <c r="C428" s="30" t="str">
        <f>'[8]6、模具砂箱评估表'!C4</f>
        <v>复合法兰</v>
      </c>
      <c r="D428" s="22" t="str">
        <f>'[8]6、模具砂箱评估表'!D4</f>
        <v>白钢</v>
      </c>
      <c r="E428" s="22"/>
      <c r="F428" s="22">
        <f>'[8]6、模具砂箱评估表'!G4</f>
        <v>0</v>
      </c>
      <c r="G428" s="22" t="str">
        <f>'[8]6、模具砂箱评估表'!E4</f>
        <v>台</v>
      </c>
      <c r="H428" s="22">
        <f>'[8]6、模具砂箱评估表'!F4</f>
        <v>1</v>
      </c>
      <c r="I428" s="23">
        <f>'[8]6、模具砂箱评估表'!H4</f>
        <v>41455</v>
      </c>
      <c r="J428" s="23">
        <f t="shared" si="15"/>
        <v>41455</v>
      </c>
      <c r="K428" s="23"/>
      <c r="L428" s="110"/>
      <c r="M428" s="11"/>
      <c r="N428" s="10"/>
      <c r="O428" s="13"/>
      <c r="P428" s="11"/>
      <c r="Q428" s="11">
        <f>'[8]6、模具砂箱评估表'!J4</f>
        <v>20900</v>
      </c>
      <c r="R428" s="25">
        <f>'[8]6、模具砂箱评估表'!K4*100</f>
        <v>40</v>
      </c>
      <c r="S428" s="11">
        <f t="shared" si="16"/>
        <v>8360</v>
      </c>
      <c r="T428" s="11"/>
      <c r="U428" s="22" t="str">
        <f>'[8]6、模具砂箱评估表'!M4</f>
        <v>A2</v>
      </c>
      <c r="V428" s="176"/>
      <c r="W428" s="176"/>
      <c r="X428" s="176"/>
      <c r="Y428" s="176"/>
    </row>
    <row r="429" spans="1:25" ht="18" customHeight="1">
      <c r="A429" s="22">
        <f>'[8]6、模具砂箱评估表'!A5</f>
        <v>4</v>
      </c>
      <c r="B429" s="22">
        <f>'[8]6、模具砂箱评估表'!B5</f>
        <v>0</v>
      </c>
      <c r="C429" s="30" t="str">
        <f>'[8]6、模具砂箱评估表'!C5</f>
        <v>复合法兰</v>
      </c>
      <c r="D429" s="22" t="str">
        <f>'[8]6、模具砂箱评估表'!D5</f>
        <v>白钢</v>
      </c>
      <c r="E429" s="22"/>
      <c r="F429" s="22">
        <f>'[8]6、模具砂箱评估表'!G5</f>
        <v>0</v>
      </c>
      <c r="G429" s="22" t="str">
        <f>'[8]6、模具砂箱评估表'!E5</f>
        <v>台</v>
      </c>
      <c r="H429" s="22">
        <f>'[8]6、模具砂箱评估表'!F5</f>
        <v>1</v>
      </c>
      <c r="I429" s="23">
        <f>'[8]6、模具砂箱评估表'!H5</f>
        <v>41455</v>
      </c>
      <c r="J429" s="23">
        <f t="shared" si="15"/>
        <v>41455</v>
      </c>
      <c r="K429" s="23"/>
      <c r="L429" s="110"/>
      <c r="M429" s="11"/>
      <c r="N429" s="10"/>
      <c r="O429" s="13"/>
      <c r="P429" s="11"/>
      <c r="Q429" s="11">
        <f>'[8]6、模具砂箱评估表'!J5</f>
        <v>20900</v>
      </c>
      <c r="R429" s="25">
        <f>'[8]6、模具砂箱评估表'!K5*100</f>
        <v>40</v>
      </c>
      <c r="S429" s="11">
        <f t="shared" si="16"/>
        <v>8360</v>
      </c>
      <c r="T429" s="11"/>
      <c r="U429" s="22" t="str">
        <f>'[8]6、模具砂箱评估表'!M5</f>
        <v>A2</v>
      </c>
      <c r="V429" s="176"/>
      <c r="W429" s="176"/>
      <c r="X429" s="176"/>
      <c r="Y429" s="176"/>
    </row>
    <row r="430" spans="1:25" ht="18" customHeight="1">
      <c r="A430" s="22">
        <f>'[8]6、模具砂箱评估表'!A6</f>
        <v>5</v>
      </c>
      <c r="B430" s="22">
        <f>'[8]6、模具砂箱评估表'!B6</f>
        <v>0</v>
      </c>
      <c r="C430" s="30" t="str">
        <f>'[8]6、模具砂箱评估表'!C6</f>
        <v>复合套管1</v>
      </c>
      <c r="D430" s="22" t="str">
        <f>'[8]6、模具砂箱评估表'!D6</f>
        <v>白钢</v>
      </c>
      <c r="E430" s="22"/>
      <c r="F430" s="22">
        <f>'[8]6、模具砂箱评估表'!G6</f>
        <v>0</v>
      </c>
      <c r="G430" s="22" t="str">
        <f>'[8]6、模具砂箱评估表'!E6</f>
        <v>台</v>
      </c>
      <c r="H430" s="22">
        <f>'[8]6、模具砂箱评估表'!F6</f>
        <v>1</v>
      </c>
      <c r="I430" s="23">
        <f>'[8]6、模具砂箱评估表'!H6</f>
        <v>41455</v>
      </c>
      <c r="J430" s="23">
        <f t="shared" si="15"/>
        <v>41455</v>
      </c>
      <c r="K430" s="23"/>
      <c r="L430" s="110"/>
      <c r="M430" s="11"/>
      <c r="N430" s="10"/>
      <c r="O430" s="13"/>
      <c r="P430" s="11"/>
      <c r="Q430" s="11">
        <f>'[8]6、模具砂箱评估表'!J6</f>
        <v>309900</v>
      </c>
      <c r="R430" s="25">
        <f>'[8]6、模具砂箱评估表'!K6*100</f>
        <v>40</v>
      </c>
      <c r="S430" s="11">
        <f t="shared" si="16"/>
        <v>123960</v>
      </c>
      <c r="T430" s="11"/>
      <c r="U430" s="22" t="str">
        <f>'[8]6、模具砂箱评估表'!M6</f>
        <v>A2</v>
      </c>
      <c r="V430" s="176"/>
      <c r="W430" s="176"/>
      <c r="X430" s="176"/>
      <c r="Y430" s="176"/>
    </row>
    <row r="431" spans="1:25" ht="18" customHeight="1">
      <c r="A431" s="22">
        <f>'[8]6、模具砂箱评估表'!A7</f>
        <v>6</v>
      </c>
      <c r="B431" s="22">
        <f>'[8]6、模具砂箱评估表'!B7</f>
        <v>0</v>
      </c>
      <c r="C431" s="30" t="str">
        <f>'[8]6、模具砂箱评估表'!C7</f>
        <v>复合套管2</v>
      </c>
      <c r="D431" s="22" t="str">
        <f>'[8]6、模具砂箱评估表'!D7</f>
        <v>白钢</v>
      </c>
      <c r="E431" s="22"/>
      <c r="F431" s="22">
        <f>'[8]6、模具砂箱评估表'!G7</f>
        <v>0</v>
      </c>
      <c r="G431" s="22" t="str">
        <f>'[8]6、模具砂箱评估表'!E7</f>
        <v>台</v>
      </c>
      <c r="H431" s="22">
        <f>'[8]6、模具砂箱评估表'!F7</f>
        <v>1</v>
      </c>
      <c r="I431" s="23">
        <f>'[8]6、模具砂箱评估表'!H7</f>
        <v>41455</v>
      </c>
      <c r="J431" s="23">
        <f t="shared" si="15"/>
        <v>41455</v>
      </c>
      <c r="K431" s="23"/>
      <c r="L431" s="110"/>
      <c r="M431" s="11"/>
      <c r="N431" s="10"/>
      <c r="O431" s="13"/>
      <c r="P431" s="11"/>
      <c r="Q431" s="11">
        <f>'[8]6、模具砂箱评估表'!J7</f>
        <v>461700</v>
      </c>
      <c r="R431" s="25">
        <f>'[8]6、模具砂箱评估表'!K7*100</f>
        <v>40</v>
      </c>
      <c r="S431" s="202">
        <f t="shared" si="16"/>
        <v>184680</v>
      </c>
      <c r="T431" s="202"/>
      <c r="U431" s="22" t="str">
        <f>'[8]6、模具砂箱评估表'!M7</f>
        <v>A2</v>
      </c>
      <c r="V431" s="176"/>
      <c r="W431" s="176"/>
      <c r="X431" s="176"/>
      <c r="Y431" s="176"/>
    </row>
    <row r="432" spans="1:25" ht="18" customHeight="1">
      <c r="A432" s="22">
        <f>'[8]6、模具砂箱评估表'!A8</f>
        <v>7</v>
      </c>
      <c r="B432" s="22">
        <f>'[8]6、模具砂箱评估表'!B8</f>
        <v>0</v>
      </c>
      <c r="C432" s="30" t="str">
        <f>'[8]6、模具砂箱评估表'!C8</f>
        <v>复合套管3</v>
      </c>
      <c r="D432" s="22" t="str">
        <f>'[8]6、模具砂箱评估表'!D8</f>
        <v>白钢</v>
      </c>
      <c r="E432" s="22"/>
      <c r="F432" s="22">
        <f>'[8]6、模具砂箱评估表'!G8</f>
        <v>0</v>
      </c>
      <c r="G432" s="22" t="str">
        <f>'[8]6、模具砂箱评估表'!E8</f>
        <v>台</v>
      </c>
      <c r="H432" s="22">
        <f>'[8]6、模具砂箱评估表'!F8</f>
        <v>1</v>
      </c>
      <c r="I432" s="23">
        <f>'[8]6、模具砂箱评估表'!H8</f>
        <v>0</v>
      </c>
      <c r="J432" s="23">
        <f t="shared" si="15"/>
        <v>0</v>
      </c>
      <c r="K432" s="23"/>
      <c r="L432" s="110"/>
      <c r="M432" s="11"/>
      <c r="N432" s="10"/>
      <c r="O432" s="13"/>
      <c r="P432" s="11"/>
      <c r="Q432" s="11">
        <f>'[8]6、模具砂箱评估表'!J8</f>
        <v>0</v>
      </c>
      <c r="R432" s="25">
        <f>'[8]6、模具砂箱评估表'!K8*100</f>
        <v>0</v>
      </c>
      <c r="S432" s="202">
        <f t="shared" si="16"/>
        <v>0</v>
      </c>
      <c r="T432" s="202"/>
      <c r="U432" s="200" t="str">
        <f>'[8]6、模具砂箱评估表'!M8</f>
        <v>无实物</v>
      </c>
      <c r="V432" s="176"/>
      <c r="W432" s="176"/>
      <c r="X432" s="176"/>
      <c r="Y432" s="176"/>
    </row>
    <row r="433" spans="1:25" ht="18" customHeight="1">
      <c r="A433" s="22">
        <f>'[8]6、模具砂箱评估表'!A9</f>
        <v>8</v>
      </c>
      <c r="B433" s="22">
        <f>'[8]6、模具砂箱评估表'!B9</f>
        <v>0</v>
      </c>
      <c r="C433" s="30" t="str">
        <f>'[8]6、模具砂箱评估表'!C9</f>
        <v>复合套管4</v>
      </c>
      <c r="D433" s="22" t="str">
        <f>'[8]6、模具砂箱评估表'!D9</f>
        <v>白钢</v>
      </c>
      <c r="E433" s="22"/>
      <c r="F433" s="22">
        <f>'[8]6、模具砂箱评估表'!G9</f>
        <v>0</v>
      </c>
      <c r="G433" s="22" t="str">
        <f>'[8]6、模具砂箱评估表'!E9</f>
        <v>台</v>
      </c>
      <c r="H433" s="22">
        <f>'[8]6、模具砂箱评估表'!F9</f>
        <v>1</v>
      </c>
      <c r="I433" s="23">
        <f>'[8]6、模具砂箱评估表'!H9</f>
        <v>41455</v>
      </c>
      <c r="J433" s="23">
        <f t="shared" si="15"/>
        <v>41455</v>
      </c>
      <c r="K433" s="23"/>
      <c r="L433" s="110"/>
      <c r="M433" s="11"/>
      <c r="N433" s="10"/>
      <c r="O433" s="13"/>
      <c r="P433" s="11"/>
      <c r="Q433" s="11">
        <f>'[8]6、模具砂箱评估表'!J9</f>
        <v>458800</v>
      </c>
      <c r="R433" s="25">
        <f>'[8]6、模具砂箱评估表'!K9*100</f>
        <v>40</v>
      </c>
      <c r="S433" s="202">
        <f t="shared" si="16"/>
        <v>183520</v>
      </c>
      <c r="T433" s="202"/>
      <c r="U433" s="22" t="str">
        <f>'[8]6、模具砂箱评估表'!M9</f>
        <v>A2</v>
      </c>
      <c r="V433" s="176"/>
      <c r="W433" s="176"/>
      <c r="X433" s="176"/>
      <c r="Y433" s="176"/>
    </row>
    <row r="434" spans="1:25" ht="18" customHeight="1">
      <c r="A434" s="22">
        <f>'[8]6、模具砂箱评估表'!A10</f>
        <v>9</v>
      </c>
      <c r="B434" s="22">
        <f>'[8]6、模具砂箱评估表'!B10</f>
        <v>0</v>
      </c>
      <c r="C434" s="30" t="str">
        <f>'[8]6、模具砂箱评估表'!C10</f>
        <v>复合套管5</v>
      </c>
      <c r="D434" s="22" t="str">
        <f>'[8]6、模具砂箱评估表'!D10</f>
        <v>白钢</v>
      </c>
      <c r="E434" s="22"/>
      <c r="F434" s="22">
        <f>'[8]6、模具砂箱评估表'!G10</f>
        <v>0</v>
      </c>
      <c r="G434" s="22" t="str">
        <f>'[8]6、模具砂箱评估表'!E10</f>
        <v>台</v>
      </c>
      <c r="H434" s="22">
        <f>'[8]6、模具砂箱评估表'!F10</f>
        <v>1</v>
      </c>
      <c r="I434" s="23">
        <f>'[8]6、模具砂箱评估表'!H10</f>
        <v>41455</v>
      </c>
      <c r="J434" s="23">
        <f t="shared" si="15"/>
        <v>41455</v>
      </c>
      <c r="K434" s="23"/>
      <c r="L434" s="110"/>
      <c r="M434" s="11"/>
      <c r="N434" s="10"/>
      <c r="O434" s="13"/>
      <c r="P434" s="11"/>
      <c r="Q434" s="11">
        <f>'[8]6、模具砂箱评估表'!J10</f>
        <v>325600</v>
      </c>
      <c r="R434" s="25">
        <f>'[8]6、模具砂箱评估表'!K10*100</f>
        <v>40</v>
      </c>
      <c r="S434" s="202">
        <f t="shared" si="16"/>
        <v>130240</v>
      </c>
      <c r="T434" s="202"/>
      <c r="U434" s="22" t="str">
        <f>'[8]6、模具砂箱评估表'!M10</f>
        <v>A2</v>
      </c>
      <c r="V434" s="176"/>
      <c r="W434" s="176"/>
      <c r="X434" s="176"/>
      <c r="Y434" s="176"/>
    </row>
    <row r="435" spans="1:25" ht="18" customHeight="1">
      <c r="A435" s="22">
        <f>'[8]6、模具砂箱评估表'!A11</f>
        <v>10</v>
      </c>
      <c r="B435" s="22">
        <f>'[8]6、模具砂箱评估表'!B11</f>
        <v>0</v>
      </c>
      <c r="C435" s="30" t="str">
        <f>'[8]6、模具砂箱评估表'!C11</f>
        <v>复合套管6</v>
      </c>
      <c r="D435" s="22" t="str">
        <f>'[8]6、模具砂箱评估表'!D11</f>
        <v>白钢</v>
      </c>
      <c r="E435" s="22"/>
      <c r="F435" s="22">
        <f>'[8]6、模具砂箱评估表'!G11</f>
        <v>0</v>
      </c>
      <c r="G435" s="22" t="str">
        <f>'[8]6、模具砂箱评估表'!E11</f>
        <v>台</v>
      </c>
      <c r="H435" s="22">
        <f>'[8]6、模具砂箱评估表'!F11</f>
        <v>1</v>
      </c>
      <c r="I435" s="23">
        <f>'[8]6、模具砂箱评估表'!H11</f>
        <v>41455</v>
      </c>
      <c r="J435" s="23">
        <f t="shared" si="15"/>
        <v>41455</v>
      </c>
      <c r="K435" s="23"/>
      <c r="L435" s="110"/>
      <c r="M435" s="11"/>
      <c r="N435" s="10"/>
      <c r="O435" s="13"/>
      <c r="P435" s="11"/>
      <c r="Q435" s="11">
        <f>'[8]6、模具砂箱评估表'!J11</f>
        <v>340400</v>
      </c>
      <c r="R435" s="25">
        <f>'[8]6、模具砂箱评估表'!K11*100</f>
        <v>40</v>
      </c>
      <c r="S435" s="202">
        <f t="shared" si="16"/>
        <v>136160</v>
      </c>
      <c r="T435" s="202"/>
      <c r="U435" s="22" t="str">
        <f>'[8]6、模具砂箱评估表'!M11</f>
        <v>A2</v>
      </c>
      <c r="V435" s="176"/>
      <c r="W435" s="176"/>
      <c r="X435" s="176"/>
      <c r="Y435" s="176"/>
    </row>
    <row r="436" spans="1:25" ht="18" customHeight="1">
      <c r="A436" s="22">
        <f>'[8]6、模具砂箱评估表'!A12</f>
        <v>11</v>
      </c>
      <c r="B436" s="22">
        <f>'[8]6、模具砂箱评估表'!B12</f>
        <v>0</v>
      </c>
      <c r="C436" s="30" t="str">
        <f>'[8]6、模具砂箱评估表'!C12</f>
        <v>复合套管7</v>
      </c>
      <c r="D436" s="22" t="str">
        <f>'[8]6、模具砂箱评估表'!D12</f>
        <v>白钢</v>
      </c>
      <c r="E436" s="22"/>
      <c r="F436" s="22">
        <f>'[8]6、模具砂箱评估表'!G12</f>
        <v>0</v>
      </c>
      <c r="G436" s="22" t="str">
        <f>'[8]6、模具砂箱评估表'!E12</f>
        <v>台</v>
      </c>
      <c r="H436" s="22">
        <f>'[8]6、模具砂箱评估表'!F12</f>
        <v>1</v>
      </c>
      <c r="I436" s="23">
        <f>'[8]6、模具砂箱评估表'!H12</f>
        <v>41455</v>
      </c>
      <c r="J436" s="23">
        <f t="shared" si="15"/>
        <v>41455</v>
      </c>
      <c r="K436" s="23"/>
      <c r="L436" s="110"/>
      <c r="M436" s="11"/>
      <c r="N436" s="10"/>
      <c r="O436" s="13"/>
      <c r="P436" s="11"/>
      <c r="Q436" s="11">
        <f>'[8]6、模具砂箱评估表'!J12</f>
        <v>133200</v>
      </c>
      <c r="R436" s="25">
        <f>'[8]6、模具砂箱评估表'!K12*100</f>
        <v>40</v>
      </c>
      <c r="S436" s="202">
        <f t="shared" si="16"/>
        <v>53280</v>
      </c>
      <c r="T436" s="202"/>
      <c r="U436" s="22" t="str">
        <f>'[8]6、模具砂箱评估表'!M12</f>
        <v>A2</v>
      </c>
      <c r="V436" s="176"/>
      <c r="W436" s="176"/>
      <c r="X436" s="176"/>
      <c r="Y436" s="176"/>
    </row>
    <row r="437" spans="1:25" ht="18" customHeight="1">
      <c r="A437" s="22">
        <f>'[8]6、模具砂箱评估表'!A13</f>
        <v>12</v>
      </c>
      <c r="B437" s="22">
        <f>'[8]6、模具砂箱评估表'!B13</f>
        <v>0</v>
      </c>
      <c r="C437" s="30" t="str">
        <f>'[8]6、模具砂箱评估表'!C13</f>
        <v>复合套管8</v>
      </c>
      <c r="D437" s="22" t="str">
        <f>'[8]6、模具砂箱评估表'!D13</f>
        <v>白钢</v>
      </c>
      <c r="E437" s="22"/>
      <c r="F437" s="22">
        <f>'[8]6、模具砂箱评估表'!G13</f>
        <v>0</v>
      </c>
      <c r="G437" s="22" t="str">
        <f>'[8]6、模具砂箱评估表'!E13</f>
        <v>台</v>
      </c>
      <c r="H437" s="22">
        <f>'[8]6、模具砂箱评估表'!F13</f>
        <v>1</v>
      </c>
      <c r="I437" s="23">
        <f>'[8]6、模具砂箱评估表'!H13</f>
        <v>41455</v>
      </c>
      <c r="J437" s="23">
        <f t="shared" si="15"/>
        <v>41455</v>
      </c>
      <c r="K437" s="23"/>
      <c r="L437" s="110"/>
      <c r="M437" s="11"/>
      <c r="N437" s="10"/>
      <c r="O437" s="13"/>
      <c r="P437" s="11"/>
      <c r="Q437" s="11">
        <f>'[8]6、模具砂箱评估表'!J13</f>
        <v>170200</v>
      </c>
      <c r="R437" s="25">
        <f>'[8]6、模具砂箱评估表'!K13*100</f>
        <v>40</v>
      </c>
      <c r="S437" s="202">
        <f t="shared" si="16"/>
        <v>68080</v>
      </c>
      <c r="T437" s="202"/>
      <c r="U437" s="22" t="str">
        <f>'[8]6、模具砂箱评估表'!M13</f>
        <v>A2</v>
      </c>
      <c r="V437" s="176"/>
      <c r="W437" s="176"/>
      <c r="X437" s="176"/>
      <c r="Y437" s="176"/>
    </row>
    <row r="438" spans="1:25" ht="18" customHeight="1">
      <c r="A438" s="22">
        <f>'[8]6、模具砂箱评估表'!A14</f>
        <v>13</v>
      </c>
      <c r="B438" s="22">
        <f>'[8]6、模具砂箱评估表'!B14</f>
        <v>0</v>
      </c>
      <c r="C438" s="30" t="str">
        <f>'[8]6、模具砂箱评估表'!C14</f>
        <v>复合套管9</v>
      </c>
      <c r="D438" s="22" t="str">
        <f>'[8]6、模具砂箱评估表'!D14</f>
        <v>白钢</v>
      </c>
      <c r="E438" s="22"/>
      <c r="F438" s="22">
        <f>'[8]6、模具砂箱评估表'!G14</f>
        <v>0</v>
      </c>
      <c r="G438" s="22" t="str">
        <f>'[8]6、模具砂箱评估表'!E14</f>
        <v>台</v>
      </c>
      <c r="H438" s="22">
        <f>'[8]6、模具砂箱评估表'!F14</f>
        <v>1</v>
      </c>
      <c r="I438" s="23">
        <f>'[8]6、模具砂箱评估表'!H14</f>
        <v>0</v>
      </c>
      <c r="J438" s="23">
        <f t="shared" si="15"/>
        <v>0</v>
      </c>
      <c r="K438" s="23"/>
      <c r="L438" s="110"/>
      <c r="M438" s="11"/>
      <c r="N438" s="10"/>
      <c r="O438" s="13"/>
      <c r="P438" s="11"/>
      <c r="Q438" s="11">
        <f>'[8]6、模具砂箱评估表'!J14</f>
        <v>0</v>
      </c>
      <c r="R438" s="25">
        <f>'[8]6、模具砂箱评估表'!K14*100</f>
        <v>0</v>
      </c>
      <c r="S438" s="202">
        <f t="shared" si="16"/>
        <v>0</v>
      </c>
      <c r="T438" s="202"/>
      <c r="U438" s="200" t="str">
        <f>'[8]6、模具砂箱评估表'!M14</f>
        <v>无实物</v>
      </c>
      <c r="V438" s="176"/>
      <c r="W438" s="176"/>
      <c r="X438" s="176"/>
      <c r="Y438" s="176"/>
    </row>
    <row r="439" spans="1:25" ht="18" customHeight="1">
      <c r="A439" s="22">
        <f>'[8]6、模具砂箱评估表'!A15</f>
        <v>14</v>
      </c>
      <c r="B439" s="22">
        <f>'[8]6、模具砂箱评估表'!B15</f>
        <v>0</v>
      </c>
      <c r="C439" s="30" t="str">
        <f>'[8]6、模具砂箱评估表'!C15</f>
        <v>复合芯模1</v>
      </c>
      <c r="D439" s="22" t="str">
        <f>'[8]6、模具砂箱评估表'!D15</f>
        <v>白钢</v>
      </c>
      <c r="E439" s="22"/>
      <c r="F439" s="22">
        <f>'[8]6、模具砂箱评估表'!G15</f>
        <v>0</v>
      </c>
      <c r="G439" s="22" t="str">
        <f>'[8]6、模具砂箱评估表'!E15</f>
        <v>台</v>
      </c>
      <c r="H439" s="22">
        <f>'[8]6、模具砂箱评估表'!F15</f>
        <v>1</v>
      </c>
      <c r="I439" s="23">
        <f>'[8]6、模具砂箱评估表'!H15</f>
        <v>41455</v>
      </c>
      <c r="J439" s="23">
        <f t="shared" si="15"/>
        <v>41455</v>
      </c>
      <c r="K439" s="23"/>
      <c r="L439" s="110"/>
      <c r="M439" s="11"/>
      <c r="N439" s="10"/>
      <c r="O439" s="13"/>
      <c r="P439" s="11"/>
      <c r="Q439" s="11">
        <f>'[8]6、模具砂箱评估表'!J15</f>
        <v>29100</v>
      </c>
      <c r="R439" s="25">
        <f>'[8]6、模具砂箱评估表'!K15*100</f>
        <v>40</v>
      </c>
      <c r="S439" s="202">
        <f t="shared" si="16"/>
        <v>11640</v>
      </c>
      <c r="T439" s="202"/>
      <c r="U439" s="22" t="str">
        <f>'[8]6、模具砂箱评估表'!M15</f>
        <v>A2</v>
      </c>
      <c r="V439" s="176"/>
      <c r="W439" s="176"/>
      <c r="X439" s="176"/>
      <c r="Y439" s="176"/>
    </row>
    <row r="440" spans="1:25" ht="18" customHeight="1">
      <c r="A440" s="22">
        <f>'[8]6、模具砂箱评估表'!A16</f>
        <v>15</v>
      </c>
      <c r="B440" s="22">
        <f>'[8]6、模具砂箱评估表'!B16</f>
        <v>0</v>
      </c>
      <c r="C440" s="30" t="str">
        <f>'[8]6、模具砂箱评估表'!C16</f>
        <v>复合芯模2</v>
      </c>
      <c r="D440" s="22" t="str">
        <f>'[8]6、模具砂箱评估表'!D16</f>
        <v>白钢</v>
      </c>
      <c r="E440" s="22"/>
      <c r="F440" s="22">
        <f>'[8]6、模具砂箱评估表'!G16</f>
        <v>0</v>
      </c>
      <c r="G440" s="22" t="str">
        <f>'[8]6、模具砂箱评估表'!E16</f>
        <v>台</v>
      </c>
      <c r="H440" s="22">
        <f>'[8]6、模具砂箱评估表'!F16</f>
        <v>1</v>
      </c>
      <c r="I440" s="23">
        <f>'[8]6、模具砂箱评估表'!H16</f>
        <v>41455</v>
      </c>
      <c r="J440" s="23">
        <f t="shared" si="15"/>
        <v>41455</v>
      </c>
      <c r="K440" s="23"/>
      <c r="L440" s="110"/>
      <c r="M440" s="11"/>
      <c r="N440" s="10"/>
      <c r="O440" s="13"/>
      <c r="P440" s="11"/>
      <c r="Q440" s="11">
        <f>'[8]6、模具砂箱评估表'!J16</f>
        <v>25700</v>
      </c>
      <c r="R440" s="25">
        <f>'[8]6、模具砂箱评估表'!K16*100</f>
        <v>40</v>
      </c>
      <c r="S440" s="11">
        <f t="shared" si="16"/>
        <v>10280</v>
      </c>
      <c r="T440" s="11"/>
      <c r="U440" s="22" t="str">
        <f>'[8]6、模具砂箱评估表'!M16</f>
        <v>A2</v>
      </c>
      <c r="V440" s="176"/>
      <c r="W440" s="176"/>
      <c r="X440" s="176"/>
      <c r="Y440" s="176"/>
    </row>
    <row r="441" spans="1:25" ht="18" customHeight="1">
      <c r="A441" s="22">
        <f>'[8]6、模具砂箱评估表'!A17</f>
        <v>16</v>
      </c>
      <c r="B441" s="22">
        <f>'[8]6、模具砂箱评估表'!B17</f>
        <v>0</v>
      </c>
      <c r="C441" s="30" t="str">
        <f>'[8]6、模具砂箱评估表'!C17</f>
        <v>复合芯模3</v>
      </c>
      <c r="D441" s="22" t="str">
        <f>'[8]6、模具砂箱评估表'!D17</f>
        <v>白钢</v>
      </c>
      <c r="E441" s="22"/>
      <c r="F441" s="22">
        <f>'[8]6、模具砂箱评估表'!G17</f>
        <v>0</v>
      </c>
      <c r="G441" s="22" t="str">
        <f>'[8]6、模具砂箱评估表'!E17</f>
        <v>台</v>
      </c>
      <c r="H441" s="22">
        <f>'[8]6、模具砂箱评估表'!F17</f>
        <v>1</v>
      </c>
      <c r="I441" s="23">
        <f>'[8]6、模具砂箱评估表'!H17</f>
        <v>41455</v>
      </c>
      <c r="J441" s="23">
        <f t="shared" si="15"/>
        <v>41455</v>
      </c>
      <c r="K441" s="23"/>
      <c r="L441" s="110"/>
      <c r="M441" s="11"/>
      <c r="N441" s="10"/>
      <c r="O441" s="13"/>
      <c r="P441" s="11"/>
      <c r="Q441" s="11">
        <f>'[8]6、模具砂箱评估表'!J17</f>
        <v>21100</v>
      </c>
      <c r="R441" s="25">
        <f>'[8]6、模具砂箱评估表'!K17*100</f>
        <v>40</v>
      </c>
      <c r="S441" s="11">
        <f t="shared" si="16"/>
        <v>8440</v>
      </c>
      <c r="T441" s="11"/>
      <c r="U441" s="22" t="str">
        <f>'[8]6、模具砂箱评估表'!M17</f>
        <v>A2</v>
      </c>
      <c r="V441" s="176"/>
      <c r="W441" s="176"/>
      <c r="X441" s="176"/>
      <c r="Y441" s="176"/>
    </row>
    <row r="442" spans="1:25" ht="18" customHeight="1">
      <c r="A442" s="22">
        <f>'[8]6、模具砂箱评估表'!A18</f>
        <v>17</v>
      </c>
      <c r="B442" s="22">
        <f>'[8]6、模具砂箱评估表'!B18</f>
        <v>0</v>
      </c>
      <c r="C442" s="30" t="str">
        <f>'[8]6、模具砂箱评估表'!C18</f>
        <v>复合芯模4</v>
      </c>
      <c r="D442" s="22" t="str">
        <f>'[8]6、模具砂箱评估表'!D18</f>
        <v>白钢</v>
      </c>
      <c r="E442" s="22"/>
      <c r="F442" s="22">
        <f>'[8]6、模具砂箱评估表'!G18</f>
        <v>0</v>
      </c>
      <c r="G442" s="22" t="str">
        <f>'[8]6、模具砂箱评估表'!E18</f>
        <v>台</v>
      </c>
      <c r="H442" s="22">
        <f>'[8]6、模具砂箱评估表'!F18</f>
        <v>1</v>
      </c>
      <c r="I442" s="23">
        <f>'[8]6、模具砂箱评估表'!H18</f>
        <v>41455</v>
      </c>
      <c r="J442" s="23">
        <f t="shared" si="15"/>
        <v>41455</v>
      </c>
      <c r="K442" s="23"/>
      <c r="L442" s="110"/>
      <c r="M442" s="11"/>
      <c r="N442" s="10"/>
      <c r="O442" s="13"/>
      <c r="P442" s="11"/>
      <c r="Q442" s="11">
        <f>'[8]6、模具砂箱评估表'!J18</f>
        <v>20600</v>
      </c>
      <c r="R442" s="25">
        <f>'[8]6、模具砂箱评估表'!K18*100</f>
        <v>40</v>
      </c>
      <c r="S442" s="11">
        <f t="shared" si="16"/>
        <v>8240</v>
      </c>
      <c r="T442" s="11"/>
      <c r="U442" s="22" t="str">
        <f>'[8]6、模具砂箱评估表'!M18</f>
        <v>A2</v>
      </c>
      <c r="V442" s="176"/>
      <c r="W442" s="176"/>
      <c r="X442" s="176"/>
      <c r="Y442" s="176"/>
    </row>
    <row r="443" spans="1:25" ht="18" customHeight="1">
      <c r="A443" s="22">
        <f>'[8]6、模具砂箱评估表'!A19</f>
        <v>18</v>
      </c>
      <c r="B443" s="22">
        <f>'[8]6、模具砂箱评估表'!B19</f>
        <v>0</v>
      </c>
      <c r="C443" s="30" t="str">
        <f>'[8]6、模具砂箱评估表'!C19</f>
        <v>复合芯模5</v>
      </c>
      <c r="D443" s="22" t="str">
        <f>'[8]6、模具砂箱评估表'!D19</f>
        <v>白钢</v>
      </c>
      <c r="E443" s="22"/>
      <c r="F443" s="22">
        <f>'[8]6、模具砂箱评估表'!G19</f>
        <v>0</v>
      </c>
      <c r="G443" s="22" t="str">
        <f>'[8]6、模具砂箱评估表'!E19</f>
        <v>台</v>
      </c>
      <c r="H443" s="22">
        <f>'[8]6、模具砂箱评估表'!F19</f>
        <v>1</v>
      </c>
      <c r="I443" s="23">
        <f>'[8]6、模具砂箱评估表'!H19</f>
        <v>41455</v>
      </c>
      <c r="J443" s="23">
        <f t="shared" si="15"/>
        <v>41455</v>
      </c>
      <c r="K443" s="23"/>
      <c r="L443" s="110"/>
      <c r="M443" s="11"/>
      <c r="N443" s="10"/>
      <c r="O443" s="13"/>
      <c r="P443" s="11"/>
      <c r="Q443" s="11">
        <f>'[8]6、模具砂箱评估表'!J19</f>
        <v>29800</v>
      </c>
      <c r="R443" s="25">
        <f>'[8]6、模具砂箱评估表'!K19*100</f>
        <v>40</v>
      </c>
      <c r="S443" s="11">
        <f t="shared" si="16"/>
        <v>11920</v>
      </c>
      <c r="T443" s="11"/>
      <c r="U443" s="22" t="str">
        <f>'[8]6、模具砂箱评估表'!M19</f>
        <v>A2</v>
      </c>
      <c r="V443" s="176"/>
      <c r="W443" s="176"/>
      <c r="X443" s="176"/>
      <c r="Y443" s="176"/>
    </row>
    <row r="444" spans="1:25" ht="18" customHeight="1">
      <c r="A444" s="22">
        <f>'[8]6、模具砂箱评估表'!A20</f>
        <v>19</v>
      </c>
      <c r="B444" s="22">
        <f>'[8]6、模具砂箱评估表'!B20</f>
        <v>0</v>
      </c>
      <c r="C444" s="30" t="str">
        <f>'[8]6、模具砂箱评估表'!C20</f>
        <v>复合芯模6</v>
      </c>
      <c r="D444" s="22" t="str">
        <f>'[8]6、模具砂箱评估表'!D20</f>
        <v>白钢</v>
      </c>
      <c r="E444" s="22"/>
      <c r="F444" s="22">
        <f>'[8]6、模具砂箱评估表'!G20</f>
        <v>0</v>
      </c>
      <c r="G444" s="22" t="str">
        <f>'[8]6、模具砂箱评估表'!E20</f>
        <v>台</v>
      </c>
      <c r="H444" s="22">
        <f>'[8]6、模具砂箱评估表'!F20</f>
        <v>1</v>
      </c>
      <c r="I444" s="23">
        <f>'[8]6、模具砂箱评估表'!H20</f>
        <v>41455</v>
      </c>
      <c r="J444" s="23">
        <f t="shared" si="15"/>
        <v>41455</v>
      </c>
      <c r="K444" s="23"/>
      <c r="L444" s="110"/>
      <c r="M444" s="11"/>
      <c r="N444" s="10"/>
      <c r="O444" s="13"/>
      <c r="P444" s="11"/>
      <c r="Q444" s="11">
        <f>'[8]6、模具砂箱评估表'!J20</f>
        <v>16300</v>
      </c>
      <c r="R444" s="25">
        <f>'[8]6、模具砂箱评估表'!K20*100</f>
        <v>40</v>
      </c>
      <c r="S444" s="11">
        <f t="shared" si="16"/>
        <v>6520</v>
      </c>
      <c r="T444" s="11"/>
      <c r="U444" s="22" t="str">
        <f>'[8]6、模具砂箱评估表'!M20</f>
        <v>A2</v>
      </c>
      <c r="V444" s="176"/>
      <c r="W444" s="176"/>
      <c r="X444" s="176"/>
      <c r="Y444" s="176"/>
    </row>
    <row r="445" spans="1:25" ht="18" customHeight="1">
      <c r="A445" s="22">
        <f>'[8]6、模具砂箱评估表'!A21</f>
        <v>20</v>
      </c>
      <c r="B445" s="22">
        <f>'[8]6、模具砂箱评估表'!B21</f>
        <v>0</v>
      </c>
      <c r="C445" s="30" t="str">
        <f>'[8]6、模具砂箱评估表'!C21</f>
        <v>复合芯模7</v>
      </c>
      <c r="D445" s="22" t="str">
        <f>'[8]6、模具砂箱评估表'!D21</f>
        <v>白钢</v>
      </c>
      <c r="E445" s="22"/>
      <c r="F445" s="22">
        <f>'[8]6、模具砂箱评估表'!G21</f>
        <v>0</v>
      </c>
      <c r="G445" s="22" t="str">
        <f>'[8]6、模具砂箱评估表'!E21</f>
        <v>台</v>
      </c>
      <c r="H445" s="22">
        <f>'[8]6、模具砂箱评估表'!F21</f>
        <v>1</v>
      </c>
      <c r="I445" s="23">
        <f>'[8]6、模具砂箱评估表'!H21</f>
        <v>41455</v>
      </c>
      <c r="J445" s="23">
        <f t="shared" si="15"/>
        <v>41455</v>
      </c>
      <c r="K445" s="23"/>
      <c r="L445" s="110"/>
      <c r="M445" s="11"/>
      <c r="N445" s="10"/>
      <c r="O445" s="13"/>
      <c r="P445" s="11"/>
      <c r="Q445" s="11">
        <f>'[8]6、模具砂箱评估表'!J21</f>
        <v>16200</v>
      </c>
      <c r="R445" s="25">
        <f>'[8]6、模具砂箱评估表'!K21*100</f>
        <v>40</v>
      </c>
      <c r="S445" s="11">
        <f t="shared" si="16"/>
        <v>6480</v>
      </c>
      <c r="T445" s="11"/>
      <c r="U445" s="22" t="str">
        <f>'[8]6、模具砂箱评估表'!M21</f>
        <v>A2</v>
      </c>
      <c r="V445" s="176"/>
      <c r="W445" s="176"/>
      <c r="X445" s="176"/>
      <c r="Y445" s="176"/>
    </row>
    <row r="446" spans="1:25" ht="18" customHeight="1">
      <c r="A446" s="22">
        <f>'[8]6、模具砂箱评估表'!A22</f>
        <v>21</v>
      </c>
      <c r="B446" s="22">
        <f>'[8]6、模具砂箱评估表'!B22</f>
        <v>0</v>
      </c>
      <c r="C446" s="30" t="str">
        <f>'[8]6、模具砂箱评估表'!C22</f>
        <v>复合芯模8</v>
      </c>
      <c r="D446" s="22" t="str">
        <f>'[8]6、模具砂箱评估表'!D22</f>
        <v>白钢</v>
      </c>
      <c r="E446" s="22"/>
      <c r="F446" s="22">
        <f>'[8]6、模具砂箱评估表'!G22</f>
        <v>0</v>
      </c>
      <c r="G446" s="22" t="str">
        <f>'[8]6、模具砂箱评估表'!E22</f>
        <v>台</v>
      </c>
      <c r="H446" s="22">
        <f>'[8]6、模具砂箱评估表'!F22</f>
        <v>1</v>
      </c>
      <c r="I446" s="23">
        <f>'[8]6、模具砂箱评估表'!H22</f>
        <v>41455</v>
      </c>
      <c r="J446" s="23">
        <f t="shared" si="15"/>
        <v>41455</v>
      </c>
      <c r="K446" s="23"/>
      <c r="L446" s="110"/>
      <c r="M446" s="11"/>
      <c r="N446" s="10"/>
      <c r="O446" s="13"/>
      <c r="P446" s="11"/>
      <c r="Q446" s="11">
        <f>'[8]6、模具砂箱评估表'!J22</f>
        <v>33100</v>
      </c>
      <c r="R446" s="25">
        <f>'[8]6、模具砂箱评估表'!K22*100</f>
        <v>40</v>
      </c>
      <c r="S446" s="11">
        <f t="shared" si="16"/>
        <v>13240</v>
      </c>
      <c r="T446" s="11"/>
      <c r="U446" s="22" t="str">
        <f>'[8]6、模具砂箱评估表'!M22</f>
        <v>A2</v>
      </c>
      <c r="V446" s="176"/>
      <c r="W446" s="176"/>
      <c r="X446" s="176"/>
      <c r="Y446" s="176"/>
    </row>
    <row r="447" spans="1:25" ht="18" customHeight="1">
      <c r="A447" s="22">
        <f>'[8]6、模具砂箱评估表'!A23</f>
        <v>22</v>
      </c>
      <c r="B447" s="22">
        <f>'[8]6、模具砂箱评估表'!B23</f>
        <v>0</v>
      </c>
      <c r="C447" s="30" t="str">
        <f>'[8]6、模具砂箱评估表'!C23</f>
        <v>复合芯模9</v>
      </c>
      <c r="D447" s="22" t="str">
        <f>'[8]6、模具砂箱评估表'!D23</f>
        <v>白钢</v>
      </c>
      <c r="E447" s="22"/>
      <c r="F447" s="22">
        <f>'[8]6、模具砂箱评估表'!G23</f>
        <v>0</v>
      </c>
      <c r="G447" s="22" t="str">
        <f>'[8]6、模具砂箱评估表'!E23</f>
        <v>台</v>
      </c>
      <c r="H447" s="22">
        <f>'[8]6、模具砂箱评估表'!F23</f>
        <v>1</v>
      </c>
      <c r="I447" s="23">
        <f>'[8]6、模具砂箱评估表'!H23</f>
        <v>41455</v>
      </c>
      <c r="J447" s="23">
        <f t="shared" si="15"/>
        <v>41455</v>
      </c>
      <c r="K447" s="23"/>
      <c r="L447" s="110"/>
      <c r="M447" s="11"/>
      <c r="N447" s="10"/>
      <c r="O447" s="13"/>
      <c r="P447" s="11"/>
      <c r="Q447" s="11">
        <f>'[8]6、模具砂箱评估表'!J23</f>
        <v>14400</v>
      </c>
      <c r="R447" s="25">
        <f>'[8]6、模具砂箱评估表'!K23*100</f>
        <v>40</v>
      </c>
      <c r="S447" s="11">
        <f t="shared" si="16"/>
        <v>5760</v>
      </c>
      <c r="T447" s="11"/>
      <c r="U447" s="22" t="str">
        <f>'[8]6、模具砂箱评估表'!M23</f>
        <v>A2</v>
      </c>
      <c r="V447" s="176"/>
      <c r="W447" s="176"/>
      <c r="X447" s="176"/>
      <c r="Y447" s="176"/>
    </row>
    <row r="448" spans="1:25" ht="18" customHeight="1">
      <c r="A448" s="22">
        <f>'[8]6、模具砂箱评估表'!A24</f>
        <v>23</v>
      </c>
      <c r="B448" s="22">
        <f>'[8]6、模具砂箱评估表'!B24</f>
        <v>0</v>
      </c>
      <c r="C448" s="30" t="str">
        <f>'[8]6、模具砂箱评估表'!C24</f>
        <v>复合芯模10</v>
      </c>
      <c r="D448" s="22" t="str">
        <f>'[8]6、模具砂箱评估表'!D24</f>
        <v>白钢</v>
      </c>
      <c r="E448" s="22"/>
      <c r="F448" s="22">
        <f>'[8]6、模具砂箱评估表'!G24</f>
        <v>0</v>
      </c>
      <c r="G448" s="22" t="str">
        <f>'[8]6、模具砂箱评估表'!E24</f>
        <v>台</v>
      </c>
      <c r="H448" s="22">
        <f>'[8]6、模具砂箱评估表'!F24</f>
        <v>1</v>
      </c>
      <c r="I448" s="23">
        <f>'[8]6、模具砂箱评估表'!H24</f>
        <v>41455</v>
      </c>
      <c r="J448" s="23">
        <f t="shared" si="15"/>
        <v>41455</v>
      </c>
      <c r="K448" s="23"/>
      <c r="L448" s="110"/>
      <c r="M448" s="11"/>
      <c r="N448" s="10"/>
      <c r="O448" s="13"/>
      <c r="P448" s="11"/>
      <c r="Q448" s="11">
        <f>'[8]6、模具砂箱评估表'!J24</f>
        <v>21700</v>
      </c>
      <c r="R448" s="25">
        <f>'[8]6、模具砂箱评估表'!K24*100</f>
        <v>40</v>
      </c>
      <c r="S448" s="11">
        <f t="shared" si="16"/>
        <v>8680</v>
      </c>
      <c r="T448" s="11"/>
      <c r="U448" s="22" t="str">
        <f>'[8]6、模具砂箱评估表'!M24</f>
        <v>A2</v>
      </c>
      <c r="V448" s="176"/>
      <c r="W448" s="176"/>
      <c r="X448" s="176"/>
      <c r="Y448" s="176"/>
    </row>
    <row r="449" spans="1:25" ht="18" customHeight="1">
      <c r="A449" s="22">
        <f>'[8]6、模具砂箱评估表'!A25</f>
        <v>24</v>
      </c>
      <c r="B449" s="22">
        <f>'[8]6、模具砂箱评估表'!B25</f>
        <v>0</v>
      </c>
      <c r="C449" s="30" t="str">
        <f>'[8]6、模具砂箱评估表'!C25</f>
        <v>复合芯模11</v>
      </c>
      <c r="D449" s="22" t="str">
        <f>'[8]6、模具砂箱评估表'!D25</f>
        <v>白钢</v>
      </c>
      <c r="E449" s="22"/>
      <c r="F449" s="22">
        <f>'[8]6、模具砂箱评估表'!G25</f>
        <v>0</v>
      </c>
      <c r="G449" s="22" t="str">
        <f>'[8]6、模具砂箱评估表'!E25</f>
        <v>台</v>
      </c>
      <c r="H449" s="22">
        <f>'[8]6、模具砂箱评估表'!F25</f>
        <v>1</v>
      </c>
      <c r="I449" s="23">
        <f>'[8]6、模具砂箱评估表'!H25</f>
        <v>41455</v>
      </c>
      <c r="J449" s="23">
        <f t="shared" si="15"/>
        <v>41455</v>
      </c>
      <c r="K449" s="23"/>
      <c r="L449" s="110"/>
      <c r="M449" s="11"/>
      <c r="N449" s="10"/>
      <c r="O449" s="13"/>
      <c r="P449" s="11"/>
      <c r="Q449" s="11">
        <f>'[8]6、模具砂箱评估表'!J25</f>
        <v>24700</v>
      </c>
      <c r="R449" s="25">
        <f>'[8]6、模具砂箱评估表'!K25*100</f>
        <v>40</v>
      </c>
      <c r="S449" s="11">
        <f t="shared" si="16"/>
        <v>9880</v>
      </c>
      <c r="T449" s="11"/>
      <c r="U449" s="22" t="str">
        <f>'[8]6、模具砂箱评估表'!M25</f>
        <v>A2</v>
      </c>
      <c r="V449" s="176"/>
      <c r="W449" s="176"/>
      <c r="X449" s="176"/>
      <c r="Y449" s="176"/>
    </row>
    <row r="450" spans="1:25" ht="18" customHeight="1">
      <c r="A450" s="22">
        <f>'[8]6、模具砂箱评估表'!A26</f>
        <v>25</v>
      </c>
      <c r="B450" s="22">
        <f>'[8]6、模具砂箱评估表'!B26</f>
        <v>0</v>
      </c>
      <c r="C450" s="30" t="str">
        <f>'[8]6、模具砂箱评估表'!C26</f>
        <v>复合芯模12</v>
      </c>
      <c r="D450" s="22" t="str">
        <f>'[8]6、模具砂箱评估表'!D26</f>
        <v>白钢</v>
      </c>
      <c r="E450" s="22"/>
      <c r="F450" s="22">
        <f>'[8]6、模具砂箱评估表'!G26</f>
        <v>0</v>
      </c>
      <c r="G450" s="22" t="str">
        <f>'[8]6、模具砂箱评估表'!E26</f>
        <v>台</v>
      </c>
      <c r="H450" s="22">
        <f>'[8]6、模具砂箱评估表'!F26</f>
        <v>1</v>
      </c>
      <c r="I450" s="23">
        <f>'[8]6、模具砂箱评估表'!H26</f>
        <v>41455</v>
      </c>
      <c r="J450" s="23">
        <f t="shared" si="15"/>
        <v>41455</v>
      </c>
      <c r="K450" s="23"/>
      <c r="L450" s="110"/>
      <c r="M450" s="11"/>
      <c r="N450" s="10"/>
      <c r="O450" s="13"/>
      <c r="P450" s="11"/>
      <c r="Q450" s="11">
        <f>'[8]6、模具砂箱评估表'!J26</f>
        <v>10900</v>
      </c>
      <c r="R450" s="25">
        <f>'[8]6、模具砂箱评估表'!K26*100</f>
        <v>40</v>
      </c>
      <c r="S450" s="11">
        <f t="shared" si="16"/>
        <v>4360</v>
      </c>
      <c r="T450" s="11"/>
      <c r="U450" s="22" t="str">
        <f>'[8]6、模具砂箱评估表'!M26</f>
        <v>A2</v>
      </c>
      <c r="V450" s="176"/>
      <c r="W450" s="176"/>
      <c r="X450" s="176"/>
      <c r="Y450" s="176"/>
    </row>
    <row r="451" spans="1:25" ht="18" customHeight="1">
      <c r="A451" s="22">
        <f>'[8]6、模具砂箱评估表'!A27</f>
        <v>26</v>
      </c>
      <c r="B451" s="22">
        <f>'[8]6、模具砂箱评估表'!B27</f>
        <v>0</v>
      </c>
      <c r="C451" s="30" t="str">
        <f>'[8]6、模具砂箱评估表'!C27</f>
        <v>复合芯模13</v>
      </c>
      <c r="D451" s="22" t="str">
        <f>'[8]6、模具砂箱评估表'!D27</f>
        <v>白钢</v>
      </c>
      <c r="E451" s="22"/>
      <c r="F451" s="22">
        <f>'[8]6、模具砂箱评估表'!G27</f>
        <v>0</v>
      </c>
      <c r="G451" s="22" t="str">
        <f>'[8]6、模具砂箱评估表'!E27</f>
        <v>台</v>
      </c>
      <c r="H451" s="22">
        <f>'[8]6、模具砂箱评估表'!F27</f>
        <v>1</v>
      </c>
      <c r="I451" s="23">
        <f>'[8]6、模具砂箱评估表'!H27</f>
        <v>41455</v>
      </c>
      <c r="J451" s="23">
        <f t="shared" si="15"/>
        <v>41455</v>
      </c>
      <c r="K451" s="23"/>
      <c r="L451" s="110"/>
      <c r="M451" s="11"/>
      <c r="N451" s="10"/>
      <c r="O451" s="13"/>
      <c r="P451" s="11"/>
      <c r="Q451" s="11">
        <f>'[8]6、模具砂箱评估表'!J27</f>
        <v>12600</v>
      </c>
      <c r="R451" s="25">
        <f>'[8]6、模具砂箱评估表'!K27*100</f>
        <v>40</v>
      </c>
      <c r="S451" s="11">
        <f t="shared" si="16"/>
        <v>5040</v>
      </c>
      <c r="T451" s="11"/>
      <c r="U451" s="22" t="str">
        <f>'[8]6、模具砂箱评估表'!M27</f>
        <v>A2</v>
      </c>
      <c r="V451" s="176"/>
      <c r="W451" s="176"/>
      <c r="X451" s="176"/>
      <c r="Y451" s="176"/>
    </row>
    <row r="452" spans="1:25" ht="18" customHeight="1">
      <c r="A452" s="22">
        <f>'[8]6、模具砂箱评估表'!A28</f>
        <v>27</v>
      </c>
      <c r="B452" s="22">
        <f>'[8]6、模具砂箱评估表'!B28</f>
        <v>0</v>
      </c>
      <c r="C452" s="30" t="str">
        <f>'[8]6、模具砂箱评估表'!C28</f>
        <v>复合芯模14</v>
      </c>
      <c r="D452" s="22" t="str">
        <f>'[8]6、模具砂箱评估表'!D28</f>
        <v>白钢</v>
      </c>
      <c r="E452" s="22"/>
      <c r="F452" s="22">
        <f>'[8]6、模具砂箱评估表'!G28</f>
        <v>0</v>
      </c>
      <c r="G452" s="22" t="str">
        <f>'[8]6、模具砂箱评估表'!E28</f>
        <v>台</v>
      </c>
      <c r="H452" s="22">
        <f>'[8]6、模具砂箱评估表'!F28</f>
        <v>1</v>
      </c>
      <c r="I452" s="23">
        <f>'[8]6、模具砂箱评估表'!H28</f>
        <v>41455</v>
      </c>
      <c r="J452" s="23">
        <f t="shared" si="15"/>
        <v>41455</v>
      </c>
      <c r="K452" s="23"/>
      <c r="L452" s="110"/>
      <c r="M452" s="11"/>
      <c r="N452" s="10"/>
      <c r="O452" s="13"/>
      <c r="P452" s="11"/>
      <c r="Q452" s="11">
        <f>'[8]6、模具砂箱评估表'!J28</f>
        <v>17900</v>
      </c>
      <c r="R452" s="25">
        <f>'[8]6、模具砂箱评估表'!K28*100</f>
        <v>40</v>
      </c>
      <c r="S452" s="11">
        <f t="shared" si="16"/>
        <v>7160</v>
      </c>
      <c r="T452" s="11"/>
      <c r="U452" s="22" t="str">
        <f>'[8]6、模具砂箱评估表'!M28</f>
        <v>A2</v>
      </c>
      <c r="V452" s="176"/>
      <c r="W452" s="176"/>
      <c r="X452" s="176"/>
      <c r="Y452" s="176"/>
    </row>
    <row r="453" spans="1:25" ht="18" customHeight="1">
      <c r="A453" s="22">
        <f>'[8]6、模具砂箱评估表'!A29</f>
        <v>28</v>
      </c>
      <c r="B453" s="22">
        <f>'[8]6、模具砂箱评估表'!B29</f>
        <v>0</v>
      </c>
      <c r="C453" s="30" t="str">
        <f>'[8]6、模具砂箱评估表'!C29</f>
        <v>复合芯模15</v>
      </c>
      <c r="D453" s="22" t="str">
        <f>'[8]6、模具砂箱评估表'!D29</f>
        <v>白钢</v>
      </c>
      <c r="E453" s="22"/>
      <c r="F453" s="22">
        <f>'[8]6、模具砂箱评估表'!G29</f>
        <v>0</v>
      </c>
      <c r="G453" s="22" t="str">
        <f>'[8]6、模具砂箱评估表'!E29</f>
        <v>台</v>
      </c>
      <c r="H453" s="22">
        <f>'[8]6、模具砂箱评估表'!F29</f>
        <v>1</v>
      </c>
      <c r="I453" s="23">
        <f>'[8]6、模具砂箱评估表'!H29</f>
        <v>41455</v>
      </c>
      <c r="J453" s="23">
        <f t="shared" si="15"/>
        <v>41455</v>
      </c>
      <c r="K453" s="23"/>
      <c r="L453" s="110"/>
      <c r="M453" s="11"/>
      <c r="N453" s="10"/>
      <c r="O453" s="13"/>
      <c r="P453" s="11"/>
      <c r="Q453" s="11">
        <f>'[8]6、模具砂箱评估表'!J29</f>
        <v>29300</v>
      </c>
      <c r="R453" s="25">
        <f>'[8]6、模具砂箱评估表'!K29*100</f>
        <v>40</v>
      </c>
      <c r="S453" s="11">
        <f t="shared" si="16"/>
        <v>11720</v>
      </c>
      <c r="T453" s="11"/>
      <c r="U453" s="22" t="str">
        <f>'[8]6、模具砂箱评估表'!M29</f>
        <v>A2</v>
      </c>
      <c r="V453" s="176"/>
      <c r="W453" s="176"/>
      <c r="X453" s="176"/>
      <c r="Y453" s="176"/>
    </row>
    <row r="454" spans="1:25" ht="18" customHeight="1">
      <c r="A454" s="22">
        <f>'[8]6、模具砂箱评估表'!A30</f>
        <v>29</v>
      </c>
      <c r="B454" s="22">
        <f>'[8]6、模具砂箱评估表'!B30</f>
        <v>0</v>
      </c>
      <c r="C454" s="30" t="str">
        <f>'[8]6、模具砂箱评估表'!C30</f>
        <v>复合芯模16</v>
      </c>
      <c r="D454" s="22" t="str">
        <f>'[8]6、模具砂箱评估表'!D30</f>
        <v>白钢</v>
      </c>
      <c r="E454" s="22"/>
      <c r="F454" s="22">
        <f>'[8]6、模具砂箱评估表'!G30</f>
        <v>0</v>
      </c>
      <c r="G454" s="22" t="str">
        <f>'[8]6、模具砂箱评估表'!E30</f>
        <v>台</v>
      </c>
      <c r="H454" s="22">
        <f>'[8]6、模具砂箱评估表'!F30</f>
        <v>1</v>
      </c>
      <c r="I454" s="23">
        <f>'[8]6、模具砂箱评估表'!H30</f>
        <v>41455</v>
      </c>
      <c r="J454" s="23">
        <f t="shared" si="15"/>
        <v>41455</v>
      </c>
      <c r="K454" s="23"/>
      <c r="L454" s="110"/>
      <c r="M454" s="11"/>
      <c r="N454" s="10"/>
      <c r="O454" s="13"/>
      <c r="P454" s="11"/>
      <c r="Q454" s="11">
        <f>'[8]6、模具砂箱评估表'!J30</f>
        <v>114400</v>
      </c>
      <c r="R454" s="25">
        <f>'[8]6、模具砂箱评估表'!K30*100</f>
        <v>40</v>
      </c>
      <c r="S454" s="11">
        <f t="shared" si="16"/>
        <v>45760</v>
      </c>
      <c r="T454" s="11"/>
      <c r="U454" s="22" t="str">
        <f>'[8]6、模具砂箱评估表'!M30</f>
        <v>A2</v>
      </c>
      <c r="V454" s="176"/>
      <c r="W454" s="176"/>
      <c r="X454" s="176"/>
      <c r="Y454" s="176"/>
    </row>
    <row r="455" spans="1:25" ht="18" customHeight="1">
      <c r="A455" s="22">
        <f>'[8]6、模具砂箱评估表'!A31</f>
        <v>30</v>
      </c>
      <c r="B455" s="22">
        <f>'[8]6、模具砂箱评估表'!B31</f>
        <v>0</v>
      </c>
      <c r="C455" s="30" t="str">
        <f>'[8]6、模具砂箱评估表'!C31</f>
        <v>复合芯模17</v>
      </c>
      <c r="D455" s="22" t="str">
        <f>'[8]6、模具砂箱评估表'!D31</f>
        <v>白钢</v>
      </c>
      <c r="E455" s="22"/>
      <c r="F455" s="22">
        <f>'[8]6、模具砂箱评估表'!G31</f>
        <v>0</v>
      </c>
      <c r="G455" s="22" t="str">
        <f>'[8]6、模具砂箱评估表'!E31</f>
        <v>台</v>
      </c>
      <c r="H455" s="22">
        <f>'[8]6、模具砂箱评估表'!F31</f>
        <v>1</v>
      </c>
      <c r="I455" s="23">
        <f>'[8]6、模具砂箱评估表'!H31</f>
        <v>41455</v>
      </c>
      <c r="J455" s="23">
        <f t="shared" si="15"/>
        <v>41455</v>
      </c>
      <c r="K455" s="23"/>
      <c r="L455" s="110"/>
      <c r="M455" s="11"/>
      <c r="N455" s="10"/>
      <c r="O455" s="13"/>
      <c r="P455" s="11"/>
      <c r="Q455" s="11">
        <f>'[8]6、模具砂箱评估表'!J31</f>
        <v>18200</v>
      </c>
      <c r="R455" s="25">
        <f>'[8]6、模具砂箱评估表'!K31*100</f>
        <v>40</v>
      </c>
      <c r="S455" s="11">
        <f t="shared" si="16"/>
        <v>7280</v>
      </c>
      <c r="T455" s="11"/>
      <c r="U455" s="22" t="str">
        <f>'[8]6、模具砂箱评估表'!M31</f>
        <v>A2</v>
      </c>
      <c r="V455" s="176"/>
      <c r="W455" s="176"/>
      <c r="X455" s="176"/>
      <c r="Y455" s="176"/>
    </row>
    <row r="456" spans="1:25" ht="18" customHeight="1">
      <c r="A456" s="22">
        <f>'[8]6、模具砂箱评估表'!A32</f>
        <v>31</v>
      </c>
      <c r="B456" s="22">
        <f>'[8]6、模具砂箱评估表'!B32</f>
        <v>0</v>
      </c>
      <c r="C456" s="30" t="str">
        <f>'[8]6、模具砂箱评估表'!C32</f>
        <v>复合芯模18</v>
      </c>
      <c r="D456" s="22" t="str">
        <f>'[8]6、模具砂箱评估表'!D32</f>
        <v>白钢</v>
      </c>
      <c r="E456" s="22"/>
      <c r="F456" s="22">
        <f>'[8]6、模具砂箱评估表'!G32</f>
        <v>0</v>
      </c>
      <c r="G456" s="22" t="str">
        <f>'[8]6、模具砂箱评估表'!E32</f>
        <v>台</v>
      </c>
      <c r="H456" s="22">
        <f>'[8]6、模具砂箱评估表'!F32</f>
        <v>1</v>
      </c>
      <c r="I456" s="23">
        <f>'[8]6、模具砂箱评估表'!H32</f>
        <v>41455</v>
      </c>
      <c r="J456" s="23">
        <f t="shared" si="15"/>
        <v>41455</v>
      </c>
      <c r="K456" s="23"/>
      <c r="L456" s="110"/>
      <c r="M456" s="11"/>
      <c r="N456" s="10"/>
      <c r="O456" s="13"/>
      <c r="P456" s="11"/>
      <c r="Q456" s="11">
        <f>'[8]6、模具砂箱评估表'!J32</f>
        <v>26500</v>
      </c>
      <c r="R456" s="25">
        <f>'[8]6、模具砂箱评估表'!K32*100</f>
        <v>40</v>
      </c>
      <c r="S456" s="11">
        <f t="shared" si="16"/>
        <v>10600</v>
      </c>
      <c r="T456" s="11"/>
      <c r="U456" s="22" t="str">
        <f>'[8]6、模具砂箱评估表'!M32</f>
        <v>A2</v>
      </c>
      <c r="V456" s="176"/>
      <c r="W456" s="176"/>
      <c r="X456" s="176"/>
      <c r="Y456" s="176"/>
    </row>
    <row r="457" spans="1:25" ht="18" customHeight="1">
      <c r="A457" s="22">
        <f>'[8]6、模具砂箱评估表'!A33</f>
        <v>32</v>
      </c>
      <c r="B457" s="22">
        <f>'[8]6、模具砂箱评估表'!B33</f>
        <v>0</v>
      </c>
      <c r="C457" s="30" t="str">
        <f>'[8]6、模具砂箱评估表'!C33</f>
        <v>复合芯模19</v>
      </c>
      <c r="D457" s="22" t="str">
        <f>'[8]6、模具砂箱评估表'!D33</f>
        <v>白钢</v>
      </c>
      <c r="E457" s="22"/>
      <c r="F457" s="22">
        <f>'[8]6、模具砂箱评估表'!G33</f>
        <v>0</v>
      </c>
      <c r="G457" s="22" t="str">
        <f>'[8]6、模具砂箱评估表'!E33</f>
        <v>台</v>
      </c>
      <c r="H457" s="22">
        <f>'[8]6、模具砂箱评估表'!F33</f>
        <v>1</v>
      </c>
      <c r="I457" s="23">
        <f>'[8]6、模具砂箱评估表'!H33</f>
        <v>41455</v>
      </c>
      <c r="J457" s="23">
        <f t="shared" si="15"/>
        <v>41455</v>
      </c>
      <c r="K457" s="23"/>
      <c r="L457" s="110"/>
      <c r="M457" s="11"/>
      <c r="N457" s="10"/>
      <c r="O457" s="13"/>
      <c r="P457" s="11"/>
      <c r="Q457" s="11">
        <f>'[8]6、模具砂箱评估表'!J33</f>
        <v>27600</v>
      </c>
      <c r="R457" s="25">
        <f>'[8]6、模具砂箱评估表'!K33*100</f>
        <v>40</v>
      </c>
      <c r="S457" s="11">
        <f t="shared" si="16"/>
        <v>11040</v>
      </c>
      <c r="T457" s="11"/>
      <c r="U457" s="22" t="str">
        <f>'[8]6、模具砂箱评估表'!M33</f>
        <v>A2</v>
      </c>
      <c r="V457" s="176"/>
      <c r="W457" s="176"/>
      <c r="X457" s="176"/>
      <c r="Y457" s="176"/>
    </row>
    <row r="458" spans="1:25" ht="18" customHeight="1">
      <c r="A458" s="22">
        <f>'[8]6、模具砂箱评估表'!A34</f>
        <v>33</v>
      </c>
      <c r="B458" s="22">
        <f>'[8]6、模具砂箱评估表'!B34</f>
        <v>0</v>
      </c>
      <c r="C458" s="30" t="str">
        <f>'[8]6、模具砂箱评估表'!C34</f>
        <v>复合芯模20</v>
      </c>
      <c r="D458" s="22" t="str">
        <f>'[8]6、模具砂箱评估表'!D34</f>
        <v>白钢</v>
      </c>
      <c r="E458" s="22"/>
      <c r="F458" s="22">
        <f>'[8]6、模具砂箱评估表'!G34</f>
        <v>0</v>
      </c>
      <c r="G458" s="22" t="str">
        <f>'[8]6、模具砂箱评估表'!E34</f>
        <v>台</v>
      </c>
      <c r="H458" s="22">
        <f>'[8]6、模具砂箱评估表'!F34</f>
        <v>1</v>
      </c>
      <c r="I458" s="23">
        <f>'[8]6、模具砂箱评估表'!H34</f>
        <v>41455</v>
      </c>
      <c r="J458" s="23">
        <f t="shared" si="15"/>
        <v>41455</v>
      </c>
      <c r="K458" s="23"/>
      <c r="L458" s="110"/>
      <c r="M458" s="11"/>
      <c r="N458" s="10"/>
      <c r="O458" s="13"/>
      <c r="P458" s="11"/>
      <c r="Q458" s="11">
        <f>'[8]6、模具砂箱评估表'!J34</f>
        <v>11900</v>
      </c>
      <c r="R458" s="25">
        <f>'[8]6、模具砂箱评估表'!K34*100</f>
        <v>40</v>
      </c>
      <c r="S458" s="11">
        <f t="shared" si="16"/>
        <v>4760</v>
      </c>
      <c r="T458" s="11"/>
      <c r="U458" s="22" t="str">
        <f>'[8]6、模具砂箱评估表'!M34</f>
        <v>A2</v>
      </c>
      <c r="V458" s="176"/>
      <c r="W458" s="176"/>
      <c r="X458" s="176"/>
      <c r="Y458" s="176"/>
    </row>
    <row r="459" spans="1:25" ht="18" customHeight="1">
      <c r="A459" s="22">
        <f>'[8]6、模具砂箱评估表'!A35</f>
        <v>34</v>
      </c>
      <c r="B459" s="22">
        <f>'[8]6、模具砂箱评估表'!B35</f>
        <v>0</v>
      </c>
      <c r="C459" s="30" t="str">
        <f>'[8]6、模具砂箱评估表'!C35</f>
        <v>复合芯模21</v>
      </c>
      <c r="D459" s="22" t="str">
        <f>'[8]6、模具砂箱评估表'!D35</f>
        <v>白钢</v>
      </c>
      <c r="E459" s="22"/>
      <c r="F459" s="22">
        <f>'[8]6、模具砂箱评估表'!G35</f>
        <v>0</v>
      </c>
      <c r="G459" s="22" t="str">
        <f>'[8]6、模具砂箱评估表'!E35</f>
        <v>台</v>
      </c>
      <c r="H459" s="22">
        <f>'[8]6、模具砂箱评估表'!F35</f>
        <v>1</v>
      </c>
      <c r="I459" s="23">
        <f>'[8]6、模具砂箱评估表'!H35</f>
        <v>41455</v>
      </c>
      <c r="J459" s="23">
        <f t="shared" si="15"/>
        <v>41455</v>
      </c>
      <c r="K459" s="23"/>
      <c r="L459" s="110"/>
      <c r="M459" s="11"/>
      <c r="N459" s="10"/>
      <c r="O459" s="13"/>
      <c r="P459" s="11"/>
      <c r="Q459" s="11">
        <f>'[8]6、模具砂箱评估表'!J35</f>
        <v>27900</v>
      </c>
      <c r="R459" s="25">
        <f>'[8]6、模具砂箱评估表'!K35*100</f>
        <v>40</v>
      </c>
      <c r="S459" s="11">
        <f t="shared" si="16"/>
        <v>11160</v>
      </c>
      <c r="T459" s="11"/>
      <c r="U459" s="22" t="str">
        <f>'[8]6、模具砂箱评估表'!M35</f>
        <v>A2</v>
      </c>
      <c r="V459" s="176"/>
      <c r="W459" s="176"/>
      <c r="X459" s="176"/>
      <c r="Y459" s="176"/>
    </row>
    <row r="460" spans="1:25" ht="18" customHeight="1">
      <c r="A460" s="22">
        <f>'[8]6、模具砂箱评估表'!A36</f>
        <v>35</v>
      </c>
      <c r="B460" s="22">
        <f>'[8]6、模具砂箱评估表'!B36</f>
        <v>0</v>
      </c>
      <c r="C460" s="30" t="str">
        <f>'[8]6、模具砂箱评估表'!C36</f>
        <v>复合芯模22</v>
      </c>
      <c r="D460" s="22" t="str">
        <f>'[8]6、模具砂箱评估表'!D36</f>
        <v>白钢</v>
      </c>
      <c r="E460" s="22"/>
      <c r="F460" s="22">
        <f>'[8]6、模具砂箱评估表'!G36</f>
        <v>0</v>
      </c>
      <c r="G460" s="22" t="str">
        <f>'[8]6、模具砂箱评估表'!E36</f>
        <v>台</v>
      </c>
      <c r="H460" s="22">
        <f>'[8]6、模具砂箱评估表'!F36</f>
        <v>1</v>
      </c>
      <c r="I460" s="23">
        <f>'[8]6、模具砂箱评估表'!H36</f>
        <v>41455</v>
      </c>
      <c r="J460" s="23">
        <f t="shared" si="15"/>
        <v>41455</v>
      </c>
      <c r="K460" s="23"/>
      <c r="L460" s="110"/>
      <c r="M460" s="11"/>
      <c r="N460" s="10"/>
      <c r="O460" s="13"/>
      <c r="P460" s="11"/>
      <c r="Q460" s="11">
        <f>'[8]6、模具砂箱评估表'!J36</f>
        <v>19900</v>
      </c>
      <c r="R460" s="25">
        <f>'[8]6、模具砂箱评估表'!K36*100</f>
        <v>40</v>
      </c>
      <c r="S460" s="11">
        <f t="shared" si="16"/>
        <v>7960</v>
      </c>
      <c r="T460" s="11"/>
      <c r="U460" s="22" t="str">
        <f>'[8]6、模具砂箱评估表'!M36</f>
        <v>A2</v>
      </c>
      <c r="V460" s="176"/>
      <c r="W460" s="176"/>
      <c r="X460" s="176"/>
      <c r="Y460" s="176"/>
    </row>
    <row r="461" spans="1:25" ht="18" customHeight="1">
      <c r="A461" s="22">
        <f>'[8]6、模具砂箱评估表'!A37</f>
        <v>36</v>
      </c>
      <c r="B461" s="22">
        <f>'[8]6、模具砂箱评估表'!B37</f>
        <v>0</v>
      </c>
      <c r="C461" s="30" t="str">
        <f>'[8]6、模具砂箱评估表'!C37</f>
        <v>复合芯模23</v>
      </c>
      <c r="D461" s="22" t="str">
        <f>'[8]6、模具砂箱评估表'!D37</f>
        <v>白钢</v>
      </c>
      <c r="E461" s="22"/>
      <c r="F461" s="22">
        <f>'[8]6、模具砂箱评估表'!G37</f>
        <v>0</v>
      </c>
      <c r="G461" s="22" t="str">
        <f>'[8]6、模具砂箱评估表'!E37</f>
        <v>台</v>
      </c>
      <c r="H461" s="22">
        <f>'[8]6、模具砂箱评估表'!F37</f>
        <v>1</v>
      </c>
      <c r="I461" s="23">
        <f>'[8]6、模具砂箱评估表'!H37</f>
        <v>41455</v>
      </c>
      <c r="J461" s="23">
        <f t="shared" si="15"/>
        <v>41455</v>
      </c>
      <c r="K461" s="23"/>
      <c r="L461" s="110"/>
      <c r="M461" s="11"/>
      <c r="N461" s="10"/>
      <c r="O461" s="13"/>
      <c r="P461" s="11"/>
      <c r="Q461" s="11">
        <f>'[8]6、模具砂箱评估表'!J37</f>
        <v>50500</v>
      </c>
      <c r="R461" s="25">
        <f>'[8]6、模具砂箱评估表'!K37*100</f>
        <v>40</v>
      </c>
      <c r="S461" s="11">
        <f t="shared" si="16"/>
        <v>20200</v>
      </c>
      <c r="T461" s="11"/>
      <c r="U461" s="22" t="str">
        <f>'[8]6、模具砂箱评估表'!M37</f>
        <v>A2</v>
      </c>
      <c r="V461" s="176"/>
      <c r="W461" s="176"/>
      <c r="X461" s="176"/>
      <c r="Y461" s="176"/>
    </row>
    <row r="462" spans="1:25" ht="18" customHeight="1">
      <c r="A462" s="22">
        <f>'[8]6、模具砂箱评估表'!A38</f>
        <v>37</v>
      </c>
      <c r="B462" s="22">
        <f>'[8]6、模具砂箱评估表'!B38</f>
        <v>0</v>
      </c>
      <c r="C462" s="30" t="str">
        <f>'[8]6、模具砂箱评估表'!C38</f>
        <v>复合芯模24</v>
      </c>
      <c r="D462" s="22" t="str">
        <f>'[8]6、模具砂箱评估表'!D38</f>
        <v>白钢</v>
      </c>
      <c r="E462" s="22"/>
      <c r="F462" s="22">
        <f>'[8]6、模具砂箱评估表'!G38</f>
        <v>0</v>
      </c>
      <c r="G462" s="22" t="str">
        <f>'[8]6、模具砂箱评估表'!E38</f>
        <v>台</v>
      </c>
      <c r="H462" s="22">
        <f>'[8]6、模具砂箱评估表'!F38</f>
        <v>1</v>
      </c>
      <c r="I462" s="23">
        <f>'[8]6、模具砂箱评估表'!H38</f>
        <v>41455</v>
      </c>
      <c r="J462" s="23">
        <f t="shared" si="15"/>
        <v>41455</v>
      </c>
      <c r="K462" s="23"/>
      <c r="L462" s="110"/>
      <c r="M462" s="11"/>
      <c r="N462" s="10"/>
      <c r="O462" s="13"/>
      <c r="P462" s="11"/>
      <c r="Q462" s="11">
        <f>'[8]6、模具砂箱评估表'!J38</f>
        <v>85000</v>
      </c>
      <c r="R462" s="25">
        <f>'[8]6、模具砂箱评估表'!K38*100</f>
        <v>40</v>
      </c>
      <c r="S462" s="11">
        <f t="shared" si="16"/>
        <v>34000</v>
      </c>
      <c r="T462" s="11"/>
      <c r="U462" s="22" t="str">
        <f>'[8]6、模具砂箱评估表'!M38</f>
        <v>A2</v>
      </c>
      <c r="V462" s="176"/>
      <c r="W462" s="176"/>
      <c r="X462" s="176"/>
      <c r="Y462" s="176"/>
    </row>
    <row r="463" spans="1:25" ht="18" customHeight="1">
      <c r="A463" s="22">
        <f>'[8]6、模具砂箱评估表'!A39</f>
        <v>38</v>
      </c>
      <c r="B463" s="22">
        <f>'[8]6、模具砂箱评估表'!B39</f>
        <v>0</v>
      </c>
      <c r="C463" s="30" t="str">
        <f>'[8]6、模具砂箱评估表'!C39</f>
        <v>复合芯模25</v>
      </c>
      <c r="D463" s="22" t="str">
        <f>'[8]6、模具砂箱评估表'!D39</f>
        <v>白钢</v>
      </c>
      <c r="E463" s="22"/>
      <c r="F463" s="22">
        <f>'[8]6、模具砂箱评估表'!G39</f>
        <v>0</v>
      </c>
      <c r="G463" s="22" t="str">
        <f>'[8]6、模具砂箱评估表'!E39</f>
        <v>台</v>
      </c>
      <c r="H463" s="22">
        <f>'[8]6、模具砂箱评估表'!F39</f>
        <v>1</v>
      </c>
      <c r="I463" s="23">
        <f>'[8]6、模具砂箱评估表'!H39</f>
        <v>41455</v>
      </c>
      <c r="J463" s="23">
        <f t="shared" si="15"/>
        <v>41455</v>
      </c>
      <c r="K463" s="23"/>
      <c r="L463" s="110"/>
      <c r="M463" s="11"/>
      <c r="N463" s="10"/>
      <c r="O463" s="13"/>
      <c r="P463" s="11"/>
      <c r="Q463" s="11">
        <f>'[8]6、模具砂箱评估表'!J39</f>
        <v>20800</v>
      </c>
      <c r="R463" s="25">
        <f>'[8]6、模具砂箱评估表'!K39*100</f>
        <v>40</v>
      </c>
      <c r="S463" s="11">
        <f t="shared" si="16"/>
        <v>8320</v>
      </c>
      <c r="T463" s="11"/>
      <c r="U463" s="22" t="str">
        <f>'[8]6、模具砂箱评估表'!M39</f>
        <v>A2</v>
      </c>
      <c r="V463" s="176"/>
      <c r="W463" s="176"/>
      <c r="X463" s="176"/>
      <c r="Y463" s="176"/>
    </row>
    <row r="464" spans="1:25" ht="18" customHeight="1">
      <c r="A464" s="22">
        <f>'[8]6、模具砂箱评估表'!A40</f>
        <v>39</v>
      </c>
      <c r="B464" s="22">
        <f>'[8]6、模具砂箱评估表'!B40</f>
        <v>0</v>
      </c>
      <c r="C464" s="30" t="str">
        <f>'[8]6、模具砂箱评估表'!C40</f>
        <v>复合芯模26</v>
      </c>
      <c r="D464" s="22" t="str">
        <f>'[8]6、模具砂箱评估表'!D40</f>
        <v>白钢</v>
      </c>
      <c r="E464" s="22"/>
      <c r="F464" s="22">
        <f>'[8]6、模具砂箱评估表'!G40</f>
        <v>0</v>
      </c>
      <c r="G464" s="22" t="str">
        <f>'[8]6、模具砂箱评估表'!E40</f>
        <v>台</v>
      </c>
      <c r="H464" s="22">
        <f>'[8]6、模具砂箱评估表'!F40</f>
        <v>1</v>
      </c>
      <c r="I464" s="23">
        <f>'[8]6、模具砂箱评估表'!H40</f>
        <v>41455</v>
      </c>
      <c r="J464" s="23">
        <f t="shared" si="15"/>
        <v>41455</v>
      </c>
      <c r="K464" s="23"/>
      <c r="L464" s="110"/>
      <c r="M464" s="11"/>
      <c r="N464" s="10"/>
      <c r="O464" s="13"/>
      <c r="P464" s="11"/>
      <c r="Q464" s="11">
        <f>'[8]6、模具砂箱评估表'!J40</f>
        <v>42900</v>
      </c>
      <c r="R464" s="25">
        <f>'[8]6、模具砂箱评估表'!K40*100</f>
        <v>40</v>
      </c>
      <c r="S464" s="11">
        <f t="shared" si="16"/>
        <v>17160</v>
      </c>
      <c r="T464" s="11"/>
      <c r="U464" s="22" t="str">
        <f>'[8]6、模具砂箱评估表'!M40</f>
        <v>A2</v>
      </c>
      <c r="V464" s="176"/>
      <c r="W464" s="176"/>
      <c r="X464" s="176"/>
      <c r="Y464" s="176"/>
    </row>
    <row r="465" spans="1:25" ht="18" customHeight="1">
      <c r="A465" s="22">
        <f>'[8]6、模具砂箱评估表'!A41</f>
        <v>40</v>
      </c>
      <c r="B465" s="22">
        <f>'[8]6、模具砂箱评估表'!B41</f>
        <v>0</v>
      </c>
      <c r="C465" s="30" t="str">
        <f>'[8]6、模具砂箱评估表'!C41</f>
        <v>复合芯模27</v>
      </c>
      <c r="D465" s="22" t="str">
        <f>'[8]6、模具砂箱评估表'!D41</f>
        <v>白钢</v>
      </c>
      <c r="E465" s="22"/>
      <c r="F465" s="22">
        <f>'[8]6、模具砂箱评估表'!G41</f>
        <v>0</v>
      </c>
      <c r="G465" s="22" t="str">
        <f>'[8]6、模具砂箱评估表'!E41</f>
        <v>台</v>
      </c>
      <c r="H465" s="22">
        <f>'[8]6、模具砂箱评估表'!F41</f>
        <v>1</v>
      </c>
      <c r="I465" s="23">
        <f>'[8]6、模具砂箱评估表'!H41</f>
        <v>41455</v>
      </c>
      <c r="J465" s="23">
        <f t="shared" si="15"/>
        <v>41455</v>
      </c>
      <c r="K465" s="23"/>
      <c r="L465" s="110"/>
      <c r="M465" s="11"/>
      <c r="N465" s="10"/>
      <c r="O465" s="13"/>
      <c r="P465" s="11"/>
      <c r="Q465" s="11">
        <f>'[8]6、模具砂箱评估表'!J41</f>
        <v>61900</v>
      </c>
      <c r="R465" s="25">
        <f>'[8]6、模具砂箱评估表'!K41*100</f>
        <v>40</v>
      </c>
      <c r="S465" s="11">
        <f t="shared" si="16"/>
        <v>24760</v>
      </c>
      <c r="T465" s="11"/>
      <c r="U465" s="22" t="str">
        <f>'[8]6、模具砂箱评估表'!M41</f>
        <v>A2</v>
      </c>
      <c r="V465" s="176"/>
      <c r="W465" s="176"/>
      <c r="X465" s="176"/>
      <c r="Y465" s="176"/>
    </row>
    <row r="466" spans="1:25" ht="18" customHeight="1">
      <c r="A466" s="22">
        <f>'[8]6、模具砂箱评估表'!A42</f>
        <v>41</v>
      </c>
      <c r="B466" s="22">
        <f>'[8]6、模具砂箱评估表'!B42</f>
        <v>0</v>
      </c>
      <c r="C466" s="30" t="str">
        <f>'[8]6、模具砂箱评估表'!C42</f>
        <v>复合芯模28</v>
      </c>
      <c r="D466" s="22" t="str">
        <f>'[8]6、模具砂箱评估表'!D42</f>
        <v>白钢</v>
      </c>
      <c r="E466" s="22"/>
      <c r="F466" s="22">
        <f>'[8]6、模具砂箱评估表'!G42</f>
        <v>0</v>
      </c>
      <c r="G466" s="22" t="str">
        <f>'[8]6、模具砂箱评估表'!E42</f>
        <v>台</v>
      </c>
      <c r="H466" s="22">
        <f>'[8]6、模具砂箱评估表'!F42</f>
        <v>1</v>
      </c>
      <c r="I466" s="23">
        <f>'[8]6、模具砂箱评估表'!H42</f>
        <v>41455</v>
      </c>
      <c r="J466" s="23">
        <f t="shared" si="15"/>
        <v>41455</v>
      </c>
      <c r="K466" s="23"/>
      <c r="L466" s="110"/>
      <c r="M466" s="11"/>
      <c r="N466" s="10"/>
      <c r="O466" s="13"/>
      <c r="P466" s="11"/>
      <c r="Q466" s="11">
        <f>'[8]6、模具砂箱评估表'!J42</f>
        <v>7100</v>
      </c>
      <c r="R466" s="25">
        <f>'[8]6、模具砂箱评估表'!K42*100</f>
        <v>40</v>
      </c>
      <c r="S466" s="11">
        <f t="shared" si="16"/>
        <v>2840</v>
      </c>
      <c r="T466" s="11"/>
      <c r="U466" s="22" t="str">
        <f>'[8]6、模具砂箱评估表'!M42</f>
        <v>A2</v>
      </c>
      <c r="V466" s="176"/>
      <c r="W466" s="176"/>
      <c r="X466" s="176"/>
      <c r="Y466" s="176"/>
    </row>
    <row r="467" spans="1:25" ht="18" customHeight="1">
      <c r="A467" s="22">
        <f>'[8]6、模具砂箱评估表'!A43</f>
        <v>42</v>
      </c>
      <c r="B467" s="22">
        <f>'[8]6、模具砂箱评估表'!B43</f>
        <v>0</v>
      </c>
      <c r="C467" s="30" t="str">
        <f>'[8]6、模具砂箱评估表'!C43</f>
        <v>复合芯模29</v>
      </c>
      <c r="D467" s="22" t="str">
        <f>'[8]6、模具砂箱评估表'!D43</f>
        <v>白钢</v>
      </c>
      <c r="E467" s="22"/>
      <c r="F467" s="22">
        <f>'[8]6、模具砂箱评估表'!G43</f>
        <v>0</v>
      </c>
      <c r="G467" s="22" t="str">
        <f>'[8]6、模具砂箱评估表'!E43</f>
        <v>台</v>
      </c>
      <c r="H467" s="22">
        <f>'[8]6、模具砂箱评估表'!F43</f>
        <v>1</v>
      </c>
      <c r="I467" s="23">
        <f>'[8]6、模具砂箱评估表'!H43</f>
        <v>41455</v>
      </c>
      <c r="J467" s="23">
        <f t="shared" si="15"/>
        <v>41455</v>
      </c>
      <c r="K467" s="23"/>
      <c r="L467" s="110"/>
      <c r="M467" s="11"/>
      <c r="N467" s="10"/>
      <c r="O467" s="13"/>
      <c r="P467" s="11"/>
      <c r="Q467" s="11">
        <f>'[8]6、模具砂箱评估表'!J43</f>
        <v>7100</v>
      </c>
      <c r="R467" s="25">
        <f>'[8]6、模具砂箱评估表'!K43*100</f>
        <v>40</v>
      </c>
      <c r="S467" s="11">
        <f t="shared" si="16"/>
        <v>2840</v>
      </c>
      <c r="T467" s="11"/>
      <c r="U467" s="22" t="str">
        <f>'[8]6、模具砂箱评估表'!M43</f>
        <v>A2</v>
      </c>
      <c r="V467" s="176"/>
      <c r="W467" s="176"/>
      <c r="X467" s="176"/>
      <c r="Y467" s="176"/>
    </row>
    <row r="468" spans="1:25" ht="18" customHeight="1">
      <c r="A468" s="22">
        <f>'[8]6、模具砂箱评估表'!A44</f>
        <v>43</v>
      </c>
      <c r="B468" s="22">
        <f>'[8]6、模具砂箱评估表'!B44</f>
        <v>0</v>
      </c>
      <c r="C468" s="30" t="str">
        <f>'[8]6、模具砂箱评估表'!C44</f>
        <v>复合芯模30</v>
      </c>
      <c r="D468" s="22" t="str">
        <f>'[8]6、模具砂箱评估表'!D44</f>
        <v>白钢</v>
      </c>
      <c r="E468" s="22"/>
      <c r="F468" s="22">
        <f>'[8]6、模具砂箱评估表'!G44</f>
        <v>0</v>
      </c>
      <c r="G468" s="22" t="str">
        <f>'[8]6、模具砂箱评估表'!E44</f>
        <v>台</v>
      </c>
      <c r="H468" s="22">
        <f>'[8]6、模具砂箱评估表'!F44</f>
        <v>1</v>
      </c>
      <c r="I468" s="23">
        <f>'[8]6、模具砂箱评估表'!H44</f>
        <v>41455</v>
      </c>
      <c r="J468" s="23">
        <f t="shared" si="15"/>
        <v>41455</v>
      </c>
      <c r="K468" s="23"/>
      <c r="L468" s="110"/>
      <c r="M468" s="11"/>
      <c r="N468" s="10"/>
      <c r="O468" s="13"/>
      <c r="P468" s="11"/>
      <c r="Q468" s="11">
        <f>'[8]6、模具砂箱评估表'!J44</f>
        <v>11700</v>
      </c>
      <c r="R468" s="25">
        <f>'[8]6、模具砂箱评估表'!K44*100</f>
        <v>40</v>
      </c>
      <c r="S468" s="11">
        <f t="shared" si="16"/>
        <v>4680</v>
      </c>
      <c r="T468" s="11"/>
      <c r="U468" s="22" t="str">
        <f>'[8]6、模具砂箱评估表'!M44</f>
        <v>A2</v>
      </c>
      <c r="V468" s="176"/>
      <c r="W468" s="176"/>
      <c r="X468" s="176"/>
      <c r="Y468" s="176"/>
    </row>
    <row r="469" spans="1:25" ht="18" customHeight="1">
      <c r="A469" s="22">
        <f>'[8]6、模具砂箱评估表'!A45</f>
        <v>44</v>
      </c>
      <c r="B469" s="22">
        <f>'[8]6、模具砂箱评估表'!B45</f>
        <v>0</v>
      </c>
      <c r="C469" s="30" t="str">
        <f>'[8]6、模具砂箱评估表'!C45</f>
        <v>木型85</v>
      </c>
      <c r="D469" s="22">
        <f>'[8]6、模具砂箱评估表'!D45</f>
        <v>0</v>
      </c>
      <c r="E469" s="22"/>
      <c r="F469" s="22" t="str">
        <f>'[8]6、模具砂箱评估表'!G45</f>
        <v>沈阳东方木型模具制品有限公司</v>
      </c>
      <c r="G469" s="22" t="str">
        <f>'[8]6、模具砂箱评估表'!E45</f>
        <v>台</v>
      </c>
      <c r="H469" s="22">
        <f>'[8]6、模具砂箱评估表'!F45</f>
        <v>1</v>
      </c>
      <c r="I469" s="23">
        <f>'[8]6、模具砂箱评估表'!H45</f>
        <v>41455</v>
      </c>
      <c r="J469" s="23">
        <f t="shared" si="15"/>
        <v>41455</v>
      </c>
      <c r="K469" s="23"/>
      <c r="L469" s="110"/>
      <c r="M469" s="11"/>
      <c r="N469" s="10"/>
      <c r="O469" s="13"/>
      <c r="P469" s="11"/>
      <c r="Q469" s="11">
        <f>'[8]6、模具砂箱评估表'!J45</f>
        <v>900</v>
      </c>
      <c r="R469" s="25">
        <f>'[8]6、模具砂箱评估表'!K45*100</f>
        <v>30</v>
      </c>
      <c r="S469" s="11">
        <f t="shared" si="16"/>
        <v>270</v>
      </c>
      <c r="T469" s="11"/>
      <c r="U469" s="22" t="str">
        <f>'[8]6、模具砂箱评估表'!M45</f>
        <v>A3</v>
      </c>
      <c r="V469" s="176"/>
      <c r="W469" s="176"/>
      <c r="X469" s="176"/>
      <c r="Y469" s="176"/>
    </row>
    <row r="470" spans="1:25" ht="18" customHeight="1">
      <c r="A470" s="22">
        <f>'[8]6、模具砂箱评估表'!A46</f>
        <v>45</v>
      </c>
      <c r="B470" s="22">
        <f>'[8]6、模具砂箱评估表'!B46</f>
        <v>0</v>
      </c>
      <c r="C470" s="30" t="str">
        <f>'[8]6、模具砂箱评估表'!C46</f>
        <v>木型86</v>
      </c>
      <c r="D470" s="22">
        <f>'[8]6、模具砂箱评估表'!D46</f>
        <v>0</v>
      </c>
      <c r="E470" s="22"/>
      <c r="F470" s="22" t="str">
        <f>'[8]6、模具砂箱评估表'!G46</f>
        <v>沈阳东方木型模具制品有限公司</v>
      </c>
      <c r="G470" s="22" t="str">
        <f>'[8]6、模具砂箱评估表'!E46</f>
        <v>台</v>
      </c>
      <c r="H470" s="22">
        <f>'[8]6、模具砂箱评估表'!F46</f>
        <v>1</v>
      </c>
      <c r="I470" s="23">
        <f>'[8]6、模具砂箱评估表'!H46</f>
        <v>41455</v>
      </c>
      <c r="J470" s="23">
        <f t="shared" si="15"/>
        <v>41455</v>
      </c>
      <c r="K470" s="23"/>
      <c r="L470" s="110"/>
      <c r="M470" s="11"/>
      <c r="N470" s="10"/>
      <c r="O470" s="13"/>
      <c r="P470" s="11"/>
      <c r="Q470" s="11">
        <f>'[8]6、模具砂箱评估表'!J46</f>
        <v>900</v>
      </c>
      <c r="R470" s="25">
        <f>'[8]6、模具砂箱评估表'!K46*100</f>
        <v>30</v>
      </c>
      <c r="S470" s="11">
        <f t="shared" si="16"/>
        <v>270</v>
      </c>
      <c r="T470" s="11"/>
      <c r="U470" s="22" t="str">
        <f>'[8]6、模具砂箱评估表'!M46</f>
        <v>A4</v>
      </c>
      <c r="V470" s="176"/>
      <c r="W470" s="176"/>
      <c r="X470" s="176"/>
      <c r="Y470" s="176"/>
    </row>
    <row r="471" spans="1:25" ht="18" customHeight="1">
      <c r="A471" s="22">
        <f>'[8]6、模具砂箱评估表'!A47</f>
        <v>46</v>
      </c>
      <c r="B471" s="22">
        <f>'[8]6、模具砂箱评估表'!B47</f>
        <v>0</v>
      </c>
      <c r="C471" s="30" t="str">
        <f>'[8]6、模具砂箱评估表'!C47</f>
        <v>木型87</v>
      </c>
      <c r="D471" s="22">
        <f>'[8]6、模具砂箱评估表'!D47</f>
        <v>0</v>
      </c>
      <c r="E471" s="22"/>
      <c r="F471" s="22" t="str">
        <f>'[8]6、模具砂箱评估表'!G47</f>
        <v>沈阳东方木型模具制品有限公司</v>
      </c>
      <c r="G471" s="22" t="str">
        <f>'[8]6、模具砂箱评估表'!E47</f>
        <v>台</v>
      </c>
      <c r="H471" s="22">
        <f>'[8]6、模具砂箱评估表'!F47</f>
        <v>1</v>
      </c>
      <c r="I471" s="23">
        <f>'[8]6、模具砂箱评估表'!H47</f>
        <v>41455</v>
      </c>
      <c r="J471" s="23">
        <f t="shared" si="15"/>
        <v>41455</v>
      </c>
      <c r="K471" s="23"/>
      <c r="L471" s="110"/>
      <c r="M471" s="11"/>
      <c r="N471" s="10"/>
      <c r="O471" s="13"/>
      <c r="P471" s="11"/>
      <c r="Q471" s="11">
        <f>'[8]6、模具砂箱评估表'!J47</f>
        <v>900</v>
      </c>
      <c r="R471" s="25">
        <f>'[8]6、模具砂箱评估表'!K47*100</f>
        <v>30</v>
      </c>
      <c r="S471" s="11">
        <f t="shared" si="16"/>
        <v>270</v>
      </c>
      <c r="T471" s="11"/>
      <c r="U471" s="22" t="str">
        <f>'[8]6、模具砂箱评估表'!M47</f>
        <v>A5</v>
      </c>
      <c r="V471" s="176"/>
      <c r="W471" s="176"/>
      <c r="X471" s="176"/>
      <c r="Y471" s="176"/>
    </row>
    <row r="472" spans="1:25" ht="18" customHeight="1">
      <c r="A472" s="22">
        <f>'[8]6、模具砂箱评估表'!A48</f>
        <v>47</v>
      </c>
      <c r="B472" s="22">
        <f>'[8]6、模具砂箱评估表'!B48</f>
        <v>0</v>
      </c>
      <c r="C472" s="30" t="str">
        <f>'[8]6、模具砂箱评估表'!C48</f>
        <v>木型88</v>
      </c>
      <c r="D472" s="22">
        <f>'[8]6、模具砂箱评估表'!D48</f>
        <v>0</v>
      </c>
      <c r="E472" s="22"/>
      <c r="F472" s="22" t="str">
        <f>'[8]6、模具砂箱评估表'!G48</f>
        <v>沈阳东方木型模具制品有限公司</v>
      </c>
      <c r="G472" s="22" t="str">
        <f>'[8]6、模具砂箱评估表'!E48</f>
        <v>台</v>
      </c>
      <c r="H472" s="22">
        <f>'[8]6、模具砂箱评估表'!F48</f>
        <v>1</v>
      </c>
      <c r="I472" s="23">
        <f>'[8]6、模具砂箱评估表'!H48</f>
        <v>41455</v>
      </c>
      <c r="J472" s="23">
        <f t="shared" si="15"/>
        <v>41455</v>
      </c>
      <c r="K472" s="23"/>
      <c r="L472" s="110"/>
      <c r="M472" s="11"/>
      <c r="N472" s="10"/>
      <c r="O472" s="13"/>
      <c r="P472" s="11"/>
      <c r="Q472" s="11">
        <f>'[8]6、模具砂箱评估表'!J48</f>
        <v>900</v>
      </c>
      <c r="R472" s="25">
        <f>'[8]6、模具砂箱评估表'!K48*100</f>
        <v>30</v>
      </c>
      <c r="S472" s="11">
        <f t="shared" si="16"/>
        <v>270</v>
      </c>
      <c r="T472" s="11"/>
      <c r="U472" s="22" t="str">
        <f>'[8]6、模具砂箱评估表'!M48</f>
        <v>A6</v>
      </c>
      <c r="V472" s="176"/>
      <c r="W472" s="176"/>
      <c r="X472" s="176"/>
      <c r="Y472" s="176"/>
    </row>
    <row r="473" spans="1:25" ht="18" customHeight="1">
      <c r="A473" s="22">
        <f>'[8]6、模具砂箱评估表'!A49</f>
        <v>48</v>
      </c>
      <c r="B473" s="22">
        <f>'[8]6、模具砂箱评估表'!B49</f>
        <v>0</v>
      </c>
      <c r="C473" s="30" t="str">
        <f>'[8]6、模具砂箱评估表'!C49</f>
        <v>木型89</v>
      </c>
      <c r="D473" s="22">
        <f>'[8]6、模具砂箱评估表'!D49</f>
        <v>0</v>
      </c>
      <c r="E473" s="22"/>
      <c r="F473" s="22" t="str">
        <f>'[8]6、模具砂箱评估表'!G49</f>
        <v>沈阳东方木型模具制品有限公司</v>
      </c>
      <c r="G473" s="22" t="str">
        <f>'[8]6、模具砂箱评估表'!E49</f>
        <v>台</v>
      </c>
      <c r="H473" s="22">
        <f>'[8]6、模具砂箱评估表'!F49</f>
        <v>1</v>
      </c>
      <c r="I473" s="23">
        <f>'[8]6、模具砂箱评估表'!H49</f>
        <v>41455</v>
      </c>
      <c r="J473" s="23">
        <f t="shared" si="15"/>
        <v>41455</v>
      </c>
      <c r="K473" s="23"/>
      <c r="L473" s="110"/>
      <c r="M473" s="11"/>
      <c r="N473" s="10"/>
      <c r="O473" s="13"/>
      <c r="P473" s="11"/>
      <c r="Q473" s="11">
        <f>'[8]6、模具砂箱评估表'!J49</f>
        <v>900</v>
      </c>
      <c r="R473" s="25">
        <f>'[8]6、模具砂箱评估表'!K49*100</f>
        <v>30</v>
      </c>
      <c r="S473" s="11">
        <f t="shared" si="16"/>
        <v>270</v>
      </c>
      <c r="T473" s="11"/>
      <c r="U473" s="22" t="str">
        <f>'[8]6、模具砂箱评估表'!M49</f>
        <v>A7</v>
      </c>
      <c r="V473" s="176"/>
      <c r="W473" s="176"/>
      <c r="X473" s="176"/>
      <c r="Y473" s="176"/>
    </row>
    <row r="474" spans="1:25" ht="18" customHeight="1">
      <c r="A474" s="22">
        <f>'[8]6、模具砂箱评估表'!A50</f>
        <v>49</v>
      </c>
      <c r="B474" s="22">
        <f>'[8]6、模具砂箱评估表'!B50</f>
        <v>0</v>
      </c>
      <c r="C474" s="30" t="str">
        <f>'[8]6、模具砂箱评估表'!C50</f>
        <v>木型90</v>
      </c>
      <c r="D474" s="22">
        <f>'[8]6、模具砂箱评估表'!D50</f>
        <v>0</v>
      </c>
      <c r="E474" s="22"/>
      <c r="F474" s="22" t="str">
        <f>'[8]6、模具砂箱评估表'!G50</f>
        <v>沈阳东方木型模具制品有限公司</v>
      </c>
      <c r="G474" s="22" t="str">
        <f>'[8]6、模具砂箱评估表'!E50</f>
        <v>台</v>
      </c>
      <c r="H474" s="22">
        <f>'[8]6、模具砂箱评估表'!F50</f>
        <v>1</v>
      </c>
      <c r="I474" s="23">
        <f>'[8]6、模具砂箱评估表'!H50</f>
        <v>41455</v>
      </c>
      <c r="J474" s="23">
        <f t="shared" si="15"/>
        <v>41455</v>
      </c>
      <c r="K474" s="23"/>
      <c r="L474" s="110"/>
      <c r="M474" s="11"/>
      <c r="N474" s="10"/>
      <c r="O474" s="13"/>
      <c r="P474" s="11"/>
      <c r="Q474" s="11">
        <f>'[8]6、模具砂箱评估表'!J50</f>
        <v>900</v>
      </c>
      <c r="R474" s="25">
        <f>'[8]6、模具砂箱评估表'!K50*100</f>
        <v>30</v>
      </c>
      <c r="S474" s="11">
        <f t="shared" si="16"/>
        <v>270</v>
      </c>
      <c r="T474" s="11"/>
      <c r="U474" s="22" t="str">
        <f>'[8]6、模具砂箱评估表'!M50</f>
        <v>A8</v>
      </c>
      <c r="V474" s="176"/>
      <c r="W474" s="176"/>
      <c r="X474" s="176"/>
      <c r="Y474" s="176"/>
    </row>
    <row r="475" spans="1:25" ht="18" customHeight="1">
      <c r="A475" s="22">
        <f>'[8]6、模具砂箱评估表'!A51</f>
        <v>50</v>
      </c>
      <c r="B475" s="22">
        <f>'[8]6、模具砂箱评估表'!B51</f>
        <v>0</v>
      </c>
      <c r="C475" s="30" t="str">
        <f>'[8]6、模具砂箱评估表'!C51</f>
        <v>木型91</v>
      </c>
      <c r="D475" s="22">
        <f>'[8]6、模具砂箱评估表'!D51</f>
        <v>0</v>
      </c>
      <c r="E475" s="22"/>
      <c r="F475" s="22" t="str">
        <f>'[8]6、模具砂箱评估表'!G51</f>
        <v>沈阳东方木型模具制品有限公司</v>
      </c>
      <c r="G475" s="22" t="str">
        <f>'[8]6、模具砂箱评估表'!E51</f>
        <v>台</v>
      </c>
      <c r="H475" s="22">
        <f>'[8]6、模具砂箱评估表'!F51</f>
        <v>1</v>
      </c>
      <c r="I475" s="23">
        <f>'[8]6、模具砂箱评估表'!H51</f>
        <v>41455</v>
      </c>
      <c r="J475" s="23">
        <f t="shared" si="15"/>
        <v>41455</v>
      </c>
      <c r="K475" s="23"/>
      <c r="L475" s="110"/>
      <c r="M475" s="11"/>
      <c r="N475" s="10"/>
      <c r="O475" s="13"/>
      <c r="P475" s="11"/>
      <c r="Q475" s="11">
        <f>'[8]6、模具砂箱评估表'!J51</f>
        <v>900</v>
      </c>
      <c r="R475" s="25">
        <f>'[8]6、模具砂箱评估表'!K51*100</f>
        <v>30</v>
      </c>
      <c r="S475" s="11">
        <f t="shared" si="16"/>
        <v>270</v>
      </c>
      <c r="T475" s="11"/>
      <c r="U475" s="22" t="str">
        <f>'[8]6、模具砂箱评估表'!M51</f>
        <v>A9</v>
      </c>
      <c r="V475" s="176"/>
      <c r="W475" s="176"/>
      <c r="X475" s="176"/>
      <c r="Y475" s="176"/>
    </row>
    <row r="476" spans="1:25" ht="18" customHeight="1">
      <c r="A476" s="22">
        <f>'[8]6、模具砂箱评估表'!A52</f>
        <v>51</v>
      </c>
      <c r="B476" s="22">
        <f>'[8]6、模具砂箱评估表'!B52</f>
        <v>0</v>
      </c>
      <c r="C476" s="30" t="str">
        <f>'[8]6、模具砂箱评估表'!C52</f>
        <v>木型92</v>
      </c>
      <c r="D476" s="22">
        <f>'[8]6、模具砂箱评估表'!D52</f>
        <v>0</v>
      </c>
      <c r="E476" s="22"/>
      <c r="F476" s="22" t="str">
        <f>'[8]6、模具砂箱评估表'!G52</f>
        <v>沈阳东方木型模具制品有限公司</v>
      </c>
      <c r="G476" s="22" t="str">
        <f>'[8]6、模具砂箱评估表'!E52</f>
        <v>台</v>
      </c>
      <c r="H476" s="22">
        <f>'[8]6、模具砂箱评估表'!F52</f>
        <v>1</v>
      </c>
      <c r="I476" s="23">
        <f>'[8]6、模具砂箱评估表'!H52</f>
        <v>41455</v>
      </c>
      <c r="J476" s="23">
        <f t="shared" si="15"/>
        <v>41455</v>
      </c>
      <c r="K476" s="23"/>
      <c r="L476" s="110"/>
      <c r="M476" s="11"/>
      <c r="N476" s="10"/>
      <c r="O476" s="13"/>
      <c r="P476" s="11"/>
      <c r="Q476" s="11">
        <f>'[8]6、模具砂箱评估表'!J52</f>
        <v>900</v>
      </c>
      <c r="R476" s="25">
        <f>'[8]6、模具砂箱评估表'!K52*100</f>
        <v>30</v>
      </c>
      <c r="S476" s="11">
        <f t="shared" si="16"/>
        <v>270</v>
      </c>
      <c r="T476" s="11"/>
      <c r="U476" s="22" t="str">
        <f>'[8]6、模具砂箱评估表'!M52</f>
        <v>A3</v>
      </c>
      <c r="V476" s="176"/>
      <c r="W476" s="176"/>
      <c r="X476" s="176"/>
      <c r="Y476" s="176"/>
    </row>
    <row r="477" spans="1:25" ht="18" customHeight="1">
      <c r="A477" s="22">
        <f>'[8]6、模具砂箱评估表'!A53</f>
        <v>52</v>
      </c>
      <c r="B477" s="22">
        <f>'[8]6、模具砂箱评估表'!B53</f>
        <v>0</v>
      </c>
      <c r="C477" s="30" t="str">
        <f>'[8]6、模具砂箱评估表'!C53</f>
        <v>木型93</v>
      </c>
      <c r="D477" s="22">
        <f>'[8]6、模具砂箱评估表'!D53</f>
        <v>0</v>
      </c>
      <c r="E477" s="22"/>
      <c r="F477" s="22" t="str">
        <f>'[8]6、模具砂箱评估表'!G53</f>
        <v>沈阳东方木型模具制品有限公司</v>
      </c>
      <c r="G477" s="22" t="str">
        <f>'[8]6、模具砂箱评估表'!E53</f>
        <v>台</v>
      </c>
      <c r="H477" s="22">
        <f>'[8]6、模具砂箱评估表'!F53</f>
        <v>1</v>
      </c>
      <c r="I477" s="23">
        <f>'[8]6、模具砂箱评估表'!H53</f>
        <v>41455</v>
      </c>
      <c r="J477" s="23">
        <f t="shared" si="15"/>
        <v>41455</v>
      </c>
      <c r="K477" s="23"/>
      <c r="L477" s="110"/>
      <c r="M477" s="11"/>
      <c r="N477" s="10"/>
      <c r="O477" s="13"/>
      <c r="P477" s="11"/>
      <c r="Q477" s="11">
        <f>'[8]6、模具砂箱评估表'!J53</f>
        <v>900</v>
      </c>
      <c r="R477" s="25">
        <f>'[8]6、模具砂箱评估表'!K53*100</f>
        <v>30</v>
      </c>
      <c r="S477" s="11">
        <f t="shared" si="16"/>
        <v>270</v>
      </c>
      <c r="T477" s="11"/>
      <c r="U477" s="22" t="str">
        <f>'[8]6、模具砂箱评估表'!M53</f>
        <v>A3</v>
      </c>
      <c r="V477" s="176"/>
      <c r="W477" s="176"/>
      <c r="X477" s="176"/>
      <c r="Y477" s="176"/>
    </row>
    <row r="478" spans="1:25" ht="18" customHeight="1">
      <c r="A478" s="22">
        <f>'[8]6、模具砂箱评估表'!A54</f>
        <v>53</v>
      </c>
      <c r="B478" s="22">
        <f>'[8]6、模具砂箱评估表'!B54</f>
        <v>0</v>
      </c>
      <c r="C478" s="30" t="str">
        <f>'[8]6、模具砂箱评估表'!C54</f>
        <v>木型94</v>
      </c>
      <c r="D478" s="22">
        <f>'[8]6、模具砂箱评估表'!D54</f>
        <v>0</v>
      </c>
      <c r="E478" s="22"/>
      <c r="F478" s="22" t="str">
        <f>'[8]6、模具砂箱评估表'!G54</f>
        <v>沈阳东方木型模具制品有限公司</v>
      </c>
      <c r="G478" s="22" t="str">
        <f>'[8]6、模具砂箱评估表'!E54</f>
        <v>台</v>
      </c>
      <c r="H478" s="22">
        <f>'[8]6、模具砂箱评估表'!F54</f>
        <v>1</v>
      </c>
      <c r="I478" s="23">
        <f>'[8]6、模具砂箱评估表'!H54</f>
        <v>41455</v>
      </c>
      <c r="J478" s="23">
        <f t="shared" si="15"/>
        <v>41455</v>
      </c>
      <c r="K478" s="23"/>
      <c r="L478" s="110"/>
      <c r="M478" s="11"/>
      <c r="N478" s="10"/>
      <c r="O478" s="13"/>
      <c r="P478" s="11"/>
      <c r="Q478" s="11">
        <f>'[8]6、模具砂箱评估表'!J54</f>
        <v>900</v>
      </c>
      <c r="R478" s="25">
        <f>'[8]6、模具砂箱评估表'!K54*100</f>
        <v>30</v>
      </c>
      <c r="S478" s="11">
        <f t="shared" si="16"/>
        <v>270</v>
      </c>
      <c r="T478" s="11"/>
      <c r="U478" s="22" t="str">
        <f>'[8]6、模具砂箱评估表'!M54</f>
        <v>A3</v>
      </c>
      <c r="V478" s="176"/>
      <c r="W478" s="176"/>
      <c r="X478" s="176"/>
      <c r="Y478" s="176"/>
    </row>
    <row r="479" spans="1:25" ht="18" customHeight="1">
      <c r="A479" s="22">
        <f>'[8]6、模具砂箱评估表'!A55</f>
        <v>54</v>
      </c>
      <c r="B479" s="22">
        <f>'[8]6、模具砂箱评估表'!B55</f>
        <v>0</v>
      </c>
      <c r="C479" s="30" t="str">
        <f>'[8]6、模具砂箱评估表'!C55</f>
        <v>木型95</v>
      </c>
      <c r="D479" s="22">
        <f>'[8]6、模具砂箱评估表'!D55</f>
        <v>0</v>
      </c>
      <c r="E479" s="22"/>
      <c r="F479" s="22" t="str">
        <f>'[8]6、模具砂箱评估表'!G55</f>
        <v>沈阳东方木型模具制品有限公司</v>
      </c>
      <c r="G479" s="22" t="str">
        <f>'[8]6、模具砂箱评估表'!E55</f>
        <v>台</v>
      </c>
      <c r="H479" s="22">
        <f>'[8]6、模具砂箱评估表'!F55</f>
        <v>1</v>
      </c>
      <c r="I479" s="23">
        <f>'[8]6、模具砂箱评估表'!H55</f>
        <v>41455</v>
      </c>
      <c r="J479" s="23">
        <f t="shared" si="15"/>
        <v>41455</v>
      </c>
      <c r="K479" s="23"/>
      <c r="L479" s="110"/>
      <c r="M479" s="11"/>
      <c r="N479" s="10"/>
      <c r="O479" s="13"/>
      <c r="P479" s="11"/>
      <c r="Q479" s="11">
        <f>'[8]6、模具砂箱评估表'!J55</f>
        <v>900</v>
      </c>
      <c r="R479" s="25">
        <f>'[8]6、模具砂箱评估表'!K55*100</f>
        <v>30</v>
      </c>
      <c r="S479" s="11">
        <f t="shared" si="16"/>
        <v>270</v>
      </c>
      <c r="T479" s="11"/>
      <c r="U479" s="22" t="str">
        <f>'[8]6、模具砂箱评估表'!M55</f>
        <v>A3</v>
      </c>
      <c r="V479" s="176"/>
      <c r="W479" s="176"/>
      <c r="X479" s="176"/>
      <c r="Y479" s="176"/>
    </row>
    <row r="480" spans="1:25" ht="18" customHeight="1">
      <c r="A480" s="22">
        <f>'[8]6、模具砂箱评估表'!A56</f>
        <v>55</v>
      </c>
      <c r="B480" s="22">
        <f>'[8]6、模具砂箱评估表'!B56</f>
        <v>0</v>
      </c>
      <c r="C480" s="30" t="str">
        <f>'[8]6、模具砂箱评估表'!C56</f>
        <v>木型96</v>
      </c>
      <c r="D480" s="22">
        <f>'[8]6、模具砂箱评估表'!D56</f>
        <v>0</v>
      </c>
      <c r="E480" s="22"/>
      <c r="F480" s="22" t="str">
        <f>'[8]6、模具砂箱评估表'!G56</f>
        <v>沈阳东方木型模具制品有限公司</v>
      </c>
      <c r="G480" s="22" t="str">
        <f>'[8]6、模具砂箱评估表'!E56</f>
        <v>台</v>
      </c>
      <c r="H480" s="22">
        <f>'[8]6、模具砂箱评估表'!F56</f>
        <v>1</v>
      </c>
      <c r="I480" s="23">
        <f>'[8]6、模具砂箱评估表'!H56</f>
        <v>41455</v>
      </c>
      <c r="J480" s="23">
        <f t="shared" si="15"/>
        <v>41455</v>
      </c>
      <c r="K480" s="23"/>
      <c r="L480" s="110"/>
      <c r="M480" s="11"/>
      <c r="N480" s="10"/>
      <c r="O480" s="13"/>
      <c r="P480" s="11"/>
      <c r="Q480" s="11">
        <f>'[8]6、模具砂箱评估表'!J56</f>
        <v>900</v>
      </c>
      <c r="R480" s="25">
        <f>'[8]6、模具砂箱评估表'!K56*100</f>
        <v>30</v>
      </c>
      <c r="S480" s="11">
        <f t="shared" si="16"/>
        <v>270</v>
      </c>
      <c r="T480" s="11"/>
      <c r="U480" s="22" t="str">
        <f>'[8]6、模具砂箱评估表'!M56</f>
        <v>A3</v>
      </c>
      <c r="V480" s="176"/>
      <c r="W480" s="176"/>
      <c r="X480" s="176"/>
      <c r="Y480" s="176"/>
    </row>
    <row r="481" spans="1:25" ht="18" customHeight="1">
      <c r="A481" s="22">
        <f>'[8]6、模具砂箱评估表'!A57</f>
        <v>56</v>
      </c>
      <c r="B481" s="22">
        <f>'[8]6、模具砂箱评估表'!B57</f>
        <v>0</v>
      </c>
      <c r="C481" s="30" t="str">
        <f>'[8]6、模具砂箱评估表'!C57</f>
        <v>木型97</v>
      </c>
      <c r="D481" s="22">
        <f>'[8]6、模具砂箱评估表'!D57</f>
        <v>0</v>
      </c>
      <c r="E481" s="22"/>
      <c r="F481" s="22" t="str">
        <f>'[8]6、模具砂箱评估表'!G57</f>
        <v>沈阳东方木型模具制品有限公司</v>
      </c>
      <c r="G481" s="22" t="str">
        <f>'[8]6、模具砂箱评估表'!E57</f>
        <v>台</v>
      </c>
      <c r="H481" s="22">
        <f>'[8]6、模具砂箱评估表'!F57</f>
        <v>1</v>
      </c>
      <c r="I481" s="23">
        <f>'[8]6、模具砂箱评估表'!H57</f>
        <v>41455</v>
      </c>
      <c r="J481" s="23">
        <f t="shared" si="15"/>
        <v>41455</v>
      </c>
      <c r="K481" s="23"/>
      <c r="L481" s="110"/>
      <c r="M481" s="11"/>
      <c r="N481" s="10"/>
      <c r="O481" s="13"/>
      <c r="P481" s="11"/>
      <c r="Q481" s="11">
        <f>'[8]6、模具砂箱评估表'!J57</f>
        <v>900</v>
      </c>
      <c r="R481" s="25">
        <f>'[8]6、模具砂箱评估表'!K57*100</f>
        <v>30</v>
      </c>
      <c r="S481" s="11">
        <f t="shared" si="16"/>
        <v>270</v>
      </c>
      <c r="T481" s="11"/>
      <c r="U481" s="22" t="str">
        <f>'[8]6、模具砂箱评估表'!M57</f>
        <v>A3</v>
      </c>
      <c r="V481" s="176"/>
      <c r="W481" s="176"/>
      <c r="X481" s="176"/>
      <c r="Y481" s="176"/>
    </row>
    <row r="482" spans="1:25" ht="18" customHeight="1">
      <c r="A482" s="22">
        <f>'[8]6、模具砂箱评估表'!A58</f>
        <v>57</v>
      </c>
      <c r="B482" s="22">
        <f>'[8]6、模具砂箱评估表'!B58</f>
        <v>0</v>
      </c>
      <c r="C482" s="30" t="str">
        <f>'[8]6、模具砂箱评估表'!C58</f>
        <v>木型98</v>
      </c>
      <c r="D482" s="22">
        <f>'[8]6、模具砂箱评估表'!D58</f>
        <v>0</v>
      </c>
      <c r="E482" s="22"/>
      <c r="F482" s="22" t="str">
        <f>'[8]6、模具砂箱评估表'!G58</f>
        <v>沈阳东方木型模具制品有限公司</v>
      </c>
      <c r="G482" s="22" t="str">
        <f>'[8]6、模具砂箱评估表'!E58</f>
        <v>台</v>
      </c>
      <c r="H482" s="22">
        <f>'[8]6、模具砂箱评估表'!F58</f>
        <v>1</v>
      </c>
      <c r="I482" s="23">
        <f>'[8]6、模具砂箱评估表'!H58</f>
        <v>41455</v>
      </c>
      <c r="J482" s="23">
        <f t="shared" si="15"/>
        <v>41455</v>
      </c>
      <c r="K482" s="23"/>
      <c r="L482" s="110"/>
      <c r="M482" s="11"/>
      <c r="N482" s="10"/>
      <c r="O482" s="13"/>
      <c r="P482" s="11"/>
      <c r="Q482" s="11">
        <f>'[8]6、模具砂箱评估表'!J58</f>
        <v>800</v>
      </c>
      <c r="R482" s="25">
        <f>'[8]6、模具砂箱评估表'!K58*100</f>
        <v>30</v>
      </c>
      <c r="S482" s="11">
        <f t="shared" si="16"/>
        <v>240</v>
      </c>
      <c r="T482" s="11"/>
      <c r="U482" s="22" t="str">
        <f>'[8]6、模具砂箱评估表'!M58</f>
        <v>A3</v>
      </c>
      <c r="V482" s="176"/>
      <c r="W482" s="176"/>
      <c r="X482" s="176"/>
      <c r="Y482" s="176"/>
    </row>
    <row r="483" spans="1:25" ht="18" customHeight="1">
      <c r="A483" s="22">
        <f>'[8]6、模具砂箱评估表'!A59</f>
        <v>58</v>
      </c>
      <c r="B483" s="22">
        <f>'[8]6、模具砂箱评估表'!B59</f>
        <v>0</v>
      </c>
      <c r="C483" s="30" t="str">
        <f>'[8]6、模具砂箱评估表'!C59</f>
        <v>木型99</v>
      </c>
      <c r="D483" s="22">
        <f>'[8]6、模具砂箱评估表'!D59</f>
        <v>0</v>
      </c>
      <c r="E483" s="22"/>
      <c r="F483" s="22" t="str">
        <f>'[8]6、模具砂箱评估表'!G59</f>
        <v>沈阳东方木型模具制品有限公司</v>
      </c>
      <c r="G483" s="22" t="str">
        <f>'[8]6、模具砂箱评估表'!E59</f>
        <v>台</v>
      </c>
      <c r="H483" s="22">
        <f>'[8]6、模具砂箱评估表'!F59</f>
        <v>1</v>
      </c>
      <c r="I483" s="23">
        <f>'[8]6、模具砂箱评估表'!H59</f>
        <v>41455</v>
      </c>
      <c r="J483" s="23">
        <f t="shared" si="15"/>
        <v>41455</v>
      </c>
      <c r="K483" s="23"/>
      <c r="L483" s="110"/>
      <c r="M483" s="11"/>
      <c r="N483" s="10"/>
      <c r="O483" s="13"/>
      <c r="P483" s="11"/>
      <c r="Q483" s="11">
        <f>'[8]6、模具砂箱评估表'!J59</f>
        <v>800</v>
      </c>
      <c r="R483" s="25">
        <f>'[8]6、模具砂箱评估表'!K59*100</f>
        <v>30</v>
      </c>
      <c r="S483" s="11">
        <f t="shared" si="16"/>
        <v>240</v>
      </c>
      <c r="T483" s="11"/>
      <c r="U483" s="22" t="str">
        <f>'[8]6、模具砂箱评估表'!M59</f>
        <v>A3</v>
      </c>
      <c r="V483" s="176"/>
      <c r="W483" s="176"/>
      <c r="X483" s="176"/>
      <c r="Y483" s="176"/>
    </row>
    <row r="484" spans="1:25" ht="18" customHeight="1">
      <c r="A484" s="22">
        <f>'[8]6、模具砂箱评估表'!A60</f>
        <v>59</v>
      </c>
      <c r="B484" s="22">
        <f>'[8]6、模具砂箱评估表'!B60</f>
        <v>0</v>
      </c>
      <c r="C484" s="30" t="str">
        <f>'[8]6、模具砂箱评估表'!C60</f>
        <v>木型100</v>
      </c>
      <c r="D484" s="22">
        <f>'[8]6、模具砂箱评估表'!D60</f>
        <v>0</v>
      </c>
      <c r="E484" s="22"/>
      <c r="F484" s="22" t="str">
        <f>'[8]6、模具砂箱评估表'!G60</f>
        <v>沈阳东方木型模具制品有限公司</v>
      </c>
      <c r="G484" s="22" t="str">
        <f>'[8]6、模具砂箱评估表'!E60</f>
        <v>台</v>
      </c>
      <c r="H484" s="22">
        <f>'[8]6、模具砂箱评估表'!F60</f>
        <v>1</v>
      </c>
      <c r="I484" s="23">
        <f>'[8]6、模具砂箱评估表'!H60</f>
        <v>41455</v>
      </c>
      <c r="J484" s="23">
        <f t="shared" si="15"/>
        <v>41455</v>
      </c>
      <c r="K484" s="23"/>
      <c r="L484" s="110"/>
      <c r="M484" s="11"/>
      <c r="N484" s="10"/>
      <c r="O484" s="13"/>
      <c r="P484" s="11"/>
      <c r="Q484" s="11">
        <f>'[8]6、模具砂箱评估表'!J60</f>
        <v>800</v>
      </c>
      <c r="R484" s="25">
        <f>'[8]6、模具砂箱评估表'!K60*100</f>
        <v>30</v>
      </c>
      <c r="S484" s="11">
        <f t="shared" si="16"/>
        <v>240</v>
      </c>
      <c r="T484" s="11"/>
      <c r="U484" s="22" t="str">
        <f>'[8]6、模具砂箱评估表'!M60</f>
        <v>A3</v>
      </c>
      <c r="V484" s="176"/>
      <c r="W484" s="176"/>
      <c r="X484" s="176"/>
      <c r="Y484" s="176"/>
    </row>
    <row r="485" spans="1:25" ht="18" customHeight="1">
      <c r="A485" s="22">
        <f>'[8]6、模具砂箱评估表'!A61</f>
        <v>60</v>
      </c>
      <c r="B485" s="22">
        <f>'[8]6、模具砂箱评估表'!B61</f>
        <v>0</v>
      </c>
      <c r="C485" s="30" t="str">
        <f>'[8]6、模具砂箱评估表'!C61</f>
        <v>木型101</v>
      </c>
      <c r="D485" s="22">
        <f>'[8]6、模具砂箱评估表'!D61</f>
        <v>0</v>
      </c>
      <c r="E485" s="22"/>
      <c r="F485" s="22" t="str">
        <f>'[8]6、模具砂箱评估表'!G61</f>
        <v>沈阳东方木型模具制品有限公司</v>
      </c>
      <c r="G485" s="22" t="str">
        <f>'[8]6、模具砂箱评估表'!E61</f>
        <v>台</v>
      </c>
      <c r="H485" s="22">
        <f>'[8]6、模具砂箱评估表'!F61</f>
        <v>1</v>
      </c>
      <c r="I485" s="23">
        <f>'[8]6、模具砂箱评估表'!H61</f>
        <v>41455</v>
      </c>
      <c r="J485" s="23">
        <f t="shared" si="15"/>
        <v>41455</v>
      </c>
      <c r="K485" s="23"/>
      <c r="L485" s="110"/>
      <c r="M485" s="11"/>
      <c r="N485" s="10"/>
      <c r="O485" s="13"/>
      <c r="P485" s="11"/>
      <c r="Q485" s="11">
        <f>'[8]6、模具砂箱评估表'!J61</f>
        <v>800</v>
      </c>
      <c r="R485" s="25">
        <f>'[8]6、模具砂箱评估表'!K61*100</f>
        <v>30</v>
      </c>
      <c r="S485" s="11">
        <f t="shared" si="16"/>
        <v>240</v>
      </c>
      <c r="T485" s="11"/>
      <c r="U485" s="22" t="str">
        <f>'[8]6、模具砂箱评估表'!M61</f>
        <v>A3</v>
      </c>
      <c r="V485" s="176"/>
      <c r="W485" s="176"/>
      <c r="X485" s="176"/>
      <c r="Y485" s="176"/>
    </row>
    <row r="486" spans="1:25" ht="18" customHeight="1">
      <c r="A486" s="22">
        <f>'[8]6、模具砂箱评估表'!A62</f>
        <v>61</v>
      </c>
      <c r="B486" s="22">
        <f>'[8]6、模具砂箱评估表'!B62</f>
        <v>0</v>
      </c>
      <c r="C486" s="30" t="str">
        <f>'[8]6、模具砂箱评估表'!C62</f>
        <v>木型102</v>
      </c>
      <c r="D486" s="22">
        <f>'[8]6、模具砂箱评估表'!D62</f>
        <v>0</v>
      </c>
      <c r="E486" s="22"/>
      <c r="F486" s="22" t="str">
        <f>'[8]6、模具砂箱评估表'!G62</f>
        <v>沈阳东方木型模具制品有限公司</v>
      </c>
      <c r="G486" s="22" t="str">
        <f>'[8]6、模具砂箱评估表'!E62</f>
        <v>台</v>
      </c>
      <c r="H486" s="22">
        <f>'[8]6、模具砂箱评估表'!F62</f>
        <v>1</v>
      </c>
      <c r="I486" s="23">
        <f>'[8]6、模具砂箱评估表'!H62</f>
        <v>41455</v>
      </c>
      <c r="J486" s="23">
        <f t="shared" si="15"/>
        <v>41455</v>
      </c>
      <c r="K486" s="23"/>
      <c r="L486" s="110"/>
      <c r="M486" s="11"/>
      <c r="N486" s="10"/>
      <c r="O486" s="13"/>
      <c r="P486" s="11"/>
      <c r="Q486" s="11">
        <f>'[8]6、模具砂箱评估表'!J62</f>
        <v>800</v>
      </c>
      <c r="R486" s="25">
        <f>'[8]6、模具砂箱评估表'!K62*100</f>
        <v>30</v>
      </c>
      <c r="S486" s="11">
        <f t="shared" si="16"/>
        <v>240</v>
      </c>
      <c r="T486" s="11"/>
      <c r="U486" s="22" t="str">
        <f>'[8]6、模具砂箱评估表'!M62</f>
        <v>A3</v>
      </c>
      <c r="V486" s="176"/>
      <c r="W486" s="176"/>
      <c r="X486" s="176"/>
      <c r="Y486" s="176"/>
    </row>
    <row r="487" spans="1:25" ht="18" customHeight="1">
      <c r="A487" s="22">
        <f>'[8]6、模具砂箱评估表'!A63</f>
        <v>62</v>
      </c>
      <c r="B487" s="22">
        <f>'[8]6、模具砂箱评估表'!B63</f>
        <v>0</v>
      </c>
      <c r="C487" s="30" t="str">
        <f>'[8]6、模具砂箱评估表'!C63</f>
        <v>木型103</v>
      </c>
      <c r="D487" s="22">
        <f>'[8]6、模具砂箱评估表'!D63</f>
        <v>0</v>
      </c>
      <c r="E487" s="22"/>
      <c r="F487" s="22" t="str">
        <f>'[8]6、模具砂箱评估表'!G63</f>
        <v>沈阳东方木型模具制品有限公司</v>
      </c>
      <c r="G487" s="22" t="str">
        <f>'[8]6、模具砂箱评估表'!E63</f>
        <v>台</v>
      </c>
      <c r="H487" s="22">
        <f>'[8]6、模具砂箱评估表'!F63</f>
        <v>1</v>
      </c>
      <c r="I487" s="23">
        <f>'[8]6、模具砂箱评估表'!H63</f>
        <v>41455</v>
      </c>
      <c r="J487" s="23">
        <f t="shared" si="15"/>
        <v>41455</v>
      </c>
      <c r="K487" s="23"/>
      <c r="L487" s="110"/>
      <c r="M487" s="11"/>
      <c r="N487" s="10"/>
      <c r="O487" s="13"/>
      <c r="P487" s="11"/>
      <c r="Q487" s="11">
        <f>'[8]6、模具砂箱评估表'!J63</f>
        <v>800</v>
      </c>
      <c r="R487" s="25">
        <f>'[8]6、模具砂箱评估表'!K63*100</f>
        <v>30</v>
      </c>
      <c r="S487" s="11">
        <f t="shared" si="16"/>
        <v>240</v>
      </c>
      <c r="T487" s="11"/>
      <c r="U487" s="22" t="str">
        <f>'[8]6、模具砂箱评估表'!M63</f>
        <v>A3</v>
      </c>
      <c r="V487" s="176"/>
      <c r="W487" s="176"/>
      <c r="X487" s="176"/>
      <c r="Y487" s="176"/>
    </row>
    <row r="488" spans="1:25" ht="18" customHeight="1">
      <c r="A488" s="22">
        <f>'[8]6、模具砂箱评估表'!A64</f>
        <v>63</v>
      </c>
      <c r="B488" s="22">
        <f>'[8]6、模具砂箱评估表'!B64</f>
        <v>0</v>
      </c>
      <c r="C488" s="30" t="str">
        <f>'[8]6、模具砂箱评估表'!C64</f>
        <v>木型104</v>
      </c>
      <c r="D488" s="22">
        <f>'[8]6、模具砂箱评估表'!D64</f>
        <v>0</v>
      </c>
      <c r="E488" s="22"/>
      <c r="F488" s="22" t="str">
        <f>'[8]6、模具砂箱评估表'!G64</f>
        <v>沈阳东方木型模具制品有限公司</v>
      </c>
      <c r="G488" s="22" t="str">
        <f>'[8]6、模具砂箱评估表'!E64</f>
        <v>台</v>
      </c>
      <c r="H488" s="22">
        <f>'[8]6、模具砂箱评估表'!F64</f>
        <v>1</v>
      </c>
      <c r="I488" s="23">
        <f>'[8]6、模具砂箱评估表'!H64</f>
        <v>41455</v>
      </c>
      <c r="J488" s="23">
        <f t="shared" si="15"/>
        <v>41455</v>
      </c>
      <c r="K488" s="23"/>
      <c r="L488" s="110"/>
      <c r="M488" s="11"/>
      <c r="N488" s="10"/>
      <c r="O488" s="13"/>
      <c r="P488" s="11"/>
      <c r="Q488" s="11">
        <f>'[8]6、模具砂箱评估表'!J64</f>
        <v>800</v>
      </c>
      <c r="R488" s="25">
        <f>'[8]6、模具砂箱评估表'!K64*100</f>
        <v>30</v>
      </c>
      <c r="S488" s="11">
        <f t="shared" si="16"/>
        <v>240</v>
      </c>
      <c r="T488" s="11"/>
      <c r="U488" s="22" t="str">
        <f>'[8]6、模具砂箱评估表'!M64</f>
        <v>A3</v>
      </c>
      <c r="V488" s="176"/>
      <c r="W488" s="176"/>
      <c r="X488" s="176"/>
      <c r="Y488" s="176"/>
    </row>
    <row r="489" spans="1:25" ht="18" customHeight="1">
      <c r="A489" s="22">
        <f>'[8]6、模具砂箱评估表'!A65</f>
        <v>64</v>
      </c>
      <c r="B489" s="22">
        <f>'[8]6、模具砂箱评估表'!B65</f>
        <v>0</v>
      </c>
      <c r="C489" s="30" t="str">
        <f>'[8]6、模具砂箱评估表'!C65</f>
        <v>木型105</v>
      </c>
      <c r="D489" s="22">
        <f>'[8]6、模具砂箱评估表'!D65</f>
        <v>0</v>
      </c>
      <c r="E489" s="22"/>
      <c r="F489" s="22" t="str">
        <f>'[8]6、模具砂箱评估表'!G65</f>
        <v>沈阳东方木型模具制品有限公司</v>
      </c>
      <c r="G489" s="22" t="str">
        <f>'[8]6、模具砂箱评估表'!E65</f>
        <v>台</v>
      </c>
      <c r="H489" s="22">
        <f>'[8]6、模具砂箱评估表'!F65</f>
        <v>1</v>
      </c>
      <c r="I489" s="23">
        <f>'[8]6、模具砂箱评估表'!H65</f>
        <v>41455</v>
      </c>
      <c r="J489" s="23">
        <f t="shared" si="15"/>
        <v>41455</v>
      </c>
      <c r="K489" s="23"/>
      <c r="L489" s="110"/>
      <c r="M489" s="11"/>
      <c r="N489" s="10"/>
      <c r="O489" s="13"/>
      <c r="P489" s="11"/>
      <c r="Q489" s="11">
        <f>'[8]6、模具砂箱评估表'!J65</f>
        <v>800</v>
      </c>
      <c r="R489" s="25">
        <f>'[8]6、模具砂箱评估表'!K65*100</f>
        <v>30</v>
      </c>
      <c r="S489" s="11">
        <f t="shared" si="16"/>
        <v>240</v>
      </c>
      <c r="T489" s="11"/>
      <c r="U489" s="22" t="str">
        <f>'[8]6、模具砂箱评估表'!M65</f>
        <v>A3</v>
      </c>
      <c r="V489" s="176"/>
      <c r="W489" s="176"/>
      <c r="X489" s="176"/>
      <c r="Y489" s="176"/>
    </row>
    <row r="490" spans="1:25" ht="18" customHeight="1">
      <c r="A490" s="22">
        <f>'[8]6、模具砂箱评估表'!A66</f>
        <v>65</v>
      </c>
      <c r="B490" s="22">
        <f>'[8]6、模具砂箱评估表'!B66</f>
        <v>0</v>
      </c>
      <c r="C490" s="30" t="str">
        <f>'[8]6、模具砂箱评估表'!C66</f>
        <v>木型106</v>
      </c>
      <c r="D490" s="22">
        <f>'[8]6、模具砂箱评估表'!D66</f>
        <v>0</v>
      </c>
      <c r="E490" s="22"/>
      <c r="F490" s="22" t="str">
        <f>'[8]6、模具砂箱评估表'!G66</f>
        <v>沈阳东方木型模具制品有限公司</v>
      </c>
      <c r="G490" s="22" t="str">
        <f>'[8]6、模具砂箱评估表'!E66</f>
        <v>台</v>
      </c>
      <c r="H490" s="22">
        <f>'[8]6、模具砂箱评估表'!F66</f>
        <v>1</v>
      </c>
      <c r="I490" s="23">
        <f>'[8]6、模具砂箱评估表'!H66</f>
        <v>41455</v>
      </c>
      <c r="J490" s="23">
        <f t="shared" si="15"/>
        <v>41455</v>
      </c>
      <c r="K490" s="23"/>
      <c r="L490" s="110"/>
      <c r="M490" s="11"/>
      <c r="N490" s="10"/>
      <c r="O490" s="13"/>
      <c r="P490" s="11"/>
      <c r="Q490" s="11">
        <f>'[8]6、模具砂箱评估表'!J66</f>
        <v>800</v>
      </c>
      <c r="R490" s="25">
        <f>'[8]6、模具砂箱评估表'!K66*100</f>
        <v>30</v>
      </c>
      <c r="S490" s="11">
        <f t="shared" si="16"/>
        <v>240</v>
      </c>
      <c r="T490" s="11"/>
      <c r="U490" s="22" t="str">
        <f>'[8]6、模具砂箱评估表'!M66</f>
        <v>A3</v>
      </c>
      <c r="V490" s="176"/>
      <c r="W490" s="176"/>
      <c r="X490" s="176"/>
      <c r="Y490" s="176"/>
    </row>
    <row r="491" spans="1:25" ht="18" customHeight="1">
      <c r="A491" s="22">
        <f>'[8]6、模具砂箱评估表'!A67</f>
        <v>66</v>
      </c>
      <c r="B491" s="22">
        <f>'[8]6、模具砂箱评估表'!B67</f>
        <v>0</v>
      </c>
      <c r="C491" s="30" t="str">
        <f>'[8]6、模具砂箱评估表'!C67</f>
        <v>木型107</v>
      </c>
      <c r="D491" s="22">
        <f>'[8]6、模具砂箱评估表'!D67</f>
        <v>0</v>
      </c>
      <c r="E491" s="22"/>
      <c r="F491" s="22" t="str">
        <f>'[8]6、模具砂箱评估表'!G67</f>
        <v>沈阳东方木型模具制品有限公司</v>
      </c>
      <c r="G491" s="22" t="str">
        <f>'[8]6、模具砂箱评估表'!E67</f>
        <v>台</v>
      </c>
      <c r="H491" s="22">
        <f>'[8]6、模具砂箱评估表'!F67</f>
        <v>1</v>
      </c>
      <c r="I491" s="23">
        <f>'[8]6、模具砂箱评估表'!H67</f>
        <v>41455</v>
      </c>
      <c r="J491" s="23">
        <f t="shared" ref="J491:J554" si="17">I491</f>
        <v>41455</v>
      </c>
      <c r="K491" s="23"/>
      <c r="L491" s="110"/>
      <c r="M491" s="11"/>
      <c r="N491" s="10"/>
      <c r="O491" s="13"/>
      <c r="P491" s="11"/>
      <c r="Q491" s="11">
        <f>'[8]6、模具砂箱评估表'!J67</f>
        <v>800</v>
      </c>
      <c r="R491" s="25">
        <f>'[8]6、模具砂箱评估表'!K67*100</f>
        <v>30</v>
      </c>
      <c r="S491" s="11">
        <f t="shared" ref="S491:S554" si="18">ROUND(Q491*R491/100,0)</f>
        <v>240</v>
      </c>
      <c r="T491" s="11"/>
      <c r="U491" s="22" t="str">
        <f>'[8]6、模具砂箱评估表'!M67</f>
        <v>A3</v>
      </c>
      <c r="V491" s="176"/>
      <c r="W491" s="176"/>
      <c r="X491" s="176"/>
      <c r="Y491" s="176"/>
    </row>
    <row r="492" spans="1:25" ht="18" customHeight="1">
      <c r="A492" s="22">
        <f>'[8]6、模具砂箱评估表'!A68</f>
        <v>67</v>
      </c>
      <c r="B492" s="22">
        <f>'[8]6、模具砂箱评估表'!B68</f>
        <v>0</v>
      </c>
      <c r="C492" s="30" t="str">
        <f>'[8]6、模具砂箱评估表'!C68</f>
        <v>木型108</v>
      </c>
      <c r="D492" s="22">
        <f>'[8]6、模具砂箱评估表'!D68</f>
        <v>0</v>
      </c>
      <c r="E492" s="22"/>
      <c r="F492" s="22" t="str">
        <f>'[8]6、模具砂箱评估表'!G68</f>
        <v>沈阳东方木型模具制品有限公司</v>
      </c>
      <c r="G492" s="22" t="str">
        <f>'[8]6、模具砂箱评估表'!E68</f>
        <v>台</v>
      </c>
      <c r="H492" s="22">
        <f>'[8]6、模具砂箱评估表'!F68</f>
        <v>1</v>
      </c>
      <c r="I492" s="23">
        <f>'[8]6、模具砂箱评估表'!H68</f>
        <v>41455</v>
      </c>
      <c r="J492" s="23">
        <f t="shared" si="17"/>
        <v>41455</v>
      </c>
      <c r="K492" s="23"/>
      <c r="L492" s="110"/>
      <c r="M492" s="11"/>
      <c r="N492" s="10"/>
      <c r="O492" s="13"/>
      <c r="P492" s="11"/>
      <c r="Q492" s="11">
        <f>'[8]6、模具砂箱评估表'!J68</f>
        <v>800</v>
      </c>
      <c r="R492" s="25">
        <f>'[8]6、模具砂箱评估表'!K68*100</f>
        <v>30</v>
      </c>
      <c r="S492" s="11">
        <f t="shared" si="18"/>
        <v>240</v>
      </c>
      <c r="T492" s="11"/>
      <c r="U492" s="22" t="str">
        <f>'[8]6、模具砂箱评估表'!M68</f>
        <v>A3</v>
      </c>
      <c r="V492" s="176"/>
      <c r="W492" s="176"/>
      <c r="X492" s="176"/>
      <c r="Y492" s="176"/>
    </row>
    <row r="493" spans="1:25" ht="18" customHeight="1">
      <c r="A493" s="22">
        <f>'[8]6、模具砂箱评估表'!A69</f>
        <v>68</v>
      </c>
      <c r="B493" s="22">
        <f>'[8]6、模具砂箱评估表'!B69</f>
        <v>0</v>
      </c>
      <c r="C493" s="30" t="str">
        <f>'[8]6、模具砂箱评估表'!C69</f>
        <v>木型109</v>
      </c>
      <c r="D493" s="22">
        <f>'[8]6、模具砂箱评估表'!D69</f>
        <v>0</v>
      </c>
      <c r="E493" s="22"/>
      <c r="F493" s="22" t="str">
        <f>'[8]6、模具砂箱评估表'!G69</f>
        <v>沈阳东方木型模具制品有限公司</v>
      </c>
      <c r="G493" s="22" t="str">
        <f>'[8]6、模具砂箱评估表'!E69</f>
        <v>台</v>
      </c>
      <c r="H493" s="22">
        <f>'[8]6、模具砂箱评估表'!F69</f>
        <v>1</v>
      </c>
      <c r="I493" s="23">
        <f>'[8]6、模具砂箱评估表'!H69</f>
        <v>41455</v>
      </c>
      <c r="J493" s="23">
        <f t="shared" si="17"/>
        <v>41455</v>
      </c>
      <c r="K493" s="23"/>
      <c r="L493" s="110"/>
      <c r="M493" s="11"/>
      <c r="N493" s="10"/>
      <c r="O493" s="13"/>
      <c r="P493" s="11"/>
      <c r="Q493" s="11">
        <f>'[8]6、模具砂箱评估表'!J69</f>
        <v>800</v>
      </c>
      <c r="R493" s="25">
        <f>'[8]6、模具砂箱评估表'!K69*100</f>
        <v>30</v>
      </c>
      <c r="S493" s="11">
        <f t="shared" si="18"/>
        <v>240</v>
      </c>
      <c r="T493" s="11"/>
      <c r="U493" s="22" t="str">
        <f>'[8]6、模具砂箱评估表'!M69</f>
        <v>A3</v>
      </c>
      <c r="V493" s="176"/>
      <c r="W493" s="176"/>
      <c r="X493" s="176"/>
      <c r="Y493" s="176"/>
    </row>
    <row r="494" spans="1:25" ht="18" customHeight="1">
      <c r="A494" s="22">
        <f>'[8]6、模具砂箱评估表'!A70</f>
        <v>69</v>
      </c>
      <c r="B494" s="22">
        <f>'[8]6、模具砂箱评估表'!B70</f>
        <v>0</v>
      </c>
      <c r="C494" s="30" t="str">
        <f>'[8]6、模具砂箱评估表'!C70</f>
        <v>木型110</v>
      </c>
      <c r="D494" s="22">
        <f>'[8]6、模具砂箱评估表'!D70</f>
        <v>0</v>
      </c>
      <c r="E494" s="22"/>
      <c r="F494" s="22" t="str">
        <f>'[8]6、模具砂箱评估表'!G70</f>
        <v>沈阳东方木型模具制品有限公司</v>
      </c>
      <c r="G494" s="22" t="str">
        <f>'[8]6、模具砂箱评估表'!E70</f>
        <v>台</v>
      </c>
      <c r="H494" s="22">
        <f>'[8]6、模具砂箱评估表'!F70</f>
        <v>1</v>
      </c>
      <c r="I494" s="23">
        <f>'[8]6、模具砂箱评估表'!H70</f>
        <v>41455</v>
      </c>
      <c r="J494" s="23">
        <f t="shared" si="17"/>
        <v>41455</v>
      </c>
      <c r="K494" s="23"/>
      <c r="L494" s="110"/>
      <c r="M494" s="11"/>
      <c r="N494" s="10"/>
      <c r="O494" s="13"/>
      <c r="P494" s="11"/>
      <c r="Q494" s="11">
        <f>'[8]6、模具砂箱评估表'!J70</f>
        <v>800</v>
      </c>
      <c r="R494" s="25">
        <f>'[8]6、模具砂箱评估表'!K70*100</f>
        <v>30</v>
      </c>
      <c r="S494" s="11">
        <f t="shared" si="18"/>
        <v>240</v>
      </c>
      <c r="T494" s="11"/>
      <c r="U494" s="22" t="str">
        <f>'[8]6、模具砂箱评估表'!M70</f>
        <v>A3</v>
      </c>
      <c r="V494" s="176"/>
      <c r="W494" s="176"/>
      <c r="X494" s="176"/>
      <c r="Y494" s="176"/>
    </row>
    <row r="495" spans="1:25" ht="18" customHeight="1">
      <c r="A495" s="22">
        <f>'[8]6、模具砂箱评估表'!A71</f>
        <v>70</v>
      </c>
      <c r="B495" s="22">
        <f>'[8]6、模具砂箱评估表'!B71</f>
        <v>0</v>
      </c>
      <c r="C495" s="30" t="str">
        <f>'[8]6、模具砂箱评估表'!C71</f>
        <v>木型111</v>
      </c>
      <c r="D495" s="22">
        <f>'[8]6、模具砂箱评估表'!D71</f>
        <v>0</v>
      </c>
      <c r="E495" s="22"/>
      <c r="F495" s="22" t="str">
        <f>'[8]6、模具砂箱评估表'!G71</f>
        <v>沈阳东方木型模具制品有限公司</v>
      </c>
      <c r="G495" s="22" t="str">
        <f>'[8]6、模具砂箱评估表'!E71</f>
        <v>台</v>
      </c>
      <c r="H495" s="22">
        <f>'[8]6、模具砂箱评估表'!F71</f>
        <v>1</v>
      </c>
      <c r="I495" s="23">
        <f>'[8]6、模具砂箱评估表'!H71</f>
        <v>41455</v>
      </c>
      <c r="J495" s="23">
        <f t="shared" si="17"/>
        <v>41455</v>
      </c>
      <c r="K495" s="23"/>
      <c r="L495" s="110"/>
      <c r="M495" s="11"/>
      <c r="N495" s="10"/>
      <c r="O495" s="13"/>
      <c r="P495" s="11"/>
      <c r="Q495" s="11">
        <f>'[8]6、模具砂箱评估表'!J71</f>
        <v>800</v>
      </c>
      <c r="R495" s="25">
        <f>'[8]6、模具砂箱评估表'!K71*100</f>
        <v>30</v>
      </c>
      <c r="S495" s="11">
        <f t="shared" si="18"/>
        <v>240</v>
      </c>
      <c r="T495" s="11"/>
      <c r="U495" s="22" t="str">
        <f>'[8]6、模具砂箱评估表'!M71</f>
        <v>A3</v>
      </c>
      <c r="V495" s="176"/>
      <c r="W495" s="176"/>
      <c r="X495" s="176"/>
      <c r="Y495" s="176"/>
    </row>
    <row r="496" spans="1:25" ht="18" customHeight="1">
      <c r="A496" s="22">
        <f>'[8]6、模具砂箱评估表'!A72</f>
        <v>71</v>
      </c>
      <c r="B496" s="22">
        <f>'[8]6、模具砂箱评估表'!B72</f>
        <v>0</v>
      </c>
      <c r="C496" s="30" t="str">
        <f>'[8]6、模具砂箱评估表'!C72</f>
        <v>木型112</v>
      </c>
      <c r="D496" s="22">
        <f>'[8]6、模具砂箱评估表'!D72</f>
        <v>0</v>
      </c>
      <c r="E496" s="22"/>
      <c r="F496" s="22" t="str">
        <f>'[8]6、模具砂箱评估表'!G72</f>
        <v>沈阳东方木型模具制品有限公司</v>
      </c>
      <c r="G496" s="22" t="str">
        <f>'[8]6、模具砂箱评估表'!E72</f>
        <v>台</v>
      </c>
      <c r="H496" s="22">
        <f>'[8]6、模具砂箱评估表'!F72</f>
        <v>1</v>
      </c>
      <c r="I496" s="23">
        <f>'[8]6、模具砂箱评估表'!H72</f>
        <v>41455</v>
      </c>
      <c r="J496" s="23">
        <f t="shared" si="17"/>
        <v>41455</v>
      </c>
      <c r="K496" s="23"/>
      <c r="L496" s="110"/>
      <c r="M496" s="11"/>
      <c r="N496" s="10"/>
      <c r="O496" s="13"/>
      <c r="P496" s="11"/>
      <c r="Q496" s="11">
        <f>'[8]6、模具砂箱评估表'!J72</f>
        <v>800</v>
      </c>
      <c r="R496" s="25">
        <f>'[8]6、模具砂箱评估表'!K72*100</f>
        <v>30</v>
      </c>
      <c r="S496" s="11">
        <f t="shared" si="18"/>
        <v>240</v>
      </c>
      <c r="T496" s="11"/>
      <c r="U496" s="22" t="str">
        <f>'[8]6、模具砂箱评估表'!M72</f>
        <v>A3</v>
      </c>
      <c r="V496" s="176"/>
      <c r="W496" s="176"/>
      <c r="X496" s="176"/>
      <c r="Y496" s="176"/>
    </row>
    <row r="497" spans="1:25" ht="18" customHeight="1">
      <c r="A497" s="22">
        <f>'[8]6、模具砂箱评估表'!A73</f>
        <v>72</v>
      </c>
      <c r="B497" s="22">
        <f>'[8]6、模具砂箱评估表'!B73</f>
        <v>0</v>
      </c>
      <c r="C497" s="30" t="str">
        <f>'[8]6、模具砂箱评估表'!C73</f>
        <v>木型113</v>
      </c>
      <c r="D497" s="22">
        <f>'[8]6、模具砂箱评估表'!D73</f>
        <v>0</v>
      </c>
      <c r="E497" s="22"/>
      <c r="F497" s="22" t="str">
        <f>'[8]6、模具砂箱评估表'!G73</f>
        <v>沈阳东方木型模具制品有限公司</v>
      </c>
      <c r="G497" s="22" t="str">
        <f>'[8]6、模具砂箱评估表'!E73</f>
        <v>台</v>
      </c>
      <c r="H497" s="22">
        <f>'[8]6、模具砂箱评估表'!F73</f>
        <v>1</v>
      </c>
      <c r="I497" s="23">
        <f>'[8]6、模具砂箱评估表'!H73</f>
        <v>41455</v>
      </c>
      <c r="J497" s="23">
        <f t="shared" si="17"/>
        <v>41455</v>
      </c>
      <c r="K497" s="23"/>
      <c r="L497" s="110"/>
      <c r="M497" s="11"/>
      <c r="N497" s="10"/>
      <c r="O497" s="13"/>
      <c r="P497" s="11"/>
      <c r="Q497" s="11">
        <f>'[8]6、模具砂箱评估表'!J73</f>
        <v>800</v>
      </c>
      <c r="R497" s="25">
        <f>'[8]6、模具砂箱评估表'!K73*100</f>
        <v>30</v>
      </c>
      <c r="S497" s="11">
        <f t="shared" si="18"/>
        <v>240</v>
      </c>
      <c r="T497" s="11"/>
      <c r="U497" s="22" t="str">
        <f>'[8]6、模具砂箱评估表'!M73</f>
        <v>A3</v>
      </c>
      <c r="V497" s="176"/>
      <c r="W497" s="176"/>
      <c r="X497" s="176"/>
      <c r="Y497" s="176"/>
    </row>
    <row r="498" spans="1:25" ht="18" customHeight="1">
      <c r="A498" s="22">
        <f>'[8]6、模具砂箱评估表'!A74</f>
        <v>73</v>
      </c>
      <c r="B498" s="22">
        <f>'[8]6、模具砂箱评估表'!B74</f>
        <v>0</v>
      </c>
      <c r="C498" s="30" t="str">
        <f>'[8]6、模具砂箱评估表'!C74</f>
        <v>木型114</v>
      </c>
      <c r="D498" s="22">
        <f>'[8]6、模具砂箱评估表'!D74</f>
        <v>0</v>
      </c>
      <c r="E498" s="22"/>
      <c r="F498" s="22" t="str">
        <f>'[8]6、模具砂箱评估表'!G74</f>
        <v>沈阳东方木型模具制品有限公司</v>
      </c>
      <c r="G498" s="22" t="str">
        <f>'[8]6、模具砂箱评估表'!E74</f>
        <v>台</v>
      </c>
      <c r="H498" s="22">
        <f>'[8]6、模具砂箱评估表'!F74</f>
        <v>1</v>
      </c>
      <c r="I498" s="23">
        <f>'[8]6、模具砂箱评估表'!H74</f>
        <v>41455</v>
      </c>
      <c r="J498" s="23">
        <f t="shared" si="17"/>
        <v>41455</v>
      </c>
      <c r="K498" s="23"/>
      <c r="L498" s="110"/>
      <c r="M498" s="11"/>
      <c r="N498" s="10"/>
      <c r="O498" s="13"/>
      <c r="P498" s="11"/>
      <c r="Q498" s="11">
        <f>'[8]6、模具砂箱评估表'!J74</f>
        <v>800</v>
      </c>
      <c r="R498" s="25">
        <f>'[8]6、模具砂箱评估表'!K74*100</f>
        <v>30</v>
      </c>
      <c r="S498" s="11">
        <f t="shared" si="18"/>
        <v>240</v>
      </c>
      <c r="T498" s="11"/>
      <c r="U498" s="22" t="str">
        <f>'[8]6、模具砂箱评估表'!M74</f>
        <v>A3</v>
      </c>
      <c r="V498" s="176"/>
      <c r="W498" s="176"/>
      <c r="X498" s="176"/>
      <c r="Y498" s="176"/>
    </row>
    <row r="499" spans="1:25" ht="18" customHeight="1">
      <c r="A499" s="22">
        <f>'[8]6、模具砂箱评估表'!A75</f>
        <v>74</v>
      </c>
      <c r="B499" s="22">
        <f>'[8]6、模具砂箱评估表'!B75</f>
        <v>0</v>
      </c>
      <c r="C499" s="30" t="str">
        <f>'[8]6、模具砂箱评估表'!C75</f>
        <v>木型115</v>
      </c>
      <c r="D499" s="22">
        <f>'[8]6、模具砂箱评估表'!D75</f>
        <v>0</v>
      </c>
      <c r="E499" s="22"/>
      <c r="F499" s="22" t="str">
        <f>'[8]6、模具砂箱评估表'!G75</f>
        <v>沈阳东方木型模具制品有限公司</v>
      </c>
      <c r="G499" s="22" t="str">
        <f>'[8]6、模具砂箱评估表'!E75</f>
        <v>台</v>
      </c>
      <c r="H499" s="22">
        <f>'[8]6、模具砂箱评估表'!F75</f>
        <v>1</v>
      </c>
      <c r="I499" s="23">
        <f>'[8]6、模具砂箱评估表'!H75</f>
        <v>41455</v>
      </c>
      <c r="J499" s="23">
        <f t="shared" si="17"/>
        <v>41455</v>
      </c>
      <c r="K499" s="23"/>
      <c r="L499" s="110"/>
      <c r="M499" s="11"/>
      <c r="N499" s="10"/>
      <c r="O499" s="13"/>
      <c r="P499" s="11"/>
      <c r="Q499" s="11">
        <f>'[8]6、模具砂箱评估表'!J75</f>
        <v>800</v>
      </c>
      <c r="R499" s="25">
        <f>'[8]6、模具砂箱评估表'!K75*100</f>
        <v>30</v>
      </c>
      <c r="S499" s="11">
        <f t="shared" si="18"/>
        <v>240</v>
      </c>
      <c r="T499" s="11"/>
      <c r="U499" s="22" t="str">
        <f>'[8]6、模具砂箱评估表'!M75</f>
        <v>A3</v>
      </c>
      <c r="V499" s="176"/>
      <c r="W499" s="176"/>
      <c r="X499" s="176"/>
      <c r="Y499" s="176"/>
    </row>
    <row r="500" spans="1:25" ht="18" customHeight="1">
      <c r="A500" s="22">
        <f>'[8]6、模具砂箱评估表'!A76</f>
        <v>75</v>
      </c>
      <c r="B500" s="22">
        <f>'[8]6、模具砂箱评估表'!B76</f>
        <v>0</v>
      </c>
      <c r="C500" s="30" t="str">
        <f>'[8]6、模具砂箱评估表'!C76</f>
        <v>木型116</v>
      </c>
      <c r="D500" s="22">
        <f>'[8]6、模具砂箱评估表'!D76</f>
        <v>0</v>
      </c>
      <c r="E500" s="22"/>
      <c r="F500" s="22" t="str">
        <f>'[8]6、模具砂箱评估表'!G76</f>
        <v>沈阳东方木型模具制品有限公司</v>
      </c>
      <c r="G500" s="22" t="str">
        <f>'[8]6、模具砂箱评估表'!E76</f>
        <v>台</v>
      </c>
      <c r="H500" s="22">
        <f>'[8]6、模具砂箱评估表'!F76</f>
        <v>1</v>
      </c>
      <c r="I500" s="23">
        <f>'[8]6、模具砂箱评估表'!H76</f>
        <v>41455</v>
      </c>
      <c r="J500" s="23">
        <f t="shared" si="17"/>
        <v>41455</v>
      </c>
      <c r="K500" s="23"/>
      <c r="L500" s="110"/>
      <c r="M500" s="11"/>
      <c r="N500" s="10"/>
      <c r="O500" s="13"/>
      <c r="P500" s="11"/>
      <c r="Q500" s="11">
        <f>'[8]6、模具砂箱评估表'!J76</f>
        <v>800</v>
      </c>
      <c r="R500" s="25">
        <f>'[8]6、模具砂箱评估表'!K76*100</f>
        <v>30</v>
      </c>
      <c r="S500" s="11">
        <f t="shared" si="18"/>
        <v>240</v>
      </c>
      <c r="T500" s="11"/>
      <c r="U500" s="22" t="str">
        <f>'[8]6、模具砂箱评估表'!M76</f>
        <v>A3</v>
      </c>
      <c r="V500" s="176"/>
      <c r="W500" s="176"/>
      <c r="X500" s="176"/>
      <c r="Y500" s="176"/>
    </row>
    <row r="501" spans="1:25" ht="18" customHeight="1">
      <c r="A501" s="22">
        <f>'[8]6、模具砂箱评估表'!A77</f>
        <v>76</v>
      </c>
      <c r="B501" s="22">
        <f>'[8]6、模具砂箱评估表'!B77</f>
        <v>0</v>
      </c>
      <c r="C501" s="30" t="str">
        <f>'[8]6、模具砂箱评估表'!C77</f>
        <v>木型117</v>
      </c>
      <c r="D501" s="22">
        <f>'[8]6、模具砂箱评估表'!D77</f>
        <v>0</v>
      </c>
      <c r="E501" s="22"/>
      <c r="F501" s="22" t="str">
        <f>'[8]6、模具砂箱评估表'!G77</f>
        <v>沈阳东方木型模具制品有限公司</v>
      </c>
      <c r="G501" s="22" t="str">
        <f>'[8]6、模具砂箱评估表'!E77</f>
        <v>台</v>
      </c>
      <c r="H501" s="22">
        <f>'[8]6、模具砂箱评估表'!F77</f>
        <v>1</v>
      </c>
      <c r="I501" s="23">
        <f>'[8]6、模具砂箱评估表'!H77</f>
        <v>41455</v>
      </c>
      <c r="J501" s="23">
        <f t="shared" si="17"/>
        <v>41455</v>
      </c>
      <c r="K501" s="23"/>
      <c r="L501" s="110"/>
      <c r="M501" s="11"/>
      <c r="N501" s="10"/>
      <c r="O501" s="13"/>
      <c r="P501" s="11"/>
      <c r="Q501" s="11">
        <f>'[8]6、模具砂箱评估表'!J77</f>
        <v>800</v>
      </c>
      <c r="R501" s="25">
        <f>'[8]6、模具砂箱评估表'!K77*100</f>
        <v>30</v>
      </c>
      <c r="S501" s="11">
        <f t="shared" si="18"/>
        <v>240</v>
      </c>
      <c r="T501" s="11"/>
      <c r="U501" s="22" t="str">
        <f>'[8]6、模具砂箱评估表'!M77</f>
        <v>A3</v>
      </c>
      <c r="V501" s="176"/>
      <c r="W501" s="176"/>
      <c r="X501" s="176"/>
      <c r="Y501" s="176"/>
    </row>
    <row r="502" spans="1:25" ht="18" customHeight="1">
      <c r="A502" s="22">
        <f>'[8]6、模具砂箱评估表'!A78</f>
        <v>77</v>
      </c>
      <c r="B502" s="22">
        <f>'[8]6、模具砂箱评估表'!B78</f>
        <v>0</v>
      </c>
      <c r="C502" s="30" t="str">
        <f>'[8]6、模具砂箱评估表'!C78</f>
        <v>玻璃钢2</v>
      </c>
      <c r="D502" s="22">
        <f>'[8]6、模具砂箱评估表'!D78</f>
        <v>0</v>
      </c>
      <c r="E502" s="22"/>
      <c r="F502" s="22" t="str">
        <f>'[8]6、模具砂箱评估表'!G78</f>
        <v>瓦房店模具厂</v>
      </c>
      <c r="G502" s="22" t="str">
        <f>'[8]6、模具砂箱评估表'!E78</f>
        <v>台</v>
      </c>
      <c r="H502" s="22">
        <f>'[8]6、模具砂箱评估表'!F78</f>
        <v>1</v>
      </c>
      <c r="I502" s="23">
        <f>'[8]6、模具砂箱评估表'!H78</f>
        <v>41455</v>
      </c>
      <c r="J502" s="23">
        <f t="shared" si="17"/>
        <v>41455</v>
      </c>
      <c r="K502" s="23"/>
      <c r="L502" s="110"/>
      <c r="M502" s="11"/>
      <c r="N502" s="10"/>
      <c r="O502" s="13"/>
      <c r="P502" s="11"/>
      <c r="Q502" s="11">
        <f>'[8]6、模具砂箱评估表'!J78</f>
        <v>26500</v>
      </c>
      <c r="R502" s="25">
        <f>'[8]6、模具砂箱评估表'!K78*100</f>
        <v>35</v>
      </c>
      <c r="S502" s="11">
        <f t="shared" si="18"/>
        <v>9275</v>
      </c>
      <c r="T502" s="11"/>
      <c r="U502" s="22" t="str">
        <f>'[8]6、模具砂箱评估表'!M78</f>
        <v>A4</v>
      </c>
      <c r="V502" s="176"/>
      <c r="W502" s="176"/>
      <c r="X502" s="176"/>
      <c r="Y502" s="176"/>
    </row>
    <row r="503" spans="1:25" ht="18" customHeight="1">
      <c r="A503" s="22">
        <f>'[8]6、模具砂箱评估表'!A79</f>
        <v>78</v>
      </c>
      <c r="B503" s="22">
        <f>'[8]6、模具砂箱评估表'!B79</f>
        <v>0</v>
      </c>
      <c r="C503" s="30" t="str">
        <f>'[8]6、模具砂箱评估表'!C79</f>
        <v>玻璃钢3</v>
      </c>
      <c r="D503" s="22">
        <f>'[8]6、模具砂箱评估表'!D79</f>
        <v>0</v>
      </c>
      <c r="E503" s="22"/>
      <c r="F503" s="22" t="str">
        <f>'[8]6、模具砂箱评估表'!G79</f>
        <v>瓦房店模具厂</v>
      </c>
      <c r="G503" s="22" t="str">
        <f>'[8]6、模具砂箱评估表'!E79</f>
        <v>台</v>
      </c>
      <c r="H503" s="22">
        <f>'[8]6、模具砂箱评估表'!F79</f>
        <v>1</v>
      </c>
      <c r="I503" s="23">
        <f>'[8]6、模具砂箱评估表'!H79</f>
        <v>41455</v>
      </c>
      <c r="J503" s="23">
        <f t="shared" si="17"/>
        <v>41455</v>
      </c>
      <c r="K503" s="23"/>
      <c r="L503" s="110"/>
      <c r="M503" s="11"/>
      <c r="N503" s="10"/>
      <c r="O503" s="13"/>
      <c r="P503" s="11"/>
      <c r="Q503" s="11">
        <f>'[8]6、模具砂箱评估表'!J79</f>
        <v>19100</v>
      </c>
      <c r="R503" s="25">
        <f>'[8]6、模具砂箱评估表'!K79*100</f>
        <v>35</v>
      </c>
      <c r="S503" s="11">
        <f t="shared" si="18"/>
        <v>6685</v>
      </c>
      <c r="T503" s="11"/>
      <c r="U503" s="22" t="str">
        <f>'[8]6、模具砂箱评估表'!M79</f>
        <v>A4</v>
      </c>
      <c r="V503" s="176"/>
      <c r="W503" s="176"/>
      <c r="X503" s="176"/>
      <c r="Y503" s="176"/>
    </row>
    <row r="504" spans="1:25" ht="18" customHeight="1">
      <c r="A504" s="22">
        <f>'[8]6、模具砂箱评估表'!A80</f>
        <v>79</v>
      </c>
      <c r="B504" s="22">
        <f>'[8]6、模具砂箱评估表'!B80</f>
        <v>0</v>
      </c>
      <c r="C504" s="30" t="str">
        <f>'[8]6、模具砂箱评估表'!C80</f>
        <v>玻璃钢4</v>
      </c>
      <c r="D504" s="22">
        <f>'[8]6、模具砂箱评估表'!D80</f>
        <v>0</v>
      </c>
      <c r="E504" s="22"/>
      <c r="F504" s="22" t="str">
        <f>'[8]6、模具砂箱评估表'!G80</f>
        <v>瓦房店模具厂</v>
      </c>
      <c r="G504" s="22" t="str">
        <f>'[8]6、模具砂箱评估表'!E80</f>
        <v>台</v>
      </c>
      <c r="H504" s="22">
        <f>'[8]6、模具砂箱评估表'!F80</f>
        <v>1</v>
      </c>
      <c r="I504" s="23">
        <f>'[8]6、模具砂箱评估表'!H80</f>
        <v>41455</v>
      </c>
      <c r="J504" s="23">
        <f t="shared" si="17"/>
        <v>41455</v>
      </c>
      <c r="K504" s="23"/>
      <c r="L504" s="110"/>
      <c r="M504" s="11"/>
      <c r="N504" s="10"/>
      <c r="O504" s="13"/>
      <c r="P504" s="11"/>
      <c r="Q504" s="11">
        <f>'[8]6、模具砂箱评估表'!J80</f>
        <v>23400</v>
      </c>
      <c r="R504" s="25">
        <f>'[8]6、模具砂箱评估表'!K80*100</f>
        <v>35</v>
      </c>
      <c r="S504" s="11">
        <f t="shared" si="18"/>
        <v>8190</v>
      </c>
      <c r="T504" s="11"/>
      <c r="U504" s="22" t="str">
        <f>'[8]6、模具砂箱评估表'!M80</f>
        <v>A4</v>
      </c>
      <c r="V504" s="176"/>
      <c r="W504" s="176"/>
      <c r="X504" s="176"/>
      <c r="Y504" s="176"/>
    </row>
    <row r="505" spans="1:25" ht="18" customHeight="1">
      <c r="A505" s="22">
        <f>'[8]6、模具砂箱评估表'!A81</f>
        <v>80</v>
      </c>
      <c r="B505" s="22">
        <f>'[8]6、模具砂箱评估表'!B81</f>
        <v>0</v>
      </c>
      <c r="C505" s="30" t="str">
        <f>'[8]6、模具砂箱评估表'!C81</f>
        <v>玻璃钢5</v>
      </c>
      <c r="D505" s="22">
        <f>'[8]6、模具砂箱评估表'!D81</f>
        <v>0</v>
      </c>
      <c r="E505" s="22"/>
      <c r="F505" s="22" t="str">
        <f>'[8]6、模具砂箱评估表'!G81</f>
        <v>瓦房店模具厂</v>
      </c>
      <c r="G505" s="22" t="str">
        <f>'[8]6、模具砂箱评估表'!E81</f>
        <v>台</v>
      </c>
      <c r="H505" s="22">
        <f>'[8]6、模具砂箱评估表'!F81</f>
        <v>1</v>
      </c>
      <c r="I505" s="23">
        <f>'[8]6、模具砂箱评估表'!H81</f>
        <v>41455</v>
      </c>
      <c r="J505" s="23">
        <f t="shared" si="17"/>
        <v>41455</v>
      </c>
      <c r="K505" s="23"/>
      <c r="L505" s="110"/>
      <c r="M505" s="11"/>
      <c r="N505" s="10"/>
      <c r="O505" s="13"/>
      <c r="P505" s="11"/>
      <c r="Q505" s="11">
        <f>'[8]6、模具砂箱评估表'!J81</f>
        <v>27300</v>
      </c>
      <c r="R505" s="25">
        <f>'[8]6、模具砂箱评估表'!K81*100</f>
        <v>35</v>
      </c>
      <c r="S505" s="11">
        <f t="shared" si="18"/>
        <v>9555</v>
      </c>
      <c r="T505" s="11"/>
      <c r="U505" s="22" t="str">
        <f>'[8]6、模具砂箱评估表'!M81</f>
        <v>A4</v>
      </c>
      <c r="V505" s="176"/>
      <c r="W505" s="176"/>
      <c r="X505" s="176"/>
      <c r="Y505" s="176"/>
    </row>
    <row r="506" spans="1:25" ht="18" customHeight="1">
      <c r="A506" s="22">
        <f>'[8]6、模具砂箱评估表'!A82</f>
        <v>81</v>
      </c>
      <c r="B506" s="22">
        <f>'[8]6、模具砂箱评估表'!B82</f>
        <v>0</v>
      </c>
      <c r="C506" s="30" t="str">
        <f>'[8]6、模具砂箱评估表'!C82</f>
        <v>玻璃钢6</v>
      </c>
      <c r="D506" s="22">
        <f>'[8]6、模具砂箱评估表'!D82</f>
        <v>0</v>
      </c>
      <c r="E506" s="22"/>
      <c r="F506" s="22" t="str">
        <f>'[8]6、模具砂箱评估表'!G82</f>
        <v>瓦房店模具厂</v>
      </c>
      <c r="G506" s="22" t="str">
        <f>'[8]6、模具砂箱评估表'!E82</f>
        <v>台</v>
      </c>
      <c r="H506" s="22">
        <f>'[8]6、模具砂箱评估表'!F82</f>
        <v>1</v>
      </c>
      <c r="I506" s="23">
        <f>'[8]6、模具砂箱评估表'!H82</f>
        <v>41455</v>
      </c>
      <c r="J506" s="23">
        <f t="shared" si="17"/>
        <v>41455</v>
      </c>
      <c r="K506" s="23"/>
      <c r="L506" s="110"/>
      <c r="M506" s="11"/>
      <c r="N506" s="10"/>
      <c r="O506" s="13"/>
      <c r="P506" s="11"/>
      <c r="Q506" s="11">
        <f>'[8]6、模具砂箱评估表'!J82</f>
        <v>23900</v>
      </c>
      <c r="R506" s="25">
        <f>'[8]6、模具砂箱评估表'!K82*100</f>
        <v>35</v>
      </c>
      <c r="S506" s="11">
        <f t="shared" si="18"/>
        <v>8365</v>
      </c>
      <c r="T506" s="11"/>
      <c r="U506" s="22" t="str">
        <f>'[8]6、模具砂箱评估表'!M82</f>
        <v>A4</v>
      </c>
      <c r="V506" s="176"/>
      <c r="W506" s="176"/>
      <c r="X506" s="176"/>
      <c r="Y506" s="176"/>
    </row>
    <row r="507" spans="1:25" ht="18" customHeight="1">
      <c r="A507" s="22">
        <f>'[8]6、模具砂箱评估表'!A83</f>
        <v>82</v>
      </c>
      <c r="B507" s="22">
        <f>'[8]6、模具砂箱评估表'!B83</f>
        <v>0</v>
      </c>
      <c r="C507" s="30" t="str">
        <f>'[8]6、模具砂箱评估表'!C83</f>
        <v>玻璃钢7</v>
      </c>
      <c r="D507" s="22">
        <f>'[8]6、模具砂箱评估表'!D83</f>
        <v>0</v>
      </c>
      <c r="E507" s="22"/>
      <c r="F507" s="22" t="str">
        <f>'[8]6、模具砂箱评估表'!G83</f>
        <v>瓦房店模具厂</v>
      </c>
      <c r="G507" s="22" t="str">
        <f>'[8]6、模具砂箱评估表'!E83</f>
        <v>台</v>
      </c>
      <c r="H507" s="22">
        <f>'[8]6、模具砂箱评估表'!F83</f>
        <v>1</v>
      </c>
      <c r="I507" s="23">
        <f>'[8]6、模具砂箱评估表'!H83</f>
        <v>41455</v>
      </c>
      <c r="J507" s="23">
        <f t="shared" si="17"/>
        <v>41455</v>
      </c>
      <c r="K507" s="23"/>
      <c r="L507" s="110"/>
      <c r="M507" s="11"/>
      <c r="N507" s="10"/>
      <c r="O507" s="13"/>
      <c r="P507" s="11"/>
      <c r="Q507" s="11">
        <f>'[8]6、模具砂箱评估表'!J83</f>
        <v>20800</v>
      </c>
      <c r="R507" s="25">
        <f>'[8]6、模具砂箱评估表'!K83*100</f>
        <v>35</v>
      </c>
      <c r="S507" s="11">
        <f t="shared" si="18"/>
        <v>7280</v>
      </c>
      <c r="T507" s="11"/>
      <c r="U507" s="22" t="str">
        <f>'[8]6、模具砂箱评估表'!M83</f>
        <v>A4</v>
      </c>
      <c r="V507" s="176"/>
      <c r="W507" s="176"/>
      <c r="X507" s="176"/>
      <c r="Y507" s="176"/>
    </row>
    <row r="508" spans="1:25" ht="18" customHeight="1">
      <c r="A508" s="22">
        <f>'[8]6、模具砂箱评估表'!A84</f>
        <v>83</v>
      </c>
      <c r="B508" s="22">
        <f>'[8]6、模具砂箱评估表'!B84</f>
        <v>0</v>
      </c>
      <c r="C508" s="30" t="str">
        <f>'[8]6、模具砂箱评估表'!C84</f>
        <v>玻璃钢8</v>
      </c>
      <c r="D508" s="22">
        <f>'[8]6、模具砂箱评估表'!D84</f>
        <v>0</v>
      </c>
      <c r="E508" s="22"/>
      <c r="F508" s="22" t="str">
        <f>'[8]6、模具砂箱评估表'!G84</f>
        <v>瓦房店模具厂</v>
      </c>
      <c r="G508" s="22" t="str">
        <f>'[8]6、模具砂箱评估表'!E84</f>
        <v>台</v>
      </c>
      <c r="H508" s="22">
        <f>'[8]6、模具砂箱评估表'!F84</f>
        <v>1</v>
      </c>
      <c r="I508" s="23">
        <f>'[8]6、模具砂箱评估表'!H84</f>
        <v>41455</v>
      </c>
      <c r="J508" s="23">
        <f t="shared" si="17"/>
        <v>41455</v>
      </c>
      <c r="K508" s="23"/>
      <c r="L508" s="110"/>
      <c r="M508" s="11"/>
      <c r="N508" s="10"/>
      <c r="O508" s="13"/>
      <c r="P508" s="11"/>
      <c r="Q508" s="11">
        <f>'[8]6、模具砂箱评估表'!J84</f>
        <v>20800</v>
      </c>
      <c r="R508" s="25">
        <f>'[8]6、模具砂箱评估表'!K84*100</f>
        <v>35</v>
      </c>
      <c r="S508" s="11">
        <f t="shared" si="18"/>
        <v>7280</v>
      </c>
      <c r="T508" s="11"/>
      <c r="U508" s="22" t="str">
        <f>'[8]6、模具砂箱评估表'!M84</f>
        <v>A4</v>
      </c>
      <c r="V508" s="176"/>
      <c r="W508" s="176"/>
      <c r="X508" s="176"/>
      <c r="Y508" s="176"/>
    </row>
    <row r="509" spans="1:25" ht="18" customHeight="1">
      <c r="A509" s="22">
        <f>'[8]6、模具砂箱评估表'!A85</f>
        <v>84</v>
      </c>
      <c r="B509" s="22">
        <f>'[8]6、模具砂箱评估表'!B85</f>
        <v>0</v>
      </c>
      <c r="C509" s="30" t="str">
        <f>'[8]6、模具砂箱评估表'!C85</f>
        <v>玻璃钢9</v>
      </c>
      <c r="D509" s="22">
        <f>'[8]6、模具砂箱评估表'!D85</f>
        <v>0</v>
      </c>
      <c r="E509" s="22"/>
      <c r="F509" s="22" t="str">
        <f>'[8]6、模具砂箱评估表'!G85</f>
        <v>瓦房店模具厂</v>
      </c>
      <c r="G509" s="22" t="str">
        <f>'[8]6、模具砂箱评估表'!E85</f>
        <v>台</v>
      </c>
      <c r="H509" s="22">
        <f>'[8]6、模具砂箱评估表'!F85</f>
        <v>1</v>
      </c>
      <c r="I509" s="23">
        <f>'[8]6、模具砂箱评估表'!H85</f>
        <v>41455</v>
      </c>
      <c r="J509" s="23">
        <f t="shared" si="17"/>
        <v>41455</v>
      </c>
      <c r="K509" s="23"/>
      <c r="L509" s="110"/>
      <c r="M509" s="11"/>
      <c r="N509" s="10"/>
      <c r="O509" s="13"/>
      <c r="P509" s="11"/>
      <c r="Q509" s="11">
        <f>'[8]6、模具砂箱评估表'!J85</f>
        <v>30200</v>
      </c>
      <c r="R509" s="25">
        <f>'[8]6、模具砂箱评估表'!K85*100</f>
        <v>35</v>
      </c>
      <c r="S509" s="11">
        <f t="shared" si="18"/>
        <v>10570</v>
      </c>
      <c r="T509" s="11"/>
      <c r="U509" s="22" t="str">
        <f>'[8]6、模具砂箱评估表'!M85</f>
        <v>A4</v>
      </c>
      <c r="V509" s="176"/>
      <c r="W509" s="176"/>
      <c r="X509" s="176"/>
      <c r="Y509" s="176"/>
    </row>
    <row r="510" spans="1:25" ht="18" customHeight="1">
      <c r="A510" s="22">
        <f>'[8]6、模具砂箱评估表'!A86</f>
        <v>85</v>
      </c>
      <c r="B510" s="22">
        <f>'[8]6、模具砂箱评估表'!B86</f>
        <v>0</v>
      </c>
      <c r="C510" s="30" t="str">
        <f>'[8]6、模具砂箱评估表'!C86</f>
        <v>玻璃钢10</v>
      </c>
      <c r="D510" s="22">
        <f>'[8]6、模具砂箱评估表'!D86</f>
        <v>0</v>
      </c>
      <c r="E510" s="22"/>
      <c r="F510" s="22" t="str">
        <f>'[8]6、模具砂箱评估表'!G86</f>
        <v>瓦房店模具厂</v>
      </c>
      <c r="G510" s="22" t="str">
        <f>'[8]6、模具砂箱评估表'!E86</f>
        <v>台</v>
      </c>
      <c r="H510" s="22">
        <f>'[8]6、模具砂箱评估表'!F86</f>
        <v>1</v>
      </c>
      <c r="I510" s="23">
        <f>'[8]6、模具砂箱评估表'!H86</f>
        <v>41455</v>
      </c>
      <c r="J510" s="23">
        <f t="shared" si="17"/>
        <v>41455</v>
      </c>
      <c r="K510" s="23"/>
      <c r="L510" s="110"/>
      <c r="M510" s="11"/>
      <c r="N510" s="10"/>
      <c r="O510" s="13"/>
      <c r="P510" s="11"/>
      <c r="Q510" s="11">
        <f>'[8]6、模具砂箱评估表'!J86</f>
        <v>30200</v>
      </c>
      <c r="R510" s="25">
        <f>'[8]6、模具砂箱评估表'!K86*100</f>
        <v>35</v>
      </c>
      <c r="S510" s="11">
        <f t="shared" si="18"/>
        <v>10570</v>
      </c>
      <c r="T510" s="11"/>
      <c r="U510" s="22" t="str">
        <f>'[8]6、模具砂箱评估表'!M86</f>
        <v>A4</v>
      </c>
      <c r="V510" s="176"/>
      <c r="W510" s="176"/>
      <c r="X510" s="176"/>
      <c r="Y510" s="176"/>
    </row>
    <row r="511" spans="1:25" ht="18" customHeight="1">
      <c r="A511" s="22">
        <f>'[8]6、模具砂箱评估表'!A87</f>
        <v>86</v>
      </c>
      <c r="B511" s="22">
        <f>'[8]6、模具砂箱评估表'!B87</f>
        <v>0</v>
      </c>
      <c r="C511" s="30" t="str">
        <f>'[8]6、模具砂箱评估表'!C87</f>
        <v>玻璃钢11</v>
      </c>
      <c r="D511" s="22">
        <f>'[8]6、模具砂箱评估表'!D87</f>
        <v>0</v>
      </c>
      <c r="E511" s="22"/>
      <c r="F511" s="22" t="str">
        <f>'[8]6、模具砂箱评估表'!G87</f>
        <v>瓦房店模具厂</v>
      </c>
      <c r="G511" s="22" t="str">
        <f>'[8]6、模具砂箱评估表'!E87</f>
        <v>台</v>
      </c>
      <c r="H511" s="22">
        <f>'[8]6、模具砂箱评估表'!F87</f>
        <v>1</v>
      </c>
      <c r="I511" s="23">
        <f>'[8]6、模具砂箱评估表'!H87</f>
        <v>41455</v>
      </c>
      <c r="J511" s="23">
        <f t="shared" si="17"/>
        <v>41455</v>
      </c>
      <c r="K511" s="23"/>
      <c r="L511" s="110"/>
      <c r="M511" s="11"/>
      <c r="N511" s="10"/>
      <c r="O511" s="13"/>
      <c r="P511" s="11"/>
      <c r="Q511" s="11">
        <f>'[8]6、模具砂箱评估表'!J87</f>
        <v>30200</v>
      </c>
      <c r="R511" s="25">
        <f>'[8]6、模具砂箱评估表'!K87*100</f>
        <v>35</v>
      </c>
      <c r="S511" s="11">
        <f t="shared" si="18"/>
        <v>10570</v>
      </c>
      <c r="T511" s="11"/>
      <c r="U511" s="22" t="str">
        <f>'[8]6、模具砂箱评估表'!M87</f>
        <v>A4</v>
      </c>
      <c r="V511" s="176"/>
      <c r="W511" s="176"/>
      <c r="X511" s="176"/>
      <c r="Y511" s="176"/>
    </row>
    <row r="512" spans="1:25" ht="18" customHeight="1">
      <c r="A512" s="22">
        <f>'[8]6、模具砂箱评估表'!A88</f>
        <v>87</v>
      </c>
      <c r="B512" s="22">
        <f>'[8]6、模具砂箱评估表'!B88</f>
        <v>0</v>
      </c>
      <c r="C512" s="30" t="str">
        <f>'[8]6、模具砂箱评估表'!C88</f>
        <v>玻璃钢12</v>
      </c>
      <c r="D512" s="22">
        <f>'[8]6、模具砂箱评估表'!D88</f>
        <v>0</v>
      </c>
      <c r="E512" s="22"/>
      <c r="F512" s="22" t="str">
        <f>'[8]6、模具砂箱评估表'!G88</f>
        <v>瓦房店模具厂</v>
      </c>
      <c r="G512" s="22" t="str">
        <f>'[8]6、模具砂箱评估表'!E88</f>
        <v>台</v>
      </c>
      <c r="H512" s="22">
        <f>'[8]6、模具砂箱评估表'!F88</f>
        <v>1</v>
      </c>
      <c r="I512" s="23">
        <f>'[8]6、模具砂箱评估表'!H88</f>
        <v>41455</v>
      </c>
      <c r="J512" s="23">
        <f t="shared" si="17"/>
        <v>41455</v>
      </c>
      <c r="K512" s="23"/>
      <c r="L512" s="110"/>
      <c r="M512" s="11"/>
      <c r="N512" s="10"/>
      <c r="O512" s="13"/>
      <c r="P512" s="11"/>
      <c r="Q512" s="11">
        <f>'[8]6、模具砂箱评估表'!J88</f>
        <v>26700</v>
      </c>
      <c r="R512" s="25">
        <f>'[8]6、模具砂箱评估表'!K88*100</f>
        <v>35</v>
      </c>
      <c r="S512" s="11">
        <f t="shared" si="18"/>
        <v>9345</v>
      </c>
      <c r="T512" s="11"/>
      <c r="U512" s="22" t="str">
        <f>'[8]6、模具砂箱评估表'!M88</f>
        <v>A4</v>
      </c>
      <c r="V512" s="176"/>
      <c r="W512" s="176"/>
      <c r="X512" s="176"/>
      <c r="Y512" s="176"/>
    </row>
    <row r="513" spans="1:25" ht="18" customHeight="1">
      <c r="A513" s="22">
        <f>'[8]6、模具砂箱评估表'!A89</f>
        <v>88</v>
      </c>
      <c r="B513" s="22">
        <f>'[8]6、模具砂箱评估表'!B89</f>
        <v>0</v>
      </c>
      <c r="C513" s="30" t="str">
        <f>'[8]6、模具砂箱评估表'!C89</f>
        <v>玻璃钢13</v>
      </c>
      <c r="D513" s="22">
        <f>'[8]6、模具砂箱评估表'!D89</f>
        <v>0</v>
      </c>
      <c r="E513" s="22"/>
      <c r="F513" s="22" t="str">
        <f>'[8]6、模具砂箱评估表'!G89</f>
        <v>瓦房店模具厂</v>
      </c>
      <c r="G513" s="22" t="str">
        <f>'[8]6、模具砂箱评估表'!E89</f>
        <v>台</v>
      </c>
      <c r="H513" s="22">
        <f>'[8]6、模具砂箱评估表'!F89</f>
        <v>1</v>
      </c>
      <c r="I513" s="23">
        <f>'[8]6、模具砂箱评估表'!H89</f>
        <v>41455</v>
      </c>
      <c r="J513" s="23">
        <f t="shared" si="17"/>
        <v>41455</v>
      </c>
      <c r="K513" s="23"/>
      <c r="L513" s="110"/>
      <c r="M513" s="11"/>
      <c r="N513" s="10"/>
      <c r="O513" s="13"/>
      <c r="P513" s="11"/>
      <c r="Q513" s="11">
        <f>'[8]6、模具砂箱评估表'!J89</f>
        <v>10900</v>
      </c>
      <c r="R513" s="25">
        <f>'[8]6、模具砂箱评估表'!K89*100</f>
        <v>35</v>
      </c>
      <c r="S513" s="11">
        <f t="shared" si="18"/>
        <v>3815</v>
      </c>
      <c r="T513" s="11"/>
      <c r="U513" s="22" t="str">
        <f>'[8]6、模具砂箱评估表'!M89</f>
        <v>A4</v>
      </c>
      <c r="V513" s="176"/>
      <c r="W513" s="176"/>
      <c r="X513" s="176"/>
      <c r="Y513" s="176"/>
    </row>
    <row r="514" spans="1:25" ht="18" customHeight="1">
      <c r="A514" s="22">
        <f>'[8]6、模具砂箱评估表'!A90</f>
        <v>89</v>
      </c>
      <c r="B514" s="22">
        <f>'[8]6、模具砂箱评估表'!B90</f>
        <v>0</v>
      </c>
      <c r="C514" s="30" t="str">
        <f>'[8]6、模具砂箱评估表'!C90</f>
        <v>玻璃钢14</v>
      </c>
      <c r="D514" s="22">
        <f>'[8]6、模具砂箱评估表'!D90</f>
        <v>0</v>
      </c>
      <c r="E514" s="22"/>
      <c r="F514" s="22" t="str">
        <f>'[8]6、模具砂箱评估表'!G90</f>
        <v>瓦房店模具厂</v>
      </c>
      <c r="G514" s="22" t="str">
        <f>'[8]6、模具砂箱评估表'!E90</f>
        <v>台</v>
      </c>
      <c r="H514" s="22">
        <f>'[8]6、模具砂箱评估表'!F90</f>
        <v>1</v>
      </c>
      <c r="I514" s="23">
        <f>'[8]6、模具砂箱评估表'!H90</f>
        <v>41455</v>
      </c>
      <c r="J514" s="23">
        <f t="shared" si="17"/>
        <v>41455</v>
      </c>
      <c r="K514" s="23"/>
      <c r="L514" s="110"/>
      <c r="M514" s="11"/>
      <c r="N514" s="10"/>
      <c r="O514" s="13"/>
      <c r="P514" s="11"/>
      <c r="Q514" s="11">
        <f>'[8]6、模具砂箱评估表'!J90</f>
        <v>26500</v>
      </c>
      <c r="R514" s="25">
        <f>'[8]6、模具砂箱评估表'!K90*100</f>
        <v>35</v>
      </c>
      <c r="S514" s="11">
        <f t="shared" si="18"/>
        <v>9275</v>
      </c>
      <c r="T514" s="11"/>
      <c r="U514" s="22" t="str">
        <f>'[8]6、模具砂箱评估表'!M90</f>
        <v>A4</v>
      </c>
      <c r="V514" s="176"/>
      <c r="W514" s="176"/>
      <c r="X514" s="176"/>
      <c r="Y514" s="176"/>
    </row>
    <row r="515" spans="1:25" ht="18" customHeight="1">
      <c r="A515" s="22">
        <f>'[8]6、模具砂箱评估表'!A91</f>
        <v>90</v>
      </c>
      <c r="B515" s="22">
        <f>'[8]6、模具砂箱评估表'!B91</f>
        <v>0</v>
      </c>
      <c r="C515" s="30" t="str">
        <f>'[8]6、模具砂箱评估表'!C91</f>
        <v>玻璃钢15</v>
      </c>
      <c r="D515" s="22">
        <f>'[8]6、模具砂箱评估表'!D91</f>
        <v>0</v>
      </c>
      <c r="E515" s="22"/>
      <c r="F515" s="22" t="str">
        <f>'[8]6、模具砂箱评估表'!G91</f>
        <v>瓦房店模具厂</v>
      </c>
      <c r="G515" s="22" t="str">
        <f>'[8]6、模具砂箱评估表'!E91</f>
        <v>台</v>
      </c>
      <c r="H515" s="22">
        <f>'[8]6、模具砂箱评估表'!F91</f>
        <v>1</v>
      </c>
      <c r="I515" s="23">
        <f>'[8]6、模具砂箱评估表'!H91</f>
        <v>41455</v>
      </c>
      <c r="J515" s="23">
        <f t="shared" si="17"/>
        <v>41455</v>
      </c>
      <c r="K515" s="23"/>
      <c r="L515" s="110"/>
      <c r="M515" s="11"/>
      <c r="N515" s="10"/>
      <c r="O515" s="13"/>
      <c r="P515" s="11"/>
      <c r="Q515" s="11">
        <f>'[8]6、模具砂箱评估表'!J91</f>
        <v>26500</v>
      </c>
      <c r="R515" s="25">
        <f>'[8]6、模具砂箱评估表'!K91*100</f>
        <v>35</v>
      </c>
      <c r="S515" s="11">
        <f t="shared" si="18"/>
        <v>9275</v>
      </c>
      <c r="T515" s="11"/>
      <c r="U515" s="22" t="str">
        <f>'[8]6、模具砂箱评估表'!M91</f>
        <v>A4</v>
      </c>
      <c r="V515" s="176"/>
      <c r="W515" s="176"/>
      <c r="X515" s="176"/>
      <c r="Y515" s="176"/>
    </row>
    <row r="516" spans="1:25" ht="18" customHeight="1">
      <c r="A516" s="22">
        <f>'[8]6、模具砂箱评估表'!A92</f>
        <v>91</v>
      </c>
      <c r="B516" s="22">
        <f>'[8]6、模具砂箱评估表'!B92</f>
        <v>0</v>
      </c>
      <c r="C516" s="30" t="str">
        <f>'[8]6、模具砂箱评估表'!C92</f>
        <v>玻璃钢16</v>
      </c>
      <c r="D516" s="22">
        <f>'[8]6、模具砂箱评估表'!D92</f>
        <v>0</v>
      </c>
      <c r="E516" s="22"/>
      <c r="F516" s="22" t="str">
        <f>'[8]6、模具砂箱评估表'!G92</f>
        <v>瓦房店模具厂</v>
      </c>
      <c r="G516" s="22" t="str">
        <f>'[8]6、模具砂箱评估表'!E92</f>
        <v>台</v>
      </c>
      <c r="H516" s="22">
        <f>'[8]6、模具砂箱评估表'!F92</f>
        <v>1</v>
      </c>
      <c r="I516" s="23">
        <f>'[8]6、模具砂箱评估表'!H92</f>
        <v>41455</v>
      </c>
      <c r="J516" s="23">
        <f t="shared" si="17"/>
        <v>41455</v>
      </c>
      <c r="K516" s="23"/>
      <c r="L516" s="110"/>
      <c r="M516" s="11"/>
      <c r="N516" s="10"/>
      <c r="O516" s="13"/>
      <c r="P516" s="11"/>
      <c r="Q516" s="11">
        <f>'[8]6、模具砂箱评估表'!J92</f>
        <v>26500</v>
      </c>
      <c r="R516" s="25">
        <f>'[8]6、模具砂箱评估表'!K92*100</f>
        <v>35</v>
      </c>
      <c r="S516" s="11">
        <f t="shared" si="18"/>
        <v>9275</v>
      </c>
      <c r="T516" s="11"/>
      <c r="U516" s="22" t="str">
        <f>'[8]6、模具砂箱评估表'!M92</f>
        <v>A4</v>
      </c>
      <c r="V516" s="176"/>
      <c r="W516" s="176"/>
      <c r="X516" s="176"/>
      <c r="Y516" s="176"/>
    </row>
    <row r="517" spans="1:25" ht="18" customHeight="1">
      <c r="A517" s="22">
        <f>'[8]6、模具砂箱评估表'!A93</f>
        <v>92</v>
      </c>
      <c r="B517" s="22">
        <f>'[8]6、模具砂箱评估表'!B93</f>
        <v>0</v>
      </c>
      <c r="C517" s="30" t="str">
        <f>'[8]6、模具砂箱评估表'!C93</f>
        <v>玻璃钢17</v>
      </c>
      <c r="D517" s="22">
        <f>'[8]6、模具砂箱评估表'!D93</f>
        <v>0</v>
      </c>
      <c r="E517" s="22"/>
      <c r="F517" s="22" t="str">
        <f>'[8]6、模具砂箱评估表'!G93</f>
        <v>瓦房店模具厂</v>
      </c>
      <c r="G517" s="22" t="str">
        <f>'[8]6、模具砂箱评估表'!E93</f>
        <v>台</v>
      </c>
      <c r="H517" s="22">
        <f>'[8]6、模具砂箱评估表'!F93</f>
        <v>1</v>
      </c>
      <c r="I517" s="23">
        <f>'[8]6、模具砂箱评估表'!H93</f>
        <v>41455</v>
      </c>
      <c r="J517" s="23">
        <f t="shared" si="17"/>
        <v>41455</v>
      </c>
      <c r="K517" s="23"/>
      <c r="L517" s="110"/>
      <c r="M517" s="11"/>
      <c r="N517" s="10"/>
      <c r="O517" s="13"/>
      <c r="P517" s="11"/>
      <c r="Q517" s="11">
        <f>'[8]6、模具砂箱评估表'!J93</f>
        <v>26500</v>
      </c>
      <c r="R517" s="25">
        <f>'[8]6、模具砂箱评估表'!K93*100</f>
        <v>35</v>
      </c>
      <c r="S517" s="11">
        <f t="shared" si="18"/>
        <v>9275</v>
      </c>
      <c r="T517" s="11"/>
      <c r="U517" s="22" t="str">
        <f>'[8]6、模具砂箱评估表'!M93</f>
        <v>A4</v>
      </c>
      <c r="V517" s="176"/>
      <c r="W517" s="176"/>
      <c r="X517" s="176"/>
      <c r="Y517" s="176"/>
    </row>
    <row r="518" spans="1:25" ht="18" customHeight="1">
      <c r="A518" s="22">
        <f>'[8]6、模具砂箱评估表'!A94</f>
        <v>93</v>
      </c>
      <c r="B518" s="22">
        <f>'[8]6、模具砂箱评估表'!B94</f>
        <v>0</v>
      </c>
      <c r="C518" s="30" t="str">
        <f>'[8]6、模具砂箱评估表'!C94</f>
        <v>玻璃钢18</v>
      </c>
      <c r="D518" s="22">
        <f>'[8]6、模具砂箱评估表'!D94</f>
        <v>0</v>
      </c>
      <c r="E518" s="22"/>
      <c r="F518" s="22" t="str">
        <f>'[8]6、模具砂箱评估表'!G94</f>
        <v>瓦房店模具厂</v>
      </c>
      <c r="G518" s="22" t="str">
        <f>'[8]6、模具砂箱评估表'!E94</f>
        <v>台</v>
      </c>
      <c r="H518" s="22">
        <f>'[8]6、模具砂箱评估表'!F94</f>
        <v>1</v>
      </c>
      <c r="I518" s="23">
        <f>'[8]6、模具砂箱评估表'!H94</f>
        <v>41455</v>
      </c>
      <c r="J518" s="23">
        <f t="shared" si="17"/>
        <v>41455</v>
      </c>
      <c r="K518" s="23"/>
      <c r="L518" s="110"/>
      <c r="M518" s="11"/>
      <c r="N518" s="10"/>
      <c r="O518" s="13"/>
      <c r="P518" s="11"/>
      <c r="Q518" s="11">
        <f>'[8]6、模具砂箱评估表'!J94</f>
        <v>6700</v>
      </c>
      <c r="R518" s="25">
        <f>'[8]6、模具砂箱评估表'!K94*100</f>
        <v>35</v>
      </c>
      <c r="S518" s="11">
        <f t="shared" si="18"/>
        <v>2345</v>
      </c>
      <c r="T518" s="11"/>
      <c r="U518" s="22" t="str">
        <f>'[8]6、模具砂箱评估表'!M94</f>
        <v>A4</v>
      </c>
      <c r="V518" s="176"/>
      <c r="W518" s="176"/>
      <c r="X518" s="176"/>
      <c r="Y518" s="176"/>
    </row>
    <row r="519" spans="1:25" ht="18" customHeight="1">
      <c r="A519" s="22">
        <f>'[8]6、模具砂箱评估表'!A95</f>
        <v>94</v>
      </c>
      <c r="B519" s="22">
        <f>'[8]6、模具砂箱评估表'!B95</f>
        <v>0</v>
      </c>
      <c r="C519" s="30" t="str">
        <f>'[8]6、模具砂箱评估表'!C95</f>
        <v>玻璃钢20</v>
      </c>
      <c r="D519" s="22">
        <f>'[8]6、模具砂箱评估表'!D95</f>
        <v>0</v>
      </c>
      <c r="E519" s="22"/>
      <c r="F519" s="22" t="str">
        <f>'[8]6、模具砂箱评估表'!G95</f>
        <v>瓦房店模具厂</v>
      </c>
      <c r="G519" s="22" t="str">
        <f>'[8]6、模具砂箱评估表'!E95</f>
        <v>台</v>
      </c>
      <c r="H519" s="22">
        <f>'[8]6、模具砂箱评估表'!F95</f>
        <v>1</v>
      </c>
      <c r="I519" s="23">
        <f>'[8]6、模具砂箱评估表'!H95</f>
        <v>41455</v>
      </c>
      <c r="J519" s="23">
        <f t="shared" si="17"/>
        <v>41455</v>
      </c>
      <c r="K519" s="23"/>
      <c r="L519" s="110"/>
      <c r="M519" s="11"/>
      <c r="N519" s="10"/>
      <c r="O519" s="13"/>
      <c r="P519" s="11"/>
      <c r="Q519" s="11">
        <f>'[8]6、模具砂箱评估表'!J95</f>
        <v>18100</v>
      </c>
      <c r="R519" s="25">
        <f>'[8]6、模具砂箱评估表'!K95*100</f>
        <v>35</v>
      </c>
      <c r="S519" s="11">
        <f t="shared" si="18"/>
        <v>6335</v>
      </c>
      <c r="T519" s="11"/>
      <c r="U519" s="22" t="str">
        <f>'[8]6、模具砂箱评估表'!M95</f>
        <v>A4</v>
      </c>
      <c r="V519" s="176"/>
      <c r="W519" s="176"/>
      <c r="X519" s="176"/>
      <c r="Y519" s="176"/>
    </row>
    <row r="520" spans="1:25" ht="18" customHeight="1">
      <c r="A520" s="22">
        <f>'[8]6、模具砂箱评估表'!A96</f>
        <v>95</v>
      </c>
      <c r="B520" s="22">
        <f>'[8]6、模具砂箱评估表'!B96</f>
        <v>0</v>
      </c>
      <c r="C520" s="30" t="str">
        <f>'[8]6、模具砂箱评估表'!C96</f>
        <v>玻璃钢21</v>
      </c>
      <c r="D520" s="22">
        <f>'[8]6、模具砂箱评估表'!D96</f>
        <v>0</v>
      </c>
      <c r="E520" s="22"/>
      <c r="F520" s="22" t="str">
        <f>'[8]6、模具砂箱评估表'!G96</f>
        <v>瓦房店模具厂</v>
      </c>
      <c r="G520" s="22" t="str">
        <f>'[8]6、模具砂箱评估表'!E96</f>
        <v>台</v>
      </c>
      <c r="H520" s="22">
        <f>'[8]6、模具砂箱评估表'!F96</f>
        <v>1</v>
      </c>
      <c r="I520" s="23">
        <f>'[8]6、模具砂箱评估表'!H96</f>
        <v>41455</v>
      </c>
      <c r="J520" s="23">
        <f t="shared" si="17"/>
        <v>41455</v>
      </c>
      <c r="K520" s="23"/>
      <c r="L520" s="110"/>
      <c r="M520" s="11"/>
      <c r="N520" s="10"/>
      <c r="O520" s="13"/>
      <c r="P520" s="11"/>
      <c r="Q520" s="11">
        <f>'[8]6、模具砂箱评估表'!J96</f>
        <v>13500</v>
      </c>
      <c r="R520" s="25">
        <f>'[8]6、模具砂箱评估表'!K96*100</f>
        <v>35</v>
      </c>
      <c r="S520" s="11">
        <f t="shared" si="18"/>
        <v>4725</v>
      </c>
      <c r="T520" s="11"/>
      <c r="U520" s="22" t="str">
        <f>'[8]6、模具砂箱评估表'!M96</f>
        <v>A4</v>
      </c>
      <c r="V520" s="176"/>
      <c r="W520" s="176"/>
      <c r="X520" s="176"/>
      <c r="Y520" s="176"/>
    </row>
    <row r="521" spans="1:25" ht="18" customHeight="1">
      <c r="A521" s="22">
        <f>'[8]6、模具砂箱评估表'!A97</f>
        <v>96</v>
      </c>
      <c r="B521" s="22">
        <f>'[8]6、模具砂箱评估表'!B97</f>
        <v>0</v>
      </c>
      <c r="C521" s="30" t="str">
        <f>'[8]6、模具砂箱评估表'!C97</f>
        <v>玻璃钢22</v>
      </c>
      <c r="D521" s="22">
        <f>'[8]6、模具砂箱评估表'!D97</f>
        <v>0</v>
      </c>
      <c r="E521" s="22"/>
      <c r="F521" s="22" t="str">
        <f>'[8]6、模具砂箱评估表'!G97</f>
        <v>瓦房店模具厂</v>
      </c>
      <c r="G521" s="22" t="str">
        <f>'[8]6、模具砂箱评估表'!E97</f>
        <v>台</v>
      </c>
      <c r="H521" s="22">
        <f>'[8]6、模具砂箱评估表'!F97</f>
        <v>1</v>
      </c>
      <c r="I521" s="23">
        <f>'[8]6、模具砂箱评估表'!H97</f>
        <v>41455</v>
      </c>
      <c r="J521" s="23">
        <f t="shared" si="17"/>
        <v>41455</v>
      </c>
      <c r="K521" s="23"/>
      <c r="L521" s="110"/>
      <c r="M521" s="11"/>
      <c r="N521" s="10"/>
      <c r="O521" s="13"/>
      <c r="P521" s="11"/>
      <c r="Q521" s="11">
        <f>'[8]6、模具砂箱评估表'!J97</f>
        <v>22900</v>
      </c>
      <c r="R521" s="25">
        <f>'[8]6、模具砂箱评估表'!K97*100</f>
        <v>35</v>
      </c>
      <c r="S521" s="11">
        <f t="shared" si="18"/>
        <v>8015</v>
      </c>
      <c r="T521" s="11"/>
      <c r="U521" s="22" t="str">
        <f>'[8]6、模具砂箱评估表'!M97</f>
        <v>A4</v>
      </c>
      <c r="V521" s="176"/>
      <c r="W521" s="176"/>
      <c r="X521" s="176"/>
      <c r="Y521" s="176"/>
    </row>
    <row r="522" spans="1:25" ht="18" customHeight="1">
      <c r="A522" s="22">
        <f>'[8]6、模具砂箱评估表'!A98</f>
        <v>97</v>
      </c>
      <c r="B522" s="22">
        <f>'[8]6、模具砂箱评估表'!B98</f>
        <v>0</v>
      </c>
      <c r="C522" s="30" t="str">
        <f>'[8]6、模具砂箱评估表'!C98</f>
        <v>玻璃钢23</v>
      </c>
      <c r="D522" s="22">
        <f>'[8]6、模具砂箱评估表'!D98</f>
        <v>0</v>
      </c>
      <c r="E522" s="22"/>
      <c r="F522" s="22" t="str">
        <f>'[8]6、模具砂箱评估表'!G98</f>
        <v>瓦房店模具厂</v>
      </c>
      <c r="G522" s="22" t="str">
        <f>'[8]6、模具砂箱评估表'!E98</f>
        <v>台</v>
      </c>
      <c r="H522" s="22">
        <f>'[8]6、模具砂箱评估表'!F98</f>
        <v>1</v>
      </c>
      <c r="I522" s="23">
        <f>'[8]6、模具砂箱评估表'!H98</f>
        <v>41455</v>
      </c>
      <c r="J522" s="23">
        <f t="shared" si="17"/>
        <v>41455</v>
      </c>
      <c r="K522" s="23"/>
      <c r="L522" s="110"/>
      <c r="M522" s="11"/>
      <c r="N522" s="10"/>
      <c r="O522" s="13"/>
      <c r="P522" s="11"/>
      <c r="Q522" s="11">
        <f>'[8]6、模具砂箱评估表'!J98</f>
        <v>17400</v>
      </c>
      <c r="R522" s="25">
        <f>'[8]6、模具砂箱评估表'!K98*100</f>
        <v>35</v>
      </c>
      <c r="S522" s="11">
        <f t="shared" si="18"/>
        <v>6090</v>
      </c>
      <c r="T522" s="11"/>
      <c r="U522" s="22" t="str">
        <f>'[8]6、模具砂箱评估表'!M98</f>
        <v>A4</v>
      </c>
      <c r="V522" s="176"/>
      <c r="W522" s="176"/>
      <c r="X522" s="176"/>
      <c r="Y522" s="176"/>
    </row>
    <row r="523" spans="1:25" ht="18" customHeight="1">
      <c r="A523" s="22">
        <f>'[8]6、模具砂箱评估表'!A99</f>
        <v>98</v>
      </c>
      <c r="B523" s="22">
        <f>'[8]6、模具砂箱评估表'!B99</f>
        <v>0</v>
      </c>
      <c r="C523" s="30" t="str">
        <f>'[8]6、模具砂箱评估表'!C99</f>
        <v>玻璃钢24</v>
      </c>
      <c r="D523" s="22">
        <f>'[8]6、模具砂箱评估表'!D99</f>
        <v>0</v>
      </c>
      <c r="E523" s="22"/>
      <c r="F523" s="22" t="str">
        <f>'[8]6、模具砂箱评估表'!G99</f>
        <v>瓦房店模具厂</v>
      </c>
      <c r="G523" s="22" t="str">
        <f>'[8]6、模具砂箱评估表'!E99</f>
        <v>台</v>
      </c>
      <c r="H523" s="22">
        <f>'[8]6、模具砂箱评估表'!F99</f>
        <v>1</v>
      </c>
      <c r="I523" s="23">
        <f>'[8]6、模具砂箱评估表'!H99</f>
        <v>41455</v>
      </c>
      <c r="J523" s="23">
        <f t="shared" si="17"/>
        <v>41455</v>
      </c>
      <c r="K523" s="23"/>
      <c r="L523" s="110"/>
      <c r="M523" s="11"/>
      <c r="N523" s="10"/>
      <c r="O523" s="13"/>
      <c r="P523" s="11"/>
      <c r="Q523" s="11">
        <f>'[8]6、模具砂箱评估表'!J99</f>
        <v>30100</v>
      </c>
      <c r="R523" s="25">
        <f>'[8]6、模具砂箱评估表'!K99*100</f>
        <v>35</v>
      </c>
      <c r="S523" s="11">
        <f t="shared" si="18"/>
        <v>10535</v>
      </c>
      <c r="T523" s="11"/>
      <c r="U523" s="22" t="str">
        <f>'[8]6、模具砂箱评估表'!M99</f>
        <v>A4</v>
      </c>
      <c r="V523" s="176"/>
      <c r="W523" s="176"/>
      <c r="X523" s="176"/>
      <c r="Y523" s="176"/>
    </row>
    <row r="524" spans="1:25" ht="18" customHeight="1">
      <c r="A524" s="22">
        <f>'[8]6、模具砂箱评估表'!A100</f>
        <v>99</v>
      </c>
      <c r="B524" s="22">
        <f>'[8]6、模具砂箱评估表'!B100</f>
        <v>0</v>
      </c>
      <c r="C524" s="30" t="str">
        <f>'[8]6、模具砂箱评估表'!C100</f>
        <v>玻璃钢25</v>
      </c>
      <c r="D524" s="22">
        <f>'[8]6、模具砂箱评估表'!D100</f>
        <v>0</v>
      </c>
      <c r="E524" s="22"/>
      <c r="F524" s="22" t="str">
        <f>'[8]6、模具砂箱评估表'!G100</f>
        <v>瓦房店模具厂</v>
      </c>
      <c r="G524" s="22" t="str">
        <f>'[8]6、模具砂箱评估表'!E100</f>
        <v>台</v>
      </c>
      <c r="H524" s="22">
        <f>'[8]6、模具砂箱评估表'!F100</f>
        <v>1</v>
      </c>
      <c r="I524" s="23">
        <f>'[8]6、模具砂箱评估表'!H100</f>
        <v>41455</v>
      </c>
      <c r="J524" s="23">
        <f t="shared" si="17"/>
        <v>41455</v>
      </c>
      <c r="K524" s="23"/>
      <c r="L524" s="110"/>
      <c r="M524" s="11"/>
      <c r="N524" s="10"/>
      <c r="O524" s="13"/>
      <c r="P524" s="11"/>
      <c r="Q524" s="11">
        <f>'[8]6、模具砂箱评估表'!J100</f>
        <v>16300</v>
      </c>
      <c r="R524" s="25">
        <f>'[8]6、模具砂箱评估表'!K100*100</f>
        <v>35</v>
      </c>
      <c r="S524" s="11">
        <f t="shared" si="18"/>
        <v>5705</v>
      </c>
      <c r="T524" s="11"/>
      <c r="U524" s="22" t="str">
        <f>'[8]6、模具砂箱评估表'!M100</f>
        <v>A4</v>
      </c>
      <c r="V524" s="176"/>
      <c r="W524" s="176"/>
      <c r="X524" s="176"/>
      <c r="Y524" s="176"/>
    </row>
    <row r="525" spans="1:25" ht="18" customHeight="1">
      <c r="A525" s="22">
        <f>'[8]6、模具砂箱评估表'!A101</f>
        <v>100</v>
      </c>
      <c r="B525" s="22">
        <f>'[8]6、模具砂箱评估表'!B101</f>
        <v>0</v>
      </c>
      <c r="C525" s="30" t="str">
        <f>'[8]6、模具砂箱评估表'!C101</f>
        <v>玻璃钢26</v>
      </c>
      <c r="D525" s="22">
        <f>'[8]6、模具砂箱评估表'!D101</f>
        <v>0</v>
      </c>
      <c r="E525" s="22"/>
      <c r="F525" s="22" t="str">
        <f>'[8]6、模具砂箱评估表'!G101</f>
        <v>瓦房店模具厂</v>
      </c>
      <c r="G525" s="22" t="str">
        <f>'[8]6、模具砂箱评估表'!E101</f>
        <v>台</v>
      </c>
      <c r="H525" s="22">
        <f>'[8]6、模具砂箱评估表'!F101</f>
        <v>1</v>
      </c>
      <c r="I525" s="23">
        <f>'[8]6、模具砂箱评估表'!H101</f>
        <v>41455</v>
      </c>
      <c r="J525" s="23">
        <f t="shared" si="17"/>
        <v>41455</v>
      </c>
      <c r="K525" s="23"/>
      <c r="L525" s="110"/>
      <c r="M525" s="11"/>
      <c r="N525" s="10"/>
      <c r="O525" s="13"/>
      <c r="P525" s="11"/>
      <c r="Q525" s="11">
        <f>'[8]6、模具砂箱评估表'!J101</f>
        <v>16300</v>
      </c>
      <c r="R525" s="25">
        <f>'[8]6、模具砂箱评估表'!K101*100</f>
        <v>35</v>
      </c>
      <c r="S525" s="11">
        <f t="shared" si="18"/>
        <v>5705</v>
      </c>
      <c r="T525" s="11"/>
      <c r="U525" s="22" t="str">
        <f>'[8]6、模具砂箱评估表'!M101</f>
        <v>A4</v>
      </c>
      <c r="V525" s="176"/>
      <c r="W525" s="176"/>
      <c r="X525" s="176"/>
      <c r="Y525" s="176"/>
    </row>
    <row r="526" spans="1:25" ht="18" customHeight="1">
      <c r="A526" s="22">
        <f>'[8]6、模具砂箱评估表'!A102</f>
        <v>101</v>
      </c>
      <c r="B526" s="22">
        <f>'[8]6、模具砂箱评估表'!B102</f>
        <v>0</v>
      </c>
      <c r="C526" s="30" t="str">
        <f>'[8]6、模具砂箱评估表'!C102</f>
        <v>玻璃钢27</v>
      </c>
      <c r="D526" s="22">
        <f>'[8]6、模具砂箱评估表'!D102</f>
        <v>0</v>
      </c>
      <c r="E526" s="22"/>
      <c r="F526" s="22" t="str">
        <f>'[8]6、模具砂箱评估表'!G102</f>
        <v>瓦房店模具厂</v>
      </c>
      <c r="G526" s="22" t="str">
        <f>'[8]6、模具砂箱评估表'!E102</f>
        <v>台</v>
      </c>
      <c r="H526" s="22">
        <f>'[8]6、模具砂箱评估表'!F102</f>
        <v>1</v>
      </c>
      <c r="I526" s="23">
        <f>'[8]6、模具砂箱评估表'!H102</f>
        <v>41455</v>
      </c>
      <c r="J526" s="23">
        <f t="shared" si="17"/>
        <v>41455</v>
      </c>
      <c r="K526" s="23"/>
      <c r="L526" s="110"/>
      <c r="M526" s="11"/>
      <c r="N526" s="10"/>
      <c r="O526" s="13"/>
      <c r="P526" s="11"/>
      <c r="Q526" s="11">
        <f>'[8]6、模具砂箱评估表'!J102</f>
        <v>16300</v>
      </c>
      <c r="R526" s="25">
        <f>'[8]6、模具砂箱评估表'!K102*100</f>
        <v>35</v>
      </c>
      <c r="S526" s="11">
        <f t="shared" si="18"/>
        <v>5705</v>
      </c>
      <c r="T526" s="11"/>
      <c r="U526" s="22" t="str">
        <f>'[8]6、模具砂箱评估表'!M102</f>
        <v>A4</v>
      </c>
      <c r="V526" s="176"/>
      <c r="W526" s="176"/>
      <c r="X526" s="176"/>
      <c r="Y526" s="176"/>
    </row>
    <row r="527" spans="1:25" ht="18" customHeight="1">
      <c r="A527" s="22">
        <f>'[8]6、模具砂箱评估表'!A103</f>
        <v>102</v>
      </c>
      <c r="B527" s="22">
        <f>'[8]6、模具砂箱评估表'!B103</f>
        <v>0</v>
      </c>
      <c r="C527" s="30" t="str">
        <f>'[8]6、模具砂箱评估表'!C103</f>
        <v>玻璃钢28</v>
      </c>
      <c r="D527" s="22">
        <f>'[8]6、模具砂箱评估表'!D103</f>
        <v>0</v>
      </c>
      <c r="E527" s="22"/>
      <c r="F527" s="22" t="str">
        <f>'[8]6、模具砂箱评估表'!G103</f>
        <v>瓦房店模具厂</v>
      </c>
      <c r="G527" s="22" t="str">
        <f>'[8]6、模具砂箱评估表'!E103</f>
        <v>台</v>
      </c>
      <c r="H527" s="22">
        <f>'[8]6、模具砂箱评估表'!F103</f>
        <v>1</v>
      </c>
      <c r="I527" s="23">
        <f>'[8]6、模具砂箱评估表'!H103</f>
        <v>41455</v>
      </c>
      <c r="J527" s="23">
        <f t="shared" si="17"/>
        <v>41455</v>
      </c>
      <c r="K527" s="23"/>
      <c r="L527" s="110"/>
      <c r="M527" s="11"/>
      <c r="N527" s="10"/>
      <c r="O527" s="13"/>
      <c r="P527" s="11"/>
      <c r="Q527" s="11">
        <f>'[8]6、模具砂箱评估表'!J103</f>
        <v>11400</v>
      </c>
      <c r="R527" s="25">
        <f>'[8]6、模具砂箱评估表'!K103*100</f>
        <v>35</v>
      </c>
      <c r="S527" s="11">
        <f t="shared" si="18"/>
        <v>3990</v>
      </c>
      <c r="T527" s="11"/>
      <c r="U527" s="22" t="str">
        <f>'[8]6、模具砂箱评估表'!M103</f>
        <v>A4</v>
      </c>
      <c r="V527" s="176"/>
      <c r="W527" s="176"/>
      <c r="X527" s="176"/>
      <c r="Y527" s="176"/>
    </row>
    <row r="528" spans="1:25" ht="18" customHeight="1">
      <c r="A528" s="22">
        <f>'[8]6、模具砂箱评估表'!A104</f>
        <v>103</v>
      </c>
      <c r="B528" s="22">
        <f>'[8]6、模具砂箱评估表'!B104</f>
        <v>0</v>
      </c>
      <c r="C528" s="30" t="str">
        <f>'[8]6、模具砂箱评估表'!C104</f>
        <v>玻璃钢29</v>
      </c>
      <c r="D528" s="22">
        <f>'[8]6、模具砂箱评估表'!D104</f>
        <v>0</v>
      </c>
      <c r="E528" s="22"/>
      <c r="F528" s="22" t="str">
        <f>'[8]6、模具砂箱评估表'!G104</f>
        <v>瓦房店模具厂</v>
      </c>
      <c r="G528" s="22" t="str">
        <f>'[8]6、模具砂箱评估表'!E104</f>
        <v>台</v>
      </c>
      <c r="H528" s="22">
        <f>'[8]6、模具砂箱评估表'!F104</f>
        <v>1</v>
      </c>
      <c r="I528" s="23">
        <f>'[8]6、模具砂箱评估表'!H104</f>
        <v>41455</v>
      </c>
      <c r="J528" s="23">
        <f t="shared" si="17"/>
        <v>41455</v>
      </c>
      <c r="K528" s="23"/>
      <c r="L528" s="110"/>
      <c r="M528" s="11"/>
      <c r="N528" s="10"/>
      <c r="O528" s="13"/>
      <c r="P528" s="11"/>
      <c r="Q528" s="11">
        <f>'[8]6、模具砂箱评估表'!J104</f>
        <v>17500</v>
      </c>
      <c r="R528" s="25">
        <f>'[8]6、模具砂箱评估表'!K104*100</f>
        <v>35</v>
      </c>
      <c r="S528" s="11">
        <f t="shared" si="18"/>
        <v>6125</v>
      </c>
      <c r="T528" s="11"/>
      <c r="U528" s="22" t="str">
        <f>'[8]6、模具砂箱评估表'!M104</f>
        <v>A4</v>
      </c>
      <c r="V528" s="176"/>
      <c r="W528" s="176"/>
      <c r="X528" s="176"/>
      <c r="Y528" s="176"/>
    </row>
    <row r="529" spans="1:25" ht="18" customHeight="1">
      <c r="A529" s="22">
        <f>'[8]6、模具砂箱评估表'!A105</f>
        <v>104</v>
      </c>
      <c r="B529" s="22">
        <f>'[8]6、模具砂箱评估表'!B105</f>
        <v>0</v>
      </c>
      <c r="C529" s="30" t="str">
        <f>'[8]6、模具砂箱评估表'!C105</f>
        <v>玻璃钢30</v>
      </c>
      <c r="D529" s="22">
        <f>'[8]6、模具砂箱评估表'!D105</f>
        <v>0</v>
      </c>
      <c r="E529" s="22"/>
      <c r="F529" s="22" t="str">
        <f>'[8]6、模具砂箱评估表'!G105</f>
        <v>瓦房店模具厂</v>
      </c>
      <c r="G529" s="22" t="str">
        <f>'[8]6、模具砂箱评估表'!E105</f>
        <v>台</v>
      </c>
      <c r="H529" s="22">
        <f>'[8]6、模具砂箱评估表'!F105</f>
        <v>1</v>
      </c>
      <c r="I529" s="23">
        <f>'[8]6、模具砂箱评估表'!H105</f>
        <v>41455</v>
      </c>
      <c r="J529" s="23">
        <f t="shared" si="17"/>
        <v>41455</v>
      </c>
      <c r="K529" s="23"/>
      <c r="L529" s="110"/>
      <c r="M529" s="11"/>
      <c r="N529" s="10"/>
      <c r="O529" s="13"/>
      <c r="P529" s="11"/>
      <c r="Q529" s="11">
        <f>'[8]6、模具砂箱评估表'!J105</f>
        <v>17500</v>
      </c>
      <c r="R529" s="25">
        <f>'[8]6、模具砂箱评估表'!K105*100</f>
        <v>35</v>
      </c>
      <c r="S529" s="11">
        <f t="shared" si="18"/>
        <v>6125</v>
      </c>
      <c r="T529" s="11"/>
      <c r="U529" s="22" t="str">
        <f>'[8]6、模具砂箱评估表'!M105</f>
        <v>A4</v>
      </c>
      <c r="V529" s="176"/>
      <c r="W529" s="176"/>
      <c r="X529" s="176"/>
      <c r="Y529" s="176"/>
    </row>
    <row r="530" spans="1:25" ht="18" customHeight="1">
      <c r="A530" s="22">
        <f>'[8]6、模具砂箱评估表'!A106</f>
        <v>105</v>
      </c>
      <c r="B530" s="22">
        <f>'[8]6、模具砂箱评估表'!B106</f>
        <v>0</v>
      </c>
      <c r="C530" s="30" t="str">
        <f>'[8]6、模具砂箱评估表'!C106</f>
        <v>玻璃钢31</v>
      </c>
      <c r="D530" s="22">
        <f>'[8]6、模具砂箱评估表'!D106</f>
        <v>0</v>
      </c>
      <c r="E530" s="22"/>
      <c r="F530" s="22" t="str">
        <f>'[8]6、模具砂箱评估表'!G106</f>
        <v>瓦房店模具厂</v>
      </c>
      <c r="G530" s="22" t="str">
        <f>'[8]6、模具砂箱评估表'!E106</f>
        <v>台</v>
      </c>
      <c r="H530" s="22">
        <f>'[8]6、模具砂箱评估表'!F106</f>
        <v>1</v>
      </c>
      <c r="I530" s="23">
        <f>'[8]6、模具砂箱评估表'!H106</f>
        <v>41455</v>
      </c>
      <c r="J530" s="23">
        <f t="shared" si="17"/>
        <v>41455</v>
      </c>
      <c r="K530" s="23"/>
      <c r="L530" s="110"/>
      <c r="M530" s="11"/>
      <c r="N530" s="10"/>
      <c r="O530" s="13"/>
      <c r="P530" s="11"/>
      <c r="Q530" s="11">
        <f>'[8]6、模具砂箱评估表'!J106</f>
        <v>17500</v>
      </c>
      <c r="R530" s="25">
        <f>'[8]6、模具砂箱评估表'!K106*100</f>
        <v>35</v>
      </c>
      <c r="S530" s="11">
        <f t="shared" si="18"/>
        <v>6125</v>
      </c>
      <c r="T530" s="11"/>
      <c r="U530" s="22" t="str">
        <f>'[8]6、模具砂箱评估表'!M106</f>
        <v>A4</v>
      </c>
      <c r="V530" s="176"/>
      <c r="W530" s="176"/>
      <c r="X530" s="176"/>
      <c r="Y530" s="176"/>
    </row>
    <row r="531" spans="1:25" ht="18" customHeight="1">
      <c r="A531" s="22">
        <f>'[8]6、模具砂箱评估表'!A107</f>
        <v>106</v>
      </c>
      <c r="B531" s="22">
        <f>'[8]6、模具砂箱评估表'!B107</f>
        <v>0</v>
      </c>
      <c r="C531" s="30" t="str">
        <f>'[8]6、模具砂箱评估表'!C107</f>
        <v>玻璃钢32</v>
      </c>
      <c r="D531" s="22">
        <f>'[8]6、模具砂箱评估表'!D107</f>
        <v>0</v>
      </c>
      <c r="E531" s="22"/>
      <c r="F531" s="22" t="str">
        <f>'[8]6、模具砂箱评估表'!G107</f>
        <v>瓦房店模具厂</v>
      </c>
      <c r="G531" s="22" t="str">
        <f>'[8]6、模具砂箱评估表'!E107</f>
        <v>台</v>
      </c>
      <c r="H531" s="22">
        <f>'[8]6、模具砂箱评估表'!F107</f>
        <v>1</v>
      </c>
      <c r="I531" s="23">
        <f>'[8]6、模具砂箱评估表'!H107</f>
        <v>41455</v>
      </c>
      <c r="J531" s="23">
        <f t="shared" si="17"/>
        <v>41455</v>
      </c>
      <c r="K531" s="23"/>
      <c r="L531" s="110"/>
      <c r="M531" s="11"/>
      <c r="N531" s="10"/>
      <c r="O531" s="13"/>
      <c r="P531" s="11"/>
      <c r="Q531" s="11">
        <f>'[8]6、模具砂箱评估表'!J107</f>
        <v>17800</v>
      </c>
      <c r="R531" s="25">
        <f>'[8]6、模具砂箱评估表'!K107*100</f>
        <v>35</v>
      </c>
      <c r="S531" s="11">
        <f t="shared" si="18"/>
        <v>6230</v>
      </c>
      <c r="T531" s="11"/>
      <c r="U531" s="22" t="str">
        <f>'[8]6、模具砂箱评估表'!M107</f>
        <v>A4</v>
      </c>
      <c r="V531" s="176"/>
      <c r="W531" s="176"/>
      <c r="X531" s="176"/>
      <c r="Y531" s="176"/>
    </row>
    <row r="532" spans="1:25" ht="18" customHeight="1">
      <c r="A532" s="22">
        <f>'[8]6、模具砂箱评估表'!A108</f>
        <v>107</v>
      </c>
      <c r="B532" s="22">
        <f>'[8]6、模具砂箱评估表'!B108</f>
        <v>0</v>
      </c>
      <c r="C532" s="30" t="str">
        <f>'[8]6、模具砂箱评估表'!C108</f>
        <v>玻璃钢33</v>
      </c>
      <c r="D532" s="22">
        <f>'[8]6、模具砂箱评估表'!D108</f>
        <v>0</v>
      </c>
      <c r="E532" s="22"/>
      <c r="F532" s="22" t="str">
        <f>'[8]6、模具砂箱评估表'!G108</f>
        <v>瓦房店模具厂</v>
      </c>
      <c r="G532" s="22" t="str">
        <f>'[8]6、模具砂箱评估表'!E108</f>
        <v>台</v>
      </c>
      <c r="H532" s="22">
        <f>'[8]6、模具砂箱评估表'!F108</f>
        <v>1</v>
      </c>
      <c r="I532" s="23">
        <f>'[8]6、模具砂箱评估表'!H108</f>
        <v>41455</v>
      </c>
      <c r="J532" s="23">
        <f t="shared" si="17"/>
        <v>41455</v>
      </c>
      <c r="K532" s="23"/>
      <c r="L532" s="110"/>
      <c r="M532" s="11"/>
      <c r="N532" s="10"/>
      <c r="O532" s="13"/>
      <c r="P532" s="11"/>
      <c r="Q532" s="11">
        <f>'[8]6、模具砂箱评估表'!J108</f>
        <v>18500</v>
      </c>
      <c r="R532" s="25">
        <f>'[8]6、模具砂箱评估表'!K108*100</f>
        <v>35</v>
      </c>
      <c r="S532" s="11">
        <f t="shared" si="18"/>
        <v>6475</v>
      </c>
      <c r="T532" s="11"/>
      <c r="U532" s="22" t="str">
        <f>'[8]6、模具砂箱评估表'!M108</f>
        <v>A4</v>
      </c>
      <c r="V532" s="176"/>
      <c r="W532" s="176"/>
      <c r="X532" s="176"/>
      <c r="Y532" s="176"/>
    </row>
    <row r="533" spans="1:25" ht="18" customHeight="1">
      <c r="A533" s="22">
        <f>'[8]6、模具砂箱评估表'!A109</f>
        <v>108</v>
      </c>
      <c r="B533" s="22">
        <f>'[8]6、模具砂箱评估表'!B109</f>
        <v>0</v>
      </c>
      <c r="C533" s="30" t="str">
        <f>'[8]6、模具砂箱评估表'!C109</f>
        <v>金属型模具186</v>
      </c>
      <c r="D533" s="22">
        <f>'[8]6、模具砂箱评估表'!D109</f>
        <v>0</v>
      </c>
      <c r="E533" s="22"/>
      <c r="F533" s="22" t="str">
        <f>'[8]6、模具砂箱评估表'!G109</f>
        <v>沈阳卡斯汀模具制造有限公司</v>
      </c>
      <c r="G533" s="22" t="str">
        <f>'[8]6、模具砂箱评估表'!E109</f>
        <v>台</v>
      </c>
      <c r="H533" s="22">
        <f>'[8]6、模具砂箱评估表'!F109</f>
        <v>1</v>
      </c>
      <c r="I533" s="23">
        <f>'[8]6、模具砂箱评估表'!H109</f>
        <v>41455</v>
      </c>
      <c r="J533" s="23">
        <f t="shared" si="17"/>
        <v>41455</v>
      </c>
      <c r="K533" s="23"/>
      <c r="L533" s="110"/>
      <c r="M533" s="11"/>
      <c r="N533" s="10"/>
      <c r="O533" s="13"/>
      <c r="P533" s="11"/>
      <c r="Q533" s="11">
        <f>'[8]6、模具砂箱评估表'!J109</f>
        <v>32300</v>
      </c>
      <c r="R533" s="25">
        <f>'[8]6、模具砂箱评估表'!K109*100</f>
        <v>35</v>
      </c>
      <c r="S533" s="11">
        <f t="shared" si="18"/>
        <v>11305</v>
      </c>
      <c r="T533" s="11"/>
      <c r="U533" s="22" t="str">
        <f>'[8]6、模具砂箱评估表'!M109</f>
        <v>A4</v>
      </c>
      <c r="V533" s="176"/>
      <c r="W533" s="176"/>
      <c r="X533" s="176"/>
      <c r="Y533" s="176"/>
    </row>
    <row r="534" spans="1:25" ht="18" customHeight="1">
      <c r="A534" s="22">
        <f>'[8]6、模具砂箱评估表'!A110</f>
        <v>109</v>
      </c>
      <c r="B534" s="22">
        <f>'[8]6、模具砂箱评估表'!B110</f>
        <v>0</v>
      </c>
      <c r="C534" s="30" t="str">
        <f>'[8]6、模具砂箱评估表'!C110</f>
        <v>金属型模具187</v>
      </c>
      <c r="D534" s="22">
        <f>'[8]6、模具砂箱评估表'!D110</f>
        <v>0</v>
      </c>
      <c r="E534" s="22"/>
      <c r="F534" s="22" t="str">
        <f>'[8]6、模具砂箱评估表'!G110</f>
        <v>沈阳卡斯汀模具制造有限公司</v>
      </c>
      <c r="G534" s="22" t="str">
        <f>'[8]6、模具砂箱评估表'!E110</f>
        <v>台</v>
      </c>
      <c r="H534" s="22">
        <f>'[8]6、模具砂箱评估表'!F110</f>
        <v>1</v>
      </c>
      <c r="I534" s="23">
        <f>'[8]6、模具砂箱评估表'!H110</f>
        <v>41455</v>
      </c>
      <c r="J534" s="23">
        <f t="shared" si="17"/>
        <v>41455</v>
      </c>
      <c r="K534" s="23"/>
      <c r="L534" s="110"/>
      <c r="M534" s="11"/>
      <c r="N534" s="10"/>
      <c r="O534" s="13"/>
      <c r="P534" s="11"/>
      <c r="Q534" s="11">
        <f>'[8]6、模具砂箱评估表'!J110</f>
        <v>29300</v>
      </c>
      <c r="R534" s="25">
        <f>'[8]6、模具砂箱评估表'!K110*100</f>
        <v>35</v>
      </c>
      <c r="S534" s="11">
        <f t="shared" si="18"/>
        <v>10255</v>
      </c>
      <c r="T534" s="11"/>
      <c r="U534" s="22" t="str">
        <f>'[8]6、模具砂箱评估表'!M110</f>
        <v>A4</v>
      </c>
      <c r="V534" s="176"/>
      <c r="W534" s="176"/>
      <c r="X534" s="176"/>
      <c r="Y534" s="176"/>
    </row>
    <row r="535" spans="1:25" ht="18" customHeight="1">
      <c r="A535" s="22">
        <f>'[8]6、模具砂箱评估表'!A111</f>
        <v>110</v>
      </c>
      <c r="B535" s="22">
        <f>'[8]6、模具砂箱评估表'!B111</f>
        <v>0</v>
      </c>
      <c r="C535" s="30" t="str">
        <f>'[8]6、模具砂箱评估表'!C111</f>
        <v>金属型模具188</v>
      </c>
      <c r="D535" s="22">
        <f>'[8]6、模具砂箱评估表'!D111</f>
        <v>0</v>
      </c>
      <c r="E535" s="22"/>
      <c r="F535" s="22" t="str">
        <f>'[8]6、模具砂箱评估表'!G111</f>
        <v>沈阳卡斯汀模具制造有限公司</v>
      </c>
      <c r="G535" s="22" t="str">
        <f>'[8]6、模具砂箱评估表'!E111</f>
        <v>台</v>
      </c>
      <c r="H535" s="22">
        <f>'[8]6、模具砂箱评估表'!F111</f>
        <v>1</v>
      </c>
      <c r="I535" s="23">
        <f>'[8]6、模具砂箱评估表'!H111</f>
        <v>41455</v>
      </c>
      <c r="J535" s="23">
        <f t="shared" si="17"/>
        <v>41455</v>
      </c>
      <c r="K535" s="23"/>
      <c r="L535" s="110"/>
      <c r="M535" s="11"/>
      <c r="N535" s="10"/>
      <c r="O535" s="13"/>
      <c r="P535" s="11"/>
      <c r="Q535" s="11">
        <f>'[8]6、模具砂箱评估表'!J111</f>
        <v>55700</v>
      </c>
      <c r="R535" s="25">
        <f>'[8]6、模具砂箱评估表'!K111*100</f>
        <v>35</v>
      </c>
      <c r="S535" s="11">
        <f t="shared" si="18"/>
        <v>19495</v>
      </c>
      <c r="T535" s="11"/>
      <c r="U535" s="22" t="str">
        <f>'[8]6、模具砂箱评估表'!M111</f>
        <v>A4</v>
      </c>
      <c r="V535" s="176"/>
      <c r="W535" s="176"/>
      <c r="X535" s="176"/>
      <c r="Y535" s="176"/>
    </row>
    <row r="536" spans="1:25" ht="18" customHeight="1">
      <c r="A536" s="22">
        <f>'[8]6、模具砂箱评估表'!A112</f>
        <v>111</v>
      </c>
      <c r="B536" s="22">
        <f>'[8]6、模具砂箱评估表'!B112</f>
        <v>0</v>
      </c>
      <c r="C536" s="30" t="str">
        <f>'[8]6、模具砂箱评估表'!C112</f>
        <v>金属型模具189</v>
      </c>
      <c r="D536" s="22">
        <f>'[8]6、模具砂箱评估表'!D112</f>
        <v>0</v>
      </c>
      <c r="E536" s="22"/>
      <c r="F536" s="22" t="str">
        <f>'[8]6、模具砂箱评估表'!G112</f>
        <v>沈阳卡斯汀模具制造有限公司</v>
      </c>
      <c r="G536" s="22" t="str">
        <f>'[8]6、模具砂箱评估表'!E112</f>
        <v>台</v>
      </c>
      <c r="H536" s="22">
        <f>'[8]6、模具砂箱评估表'!F112</f>
        <v>1</v>
      </c>
      <c r="I536" s="23">
        <f>'[8]6、模具砂箱评估表'!H112</f>
        <v>41455</v>
      </c>
      <c r="J536" s="23">
        <f t="shared" si="17"/>
        <v>41455</v>
      </c>
      <c r="K536" s="23"/>
      <c r="L536" s="110"/>
      <c r="M536" s="11"/>
      <c r="N536" s="10"/>
      <c r="O536" s="13"/>
      <c r="P536" s="11"/>
      <c r="Q536" s="11">
        <f>'[8]6、模具砂箱评估表'!J112</f>
        <v>32300</v>
      </c>
      <c r="R536" s="25">
        <f>'[8]6、模具砂箱评估表'!K112*100</f>
        <v>35</v>
      </c>
      <c r="S536" s="11">
        <f t="shared" si="18"/>
        <v>11305</v>
      </c>
      <c r="T536" s="11"/>
      <c r="U536" s="22" t="str">
        <f>'[8]6、模具砂箱评估表'!M112</f>
        <v>A4</v>
      </c>
      <c r="V536" s="176"/>
      <c r="W536" s="176"/>
      <c r="X536" s="176"/>
      <c r="Y536" s="176"/>
    </row>
    <row r="537" spans="1:25" ht="18" customHeight="1">
      <c r="A537" s="22">
        <f>'[8]6、模具砂箱评估表'!A113</f>
        <v>112</v>
      </c>
      <c r="B537" s="22">
        <f>'[8]6、模具砂箱评估表'!B113</f>
        <v>0</v>
      </c>
      <c r="C537" s="30" t="str">
        <f>'[8]6、模具砂箱评估表'!C113</f>
        <v>金属型模具190</v>
      </c>
      <c r="D537" s="22">
        <f>'[8]6、模具砂箱评估表'!D113</f>
        <v>0</v>
      </c>
      <c r="E537" s="22"/>
      <c r="F537" s="22" t="str">
        <f>'[8]6、模具砂箱评估表'!G113</f>
        <v>沈阳卡斯汀模具制造有限公司</v>
      </c>
      <c r="G537" s="22" t="str">
        <f>'[8]6、模具砂箱评估表'!E113</f>
        <v>台</v>
      </c>
      <c r="H537" s="22">
        <f>'[8]6、模具砂箱评估表'!F113</f>
        <v>1</v>
      </c>
      <c r="I537" s="23">
        <f>'[8]6、模具砂箱评估表'!H113</f>
        <v>41455</v>
      </c>
      <c r="J537" s="23">
        <f t="shared" si="17"/>
        <v>41455</v>
      </c>
      <c r="K537" s="23"/>
      <c r="L537" s="110"/>
      <c r="M537" s="11"/>
      <c r="N537" s="10"/>
      <c r="O537" s="13"/>
      <c r="P537" s="11"/>
      <c r="Q537" s="11">
        <f>'[8]6、模具砂箱评估表'!J113</f>
        <v>21100</v>
      </c>
      <c r="R537" s="25">
        <f>'[8]6、模具砂箱评估表'!K113*100</f>
        <v>35</v>
      </c>
      <c r="S537" s="11">
        <f t="shared" si="18"/>
        <v>7385</v>
      </c>
      <c r="T537" s="11"/>
      <c r="U537" s="22" t="str">
        <f>'[8]6、模具砂箱评估表'!M113</f>
        <v>A4</v>
      </c>
      <c r="V537" s="176"/>
      <c r="W537" s="176"/>
      <c r="X537" s="176"/>
      <c r="Y537" s="176"/>
    </row>
    <row r="538" spans="1:25" ht="18" customHeight="1">
      <c r="A538" s="22">
        <f>'[8]6、模具砂箱评估表'!A114</f>
        <v>113</v>
      </c>
      <c r="B538" s="22">
        <f>'[8]6、模具砂箱评估表'!B114</f>
        <v>0</v>
      </c>
      <c r="C538" s="30" t="str">
        <f>'[8]6、模具砂箱评估表'!C114</f>
        <v>金属型模具191</v>
      </c>
      <c r="D538" s="22">
        <f>'[8]6、模具砂箱评估表'!D114</f>
        <v>0</v>
      </c>
      <c r="E538" s="22"/>
      <c r="F538" s="22" t="str">
        <f>'[8]6、模具砂箱评估表'!G114</f>
        <v>沈阳卡斯汀模具制造有限公司</v>
      </c>
      <c r="G538" s="22" t="str">
        <f>'[8]6、模具砂箱评估表'!E114</f>
        <v>台</v>
      </c>
      <c r="H538" s="22">
        <f>'[8]6、模具砂箱评估表'!F114</f>
        <v>1</v>
      </c>
      <c r="I538" s="23">
        <f>'[8]6、模具砂箱评估表'!H114</f>
        <v>41455</v>
      </c>
      <c r="J538" s="23">
        <f t="shared" si="17"/>
        <v>41455</v>
      </c>
      <c r="K538" s="23"/>
      <c r="L538" s="110"/>
      <c r="M538" s="11"/>
      <c r="N538" s="10"/>
      <c r="O538" s="13"/>
      <c r="P538" s="11"/>
      <c r="Q538" s="11">
        <f>'[8]6、模具砂箱评估表'!J114</f>
        <v>35200</v>
      </c>
      <c r="R538" s="25">
        <f>'[8]6、模具砂箱评估表'!K114*100</f>
        <v>35</v>
      </c>
      <c r="S538" s="11">
        <f t="shared" si="18"/>
        <v>12320</v>
      </c>
      <c r="T538" s="11"/>
      <c r="U538" s="22" t="str">
        <f>'[8]6、模具砂箱评估表'!M114</f>
        <v>A4</v>
      </c>
      <c r="V538" s="176"/>
      <c r="W538" s="176"/>
      <c r="X538" s="176"/>
      <c r="Y538" s="176"/>
    </row>
    <row r="539" spans="1:25" ht="18" customHeight="1">
      <c r="A539" s="22">
        <f>'[8]6、模具砂箱评估表'!A115</f>
        <v>114</v>
      </c>
      <c r="B539" s="22">
        <f>'[8]6、模具砂箱评估表'!B115</f>
        <v>0</v>
      </c>
      <c r="C539" s="30" t="str">
        <f>'[8]6、模具砂箱评估表'!C115</f>
        <v>金属型模具192</v>
      </c>
      <c r="D539" s="22">
        <f>'[8]6、模具砂箱评估表'!D115</f>
        <v>0</v>
      </c>
      <c r="E539" s="22"/>
      <c r="F539" s="22" t="str">
        <f>'[8]6、模具砂箱评估表'!G115</f>
        <v>沈阳卡斯汀模具制造有限公司</v>
      </c>
      <c r="G539" s="22" t="str">
        <f>'[8]6、模具砂箱评估表'!E115</f>
        <v>台</v>
      </c>
      <c r="H539" s="22">
        <f>'[8]6、模具砂箱评估表'!F115</f>
        <v>1</v>
      </c>
      <c r="I539" s="23">
        <f>'[8]6、模具砂箱评估表'!H115</f>
        <v>41455</v>
      </c>
      <c r="J539" s="23">
        <f t="shared" si="17"/>
        <v>41455</v>
      </c>
      <c r="K539" s="23"/>
      <c r="L539" s="110"/>
      <c r="M539" s="11"/>
      <c r="N539" s="10"/>
      <c r="O539" s="13"/>
      <c r="P539" s="11"/>
      <c r="Q539" s="11">
        <f>'[8]6、模具砂箱评估表'!J115</f>
        <v>32300</v>
      </c>
      <c r="R539" s="25">
        <f>'[8]6、模具砂箱评估表'!K115*100</f>
        <v>35</v>
      </c>
      <c r="S539" s="11">
        <f t="shared" si="18"/>
        <v>11305</v>
      </c>
      <c r="T539" s="11"/>
      <c r="U539" s="22" t="str">
        <f>'[8]6、模具砂箱评估表'!M115</f>
        <v>A4</v>
      </c>
      <c r="V539" s="176"/>
      <c r="W539" s="176"/>
      <c r="X539" s="176"/>
      <c r="Y539" s="176"/>
    </row>
    <row r="540" spans="1:25" ht="18" customHeight="1">
      <c r="A540" s="22">
        <f>'[8]6、模具砂箱评估表'!A116</f>
        <v>115</v>
      </c>
      <c r="B540" s="22">
        <f>'[8]6、模具砂箱评估表'!B116</f>
        <v>0</v>
      </c>
      <c r="C540" s="30" t="str">
        <f>'[8]6、模具砂箱评估表'!C116</f>
        <v>金属型模具193</v>
      </c>
      <c r="D540" s="22">
        <f>'[8]6、模具砂箱评估表'!D116</f>
        <v>0</v>
      </c>
      <c r="E540" s="22"/>
      <c r="F540" s="22" t="str">
        <f>'[8]6、模具砂箱评估表'!G116</f>
        <v>沈阳卡斯汀模具制造有限公司</v>
      </c>
      <c r="G540" s="22" t="str">
        <f>'[8]6、模具砂箱评估表'!E116</f>
        <v>台</v>
      </c>
      <c r="H540" s="22">
        <f>'[8]6、模具砂箱评估表'!F116</f>
        <v>1</v>
      </c>
      <c r="I540" s="23">
        <f>'[8]6、模具砂箱评估表'!H116</f>
        <v>41455</v>
      </c>
      <c r="J540" s="23">
        <f t="shared" si="17"/>
        <v>41455</v>
      </c>
      <c r="K540" s="23"/>
      <c r="L540" s="110"/>
      <c r="M540" s="11"/>
      <c r="N540" s="10"/>
      <c r="O540" s="13"/>
      <c r="P540" s="11"/>
      <c r="Q540" s="11">
        <f>'[8]6、模具砂箱评估表'!J116</f>
        <v>64500</v>
      </c>
      <c r="R540" s="25">
        <f>'[8]6、模具砂箱评估表'!K116*100</f>
        <v>35</v>
      </c>
      <c r="S540" s="11">
        <f t="shared" si="18"/>
        <v>22575</v>
      </c>
      <c r="T540" s="11"/>
      <c r="U540" s="22" t="str">
        <f>'[8]6、模具砂箱评估表'!M116</f>
        <v>A4</v>
      </c>
      <c r="V540" s="176"/>
      <c r="W540" s="176"/>
      <c r="X540" s="176"/>
      <c r="Y540" s="176"/>
    </row>
    <row r="541" spans="1:25" ht="18" customHeight="1">
      <c r="A541" s="22">
        <f>'[8]6、模具砂箱评估表'!A117</f>
        <v>116</v>
      </c>
      <c r="B541" s="22">
        <f>'[8]6、模具砂箱评估表'!B117</f>
        <v>0</v>
      </c>
      <c r="C541" s="30" t="str">
        <f>'[8]6、模具砂箱评估表'!C117</f>
        <v>金属型模具194</v>
      </c>
      <c r="D541" s="22">
        <f>'[8]6、模具砂箱评估表'!D117</f>
        <v>0</v>
      </c>
      <c r="E541" s="22"/>
      <c r="F541" s="22" t="str">
        <f>'[8]6、模具砂箱评估表'!G117</f>
        <v>沈阳卡斯汀模具制造有限公司</v>
      </c>
      <c r="G541" s="22" t="str">
        <f>'[8]6、模具砂箱评估表'!E117</f>
        <v>台</v>
      </c>
      <c r="H541" s="22">
        <f>'[8]6、模具砂箱评估表'!F117</f>
        <v>1</v>
      </c>
      <c r="I541" s="23">
        <f>'[8]6、模具砂箱评估表'!H117</f>
        <v>41455</v>
      </c>
      <c r="J541" s="23">
        <f t="shared" si="17"/>
        <v>41455</v>
      </c>
      <c r="K541" s="23"/>
      <c r="L541" s="110"/>
      <c r="M541" s="11"/>
      <c r="N541" s="10"/>
      <c r="O541" s="13"/>
      <c r="P541" s="11"/>
      <c r="Q541" s="11">
        <f>'[8]6、模具砂箱评估表'!J117</f>
        <v>24900</v>
      </c>
      <c r="R541" s="25">
        <f>'[8]6、模具砂箱评估表'!K117*100</f>
        <v>35</v>
      </c>
      <c r="S541" s="11">
        <f t="shared" si="18"/>
        <v>8715</v>
      </c>
      <c r="T541" s="11"/>
      <c r="U541" s="22" t="str">
        <f>'[8]6、模具砂箱评估表'!M117</f>
        <v>A4</v>
      </c>
      <c r="V541" s="176"/>
      <c r="W541" s="176"/>
      <c r="X541" s="176"/>
      <c r="Y541" s="176"/>
    </row>
    <row r="542" spans="1:25" ht="18" customHeight="1">
      <c r="A542" s="22">
        <f>'[8]6、模具砂箱评估表'!A118</f>
        <v>117</v>
      </c>
      <c r="B542" s="22">
        <f>'[8]6、模具砂箱评估表'!B118</f>
        <v>0</v>
      </c>
      <c r="C542" s="30" t="str">
        <f>'[8]6、模具砂箱评估表'!C118</f>
        <v>金属型模具195</v>
      </c>
      <c r="D542" s="22">
        <f>'[8]6、模具砂箱评估表'!D118</f>
        <v>0</v>
      </c>
      <c r="E542" s="22"/>
      <c r="F542" s="22" t="str">
        <f>'[8]6、模具砂箱评估表'!G118</f>
        <v>沈阳卡斯汀模具制造有限公司</v>
      </c>
      <c r="G542" s="22" t="str">
        <f>'[8]6、模具砂箱评估表'!E118</f>
        <v>台</v>
      </c>
      <c r="H542" s="22">
        <f>'[8]6、模具砂箱评估表'!F118</f>
        <v>1</v>
      </c>
      <c r="I542" s="23">
        <f>'[8]6、模具砂箱评估表'!H118</f>
        <v>41455</v>
      </c>
      <c r="J542" s="23">
        <f t="shared" si="17"/>
        <v>41455</v>
      </c>
      <c r="K542" s="23"/>
      <c r="L542" s="110"/>
      <c r="M542" s="11"/>
      <c r="N542" s="10"/>
      <c r="O542" s="13"/>
      <c r="P542" s="11"/>
      <c r="Q542" s="11">
        <f>'[8]6、模具砂箱评估表'!J118</f>
        <v>64500</v>
      </c>
      <c r="R542" s="25">
        <f>'[8]6、模具砂箱评估表'!K118*100</f>
        <v>35</v>
      </c>
      <c r="S542" s="11">
        <f t="shared" si="18"/>
        <v>22575</v>
      </c>
      <c r="T542" s="11"/>
      <c r="U542" s="22" t="str">
        <f>'[8]6、模具砂箱评估表'!M118</f>
        <v>A4</v>
      </c>
      <c r="V542" s="176"/>
      <c r="W542" s="176"/>
      <c r="X542" s="176"/>
      <c r="Y542" s="176"/>
    </row>
    <row r="543" spans="1:25" ht="18" customHeight="1">
      <c r="A543" s="22">
        <f>'[8]6、模具砂箱评估表'!A119</f>
        <v>118</v>
      </c>
      <c r="B543" s="22">
        <f>'[8]6、模具砂箱评估表'!B119</f>
        <v>0</v>
      </c>
      <c r="C543" s="30" t="str">
        <f>'[8]6、模具砂箱评估表'!C119</f>
        <v>金属型模具196</v>
      </c>
      <c r="D543" s="22">
        <f>'[8]6、模具砂箱评估表'!D119</f>
        <v>0</v>
      </c>
      <c r="E543" s="22"/>
      <c r="F543" s="22" t="str">
        <f>'[8]6、模具砂箱评估表'!G119</f>
        <v>沈阳卡斯汀模具制造有限公司</v>
      </c>
      <c r="G543" s="22" t="str">
        <f>'[8]6、模具砂箱评估表'!E119</f>
        <v>台</v>
      </c>
      <c r="H543" s="22">
        <f>'[8]6、模具砂箱评估表'!F119</f>
        <v>1</v>
      </c>
      <c r="I543" s="23">
        <f>'[8]6、模具砂箱评估表'!H119</f>
        <v>41455</v>
      </c>
      <c r="J543" s="23">
        <f t="shared" si="17"/>
        <v>41455</v>
      </c>
      <c r="K543" s="23"/>
      <c r="L543" s="110"/>
      <c r="M543" s="11"/>
      <c r="N543" s="10"/>
      <c r="O543" s="13"/>
      <c r="P543" s="11"/>
      <c r="Q543" s="11">
        <f>'[8]6、模具砂箱评估表'!J119</f>
        <v>38100</v>
      </c>
      <c r="R543" s="25">
        <f>'[8]6、模具砂箱评估表'!K119*100</f>
        <v>35</v>
      </c>
      <c r="S543" s="11">
        <f t="shared" si="18"/>
        <v>13335</v>
      </c>
      <c r="T543" s="11"/>
      <c r="U543" s="22" t="str">
        <f>'[8]6、模具砂箱评估表'!M119</f>
        <v>A4</v>
      </c>
      <c r="V543" s="176"/>
      <c r="W543" s="176"/>
      <c r="X543" s="176"/>
      <c r="Y543" s="176"/>
    </row>
    <row r="544" spans="1:25" ht="18" customHeight="1">
      <c r="A544" s="22">
        <f>'[8]6、模具砂箱评估表'!A120</f>
        <v>119</v>
      </c>
      <c r="B544" s="22">
        <f>'[8]6、模具砂箱评估表'!B120</f>
        <v>0</v>
      </c>
      <c r="C544" s="30" t="str">
        <f>'[8]6、模具砂箱评估表'!C120</f>
        <v>金属型模具197</v>
      </c>
      <c r="D544" s="22">
        <f>'[8]6、模具砂箱评估表'!D120</f>
        <v>0</v>
      </c>
      <c r="E544" s="22"/>
      <c r="F544" s="22" t="str">
        <f>'[8]6、模具砂箱评估表'!G120</f>
        <v>沈阳卡斯汀模具制造有限公司</v>
      </c>
      <c r="G544" s="22" t="str">
        <f>'[8]6、模具砂箱评估表'!E120</f>
        <v>台</v>
      </c>
      <c r="H544" s="22">
        <f>'[8]6、模具砂箱评估表'!F120</f>
        <v>1</v>
      </c>
      <c r="I544" s="23">
        <f>'[8]6、模具砂箱评估表'!H120</f>
        <v>41455</v>
      </c>
      <c r="J544" s="23">
        <f t="shared" si="17"/>
        <v>41455</v>
      </c>
      <c r="K544" s="23"/>
      <c r="L544" s="110"/>
      <c r="M544" s="11"/>
      <c r="N544" s="10"/>
      <c r="O544" s="13"/>
      <c r="P544" s="11"/>
      <c r="Q544" s="11">
        <f>'[8]6、模具砂箱评估表'!J120</f>
        <v>38100</v>
      </c>
      <c r="R544" s="25">
        <f>'[8]6、模具砂箱评估表'!K120*100</f>
        <v>35</v>
      </c>
      <c r="S544" s="11">
        <f t="shared" si="18"/>
        <v>13335</v>
      </c>
      <c r="T544" s="11"/>
      <c r="U544" s="22" t="str">
        <f>'[8]6、模具砂箱评估表'!M120</f>
        <v>A4</v>
      </c>
      <c r="V544" s="176"/>
      <c r="W544" s="176"/>
      <c r="X544" s="176"/>
      <c r="Y544" s="176"/>
    </row>
    <row r="545" spans="1:25" ht="18" customHeight="1">
      <c r="A545" s="22">
        <f>'[8]6、模具砂箱评估表'!A121</f>
        <v>120</v>
      </c>
      <c r="B545" s="22">
        <f>'[8]6、模具砂箱评估表'!B121</f>
        <v>0</v>
      </c>
      <c r="C545" s="30" t="str">
        <f>'[8]6、模具砂箱评估表'!C121</f>
        <v>金属型模具198</v>
      </c>
      <c r="D545" s="22">
        <f>'[8]6、模具砂箱评估表'!D121</f>
        <v>0</v>
      </c>
      <c r="E545" s="22"/>
      <c r="F545" s="22" t="str">
        <f>'[8]6、模具砂箱评估表'!G121</f>
        <v>沈阳卡斯汀模具制造有限公司</v>
      </c>
      <c r="G545" s="22" t="str">
        <f>'[8]6、模具砂箱评估表'!E121</f>
        <v>台</v>
      </c>
      <c r="H545" s="22">
        <f>'[8]6、模具砂箱评估表'!F121</f>
        <v>1</v>
      </c>
      <c r="I545" s="23">
        <f>'[8]6、模具砂箱评估表'!H121</f>
        <v>41455</v>
      </c>
      <c r="J545" s="23">
        <f t="shared" si="17"/>
        <v>41455</v>
      </c>
      <c r="K545" s="23"/>
      <c r="L545" s="110"/>
      <c r="M545" s="11"/>
      <c r="N545" s="10"/>
      <c r="O545" s="13"/>
      <c r="P545" s="11"/>
      <c r="Q545" s="11">
        <f>'[8]6、模具砂箱评估表'!J121</f>
        <v>41100</v>
      </c>
      <c r="R545" s="25">
        <f>'[8]6、模具砂箱评估表'!K121*100</f>
        <v>35</v>
      </c>
      <c r="S545" s="11">
        <f t="shared" si="18"/>
        <v>14385</v>
      </c>
      <c r="T545" s="11"/>
      <c r="U545" s="22" t="str">
        <f>'[8]6、模具砂箱评估表'!M121</f>
        <v>A4</v>
      </c>
      <c r="V545" s="176"/>
      <c r="W545" s="176"/>
      <c r="X545" s="176"/>
      <c r="Y545" s="176"/>
    </row>
    <row r="546" spans="1:25" ht="18" customHeight="1">
      <c r="A546" s="22">
        <f>'[8]6、模具砂箱评估表'!A122</f>
        <v>121</v>
      </c>
      <c r="B546" s="22">
        <f>'[8]6、模具砂箱评估表'!B122</f>
        <v>0</v>
      </c>
      <c r="C546" s="30" t="str">
        <f>'[8]6、模具砂箱评估表'!C122</f>
        <v>金属型模具199</v>
      </c>
      <c r="D546" s="22">
        <f>'[8]6、模具砂箱评估表'!D122</f>
        <v>0</v>
      </c>
      <c r="E546" s="22"/>
      <c r="F546" s="22" t="str">
        <f>'[8]6、模具砂箱评估表'!G122</f>
        <v>沈阳卡斯汀模具制造有限公司</v>
      </c>
      <c r="G546" s="22" t="str">
        <f>'[8]6、模具砂箱评估表'!E122</f>
        <v>台</v>
      </c>
      <c r="H546" s="22">
        <f>'[8]6、模具砂箱评估表'!F122</f>
        <v>1</v>
      </c>
      <c r="I546" s="23">
        <f>'[8]6、模具砂箱评估表'!H122</f>
        <v>41455</v>
      </c>
      <c r="J546" s="23">
        <f t="shared" si="17"/>
        <v>41455</v>
      </c>
      <c r="K546" s="23"/>
      <c r="L546" s="110"/>
      <c r="M546" s="11"/>
      <c r="N546" s="10"/>
      <c r="O546" s="13"/>
      <c r="P546" s="11"/>
      <c r="Q546" s="11">
        <f>'[8]6、模具砂箱评估表'!J122</f>
        <v>35200</v>
      </c>
      <c r="R546" s="25">
        <f>'[8]6、模具砂箱评估表'!K122*100</f>
        <v>35</v>
      </c>
      <c r="S546" s="11">
        <f t="shared" si="18"/>
        <v>12320</v>
      </c>
      <c r="T546" s="11"/>
      <c r="U546" s="22" t="str">
        <f>'[8]6、模具砂箱评估表'!M122</f>
        <v>A4</v>
      </c>
      <c r="V546" s="176"/>
      <c r="W546" s="176"/>
      <c r="X546" s="176"/>
      <c r="Y546" s="176"/>
    </row>
    <row r="547" spans="1:25" ht="18" customHeight="1">
      <c r="A547" s="22">
        <f>'[8]6、模具砂箱评估表'!A123</f>
        <v>122</v>
      </c>
      <c r="B547" s="22">
        <f>'[8]6、模具砂箱评估表'!B123</f>
        <v>0</v>
      </c>
      <c r="C547" s="30" t="str">
        <f>'[8]6、模具砂箱评估表'!C123</f>
        <v>金属型模具200</v>
      </c>
      <c r="D547" s="22">
        <f>'[8]6、模具砂箱评估表'!D123</f>
        <v>0</v>
      </c>
      <c r="E547" s="22"/>
      <c r="F547" s="22" t="str">
        <f>'[8]6、模具砂箱评估表'!G123</f>
        <v>沈阳卡斯汀模具制造有限公司</v>
      </c>
      <c r="G547" s="22" t="str">
        <f>'[8]6、模具砂箱评估表'!E123</f>
        <v>台</v>
      </c>
      <c r="H547" s="22">
        <f>'[8]6、模具砂箱评估表'!F123</f>
        <v>1</v>
      </c>
      <c r="I547" s="23">
        <f>'[8]6、模具砂箱评估表'!H123</f>
        <v>41455</v>
      </c>
      <c r="J547" s="23">
        <f t="shared" si="17"/>
        <v>41455</v>
      </c>
      <c r="K547" s="23"/>
      <c r="L547" s="110"/>
      <c r="M547" s="11"/>
      <c r="N547" s="10"/>
      <c r="O547" s="13"/>
      <c r="P547" s="11"/>
      <c r="Q547" s="11">
        <f>'[8]6、模具砂箱评估表'!J123</f>
        <v>18500</v>
      </c>
      <c r="R547" s="25">
        <f>'[8]6、模具砂箱评估表'!K123*100</f>
        <v>35</v>
      </c>
      <c r="S547" s="11">
        <f t="shared" si="18"/>
        <v>6475</v>
      </c>
      <c r="T547" s="11"/>
      <c r="U547" s="22" t="str">
        <f>'[8]6、模具砂箱评估表'!M123</f>
        <v>A4</v>
      </c>
      <c r="V547" s="176"/>
      <c r="W547" s="176"/>
      <c r="X547" s="176"/>
      <c r="Y547" s="176"/>
    </row>
    <row r="548" spans="1:25" ht="18" customHeight="1">
      <c r="A548" s="22">
        <f>'[8]6、模具砂箱评估表'!A124</f>
        <v>123</v>
      </c>
      <c r="B548" s="22">
        <f>'[8]6、模具砂箱评估表'!B124</f>
        <v>0</v>
      </c>
      <c r="C548" s="30" t="str">
        <f>'[8]6、模具砂箱评估表'!C124</f>
        <v>金属型模具201</v>
      </c>
      <c r="D548" s="22">
        <f>'[8]6、模具砂箱评估表'!D124</f>
        <v>0</v>
      </c>
      <c r="E548" s="22"/>
      <c r="F548" s="22" t="str">
        <f>'[8]6、模具砂箱评估表'!G124</f>
        <v>沈阳卡斯汀模具制造有限公司</v>
      </c>
      <c r="G548" s="22" t="str">
        <f>'[8]6、模具砂箱评估表'!E124</f>
        <v>台</v>
      </c>
      <c r="H548" s="22">
        <f>'[8]6、模具砂箱评估表'!F124</f>
        <v>1</v>
      </c>
      <c r="I548" s="23">
        <f>'[8]6、模具砂箱评估表'!H124</f>
        <v>41455</v>
      </c>
      <c r="J548" s="23">
        <f t="shared" si="17"/>
        <v>41455</v>
      </c>
      <c r="K548" s="23"/>
      <c r="L548" s="110"/>
      <c r="M548" s="11"/>
      <c r="N548" s="10"/>
      <c r="O548" s="13"/>
      <c r="P548" s="11"/>
      <c r="Q548" s="11">
        <f>'[8]6、模具砂箱评估表'!J124</f>
        <v>21100</v>
      </c>
      <c r="R548" s="25">
        <f>'[8]6、模具砂箱评估表'!K124*100</f>
        <v>35</v>
      </c>
      <c r="S548" s="11">
        <f t="shared" si="18"/>
        <v>7385</v>
      </c>
      <c r="T548" s="11"/>
      <c r="U548" s="22" t="str">
        <f>'[8]6、模具砂箱评估表'!M124</f>
        <v>A4</v>
      </c>
      <c r="V548" s="176"/>
      <c r="W548" s="176"/>
      <c r="X548" s="176"/>
      <c r="Y548" s="176"/>
    </row>
    <row r="549" spans="1:25" ht="18" customHeight="1">
      <c r="A549" s="22">
        <f>'[8]6、模具砂箱评估表'!A125</f>
        <v>124</v>
      </c>
      <c r="B549" s="22">
        <f>'[8]6、模具砂箱评估表'!B125</f>
        <v>0</v>
      </c>
      <c r="C549" s="30" t="str">
        <f>'[8]6、模具砂箱评估表'!C125</f>
        <v>金属型模具202</v>
      </c>
      <c r="D549" s="22">
        <f>'[8]6、模具砂箱评估表'!D125</f>
        <v>0</v>
      </c>
      <c r="E549" s="22"/>
      <c r="F549" s="22" t="str">
        <f>'[8]6、模具砂箱评估表'!G125</f>
        <v>沈阳卡斯汀模具制造有限公司</v>
      </c>
      <c r="G549" s="22" t="str">
        <f>'[8]6、模具砂箱评估表'!E125</f>
        <v>台</v>
      </c>
      <c r="H549" s="22">
        <f>'[8]6、模具砂箱评估表'!F125</f>
        <v>1</v>
      </c>
      <c r="I549" s="23">
        <f>'[8]6、模具砂箱评估表'!H125</f>
        <v>41455</v>
      </c>
      <c r="J549" s="23">
        <f t="shared" si="17"/>
        <v>41455</v>
      </c>
      <c r="K549" s="23"/>
      <c r="L549" s="110"/>
      <c r="M549" s="11"/>
      <c r="N549" s="10"/>
      <c r="O549" s="13"/>
      <c r="P549" s="11"/>
      <c r="Q549" s="11">
        <f>'[8]6、模具砂箱评估表'!J125</f>
        <v>14400</v>
      </c>
      <c r="R549" s="25">
        <f>'[8]6、模具砂箱评估表'!K125*100</f>
        <v>35</v>
      </c>
      <c r="S549" s="11">
        <f t="shared" si="18"/>
        <v>5040</v>
      </c>
      <c r="T549" s="11"/>
      <c r="U549" s="22" t="str">
        <f>'[8]6、模具砂箱评估表'!M125</f>
        <v>A4</v>
      </c>
      <c r="V549" s="176"/>
      <c r="W549" s="176"/>
      <c r="X549" s="176"/>
      <c r="Y549" s="176"/>
    </row>
    <row r="550" spans="1:25" ht="18" customHeight="1">
      <c r="A550" s="22">
        <f>'[8]6、模具砂箱评估表'!A126</f>
        <v>125</v>
      </c>
      <c r="B550" s="22">
        <f>'[8]6、模具砂箱评估表'!B126</f>
        <v>0</v>
      </c>
      <c r="C550" s="30" t="str">
        <f>'[8]6、模具砂箱评估表'!C126</f>
        <v>金属型模具203</v>
      </c>
      <c r="D550" s="22">
        <f>'[8]6、模具砂箱评估表'!D126</f>
        <v>0</v>
      </c>
      <c r="E550" s="22"/>
      <c r="F550" s="22" t="str">
        <f>'[8]6、模具砂箱评估表'!G126</f>
        <v>沈阳卡斯汀模具制造有限公司</v>
      </c>
      <c r="G550" s="22" t="str">
        <f>'[8]6、模具砂箱评估表'!E126</f>
        <v>台</v>
      </c>
      <c r="H550" s="22">
        <f>'[8]6、模具砂箱评估表'!F126</f>
        <v>1</v>
      </c>
      <c r="I550" s="23">
        <f>'[8]6、模具砂箱评估表'!H126</f>
        <v>41455</v>
      </c>
      <c r="J550" s="23">
        <f t="shared" si="17"/>
        <v>41455</v>
      </c>
      <c r="K550" s="23"/>
      <c r="L550" s="110"/>
      <c r="M550" s="11"/>
      <c r="N550" s="10"/>
      <c r="O550" s="13"/>
      <c r="P550" s="11"/>
      <c r="Q550" s="11">
        <f>'[8]6、模具砂箱评估表'!J126</f>
        <v>14700</v>
      </c>
      <c r="R550" s="25">
        <f>'[8]6、模具砂箱评估表'!K126*100</f>
        <v>35</v>
      </c>
      <c r="S550" s="11">
        <f t="shared" si="18"/>
        <v>5145</v>
      </c>
      <c r="T550" s="11"/>
      <c r="U550" s="22" t="str">
        <f>'[8]6、模具砂箱评估表'!M126</f>
        <v>A4</v>
      </c>
      <c r="V550" s="176"/>
      <c r="W550" s="176"/>
      <c r="X550" s="176"/>
      <c r="Y550" s="176"/>
    </row>
    <row r="551" spans="1:25" ht="18" customHeight="1">
      <c r="A551" s="22">
        <f>'[8]6、模具砂箱评估表'!A127</f>
        <v>126</v>
      </c>
      <c r="B551" s="22">
        <f>'[8]6、模具砂箱评估表'!B127</f>
        <v>0</v>
      </c>
      <c r="C551" s="30" t="str">
        <f>'[8]6、模具砂箱评估表'!C127</f>
        <v>金属型模具204</v>
      </c>
      <c r="D551" s="22">
        <f>'[8]6、模具砂箱评估表'!D127</f>
        <v>0</v>
      </c>
      <c r="E551" s="22"/>
      <c r="F551" s="22" t="str">
        <f>'[8]6、模具砂箱评估表'!G127</f>
        <v>沈阳卡斯汀模具制造有限公司</v>
      </c>
      <c r="G551" s="22" t="str">
        <f>'[8]6、模具砂箱评估表'!E127</f>
        <v>台</v>
      </c>
      <c r="H551" s="22">
        <f>'[8]6、模具砂箱评估表'!F127</f>
        <v>1</v>
      </c>
      <c r="I551" s="23">
        <f>'[8]6、模具砂箱评估表'!H127</f>
        <v>41455</v>
      </c>
      <c r="J551" s="23">
        <f t="shared" si="17"/>
        <v>41455</v>
      </c>
      <c r="K551" s="23"/>
      <c r="L551" s="110"/>
      <c r="M551" s="11"/>
      <c r="N551" s="10"/>
      <c r="O551" s="13"/>
      <c r="P551" s="11"/>
      <c r="Q551" s="11">
        <f>'[8]6、模具砂箱评估表'!J127</f>
        <v>8700</v>
      </c>
      <c r="R551" s="25">
        <f>'[8]6、模具砂箱评估表'!K127*100</f>
        <v>35</v>
      </c>
      <c r="S551" s="11">
        <f t="shared" si="18"/>
        <v>3045</v>
      </c>
      <c r="T551" s="11"/>
      <c r="U551" s="22" t="str">
        <f>'[8]6、模具砂箱评估表'!M127</f>
        <v>A4</v>
      </c>
      <c r="V551" s="176"/>
      <c r="W551" s="176"/>
      <c r="X551" s="176"/>
      <c r="Y551" s="176"/>
    </row>
    <row r="552" spans="1:25" ht="18" customHeight="1">
      <c r="A552" s="22">
        <f>'[8]6、模具砂箱评估表'!A128</f>
        <v>127</v>
      </c>
      <c r="B552" s="22">
        <f>'[8]6、模具砂箱评估表'!B128</f>
        <v>0</v>
      </c>
      <c r="C552" s="30" t="str">
        <f>'[8]6、模具砂箱评估表'!C128</f>
        <v>金属型模具205</v>
      </c>
      <c r="D552" s="22">
        <f>'[8]6、模具砂箱评估表'!D128</f>
        <v>0</v>
      </c>
      <c r="E552" s="22"/>
      <c r="F552" s="22" t="str">
        <f>'[8]6、模具砂箱评估表'!G128</f>
        <v>沈阳卡斯汀模具制造有限公司</v>
      </c>
      <c r="G552" s="22" t="str">
        <f>'[8]6、模具砂箱评估表'!E128</f>
        <v>台</v>
      </c>
      <c r="H552" s="22">
        <f>'[8]6、模具砂箱评估表'!F128</f>
        <v>1</v>
      </c>
      <c r="I552" s="23">
        <f>'[8]6、模具砂箱评估表'!H128</f>
        <v>41455</v>
      </c>
      <c r="J552" s="23">
        <f t="shared" si="17"/>
        <v>41455</v>
      </c>
      <c r="K552" s="23"/>
      <c r="L552" s="110"/>
      <c r="M552" s="11"/>
      <c r="N552" s="10"/>
      <c r="O552" s="13"/>
      <c r="P552" s="11"/>
      <c r="Q552" s="11">
        <f>'[8]6、模具砂箱评估表'!J128</f>
        <v>16300</v>
      </c>
      <c r="R552" s="25">
        <f>'[8]6、模具砂箱评估表'!K128*100</f>
        <v>35</v>
      </c>
      <c r="S552" s="11">
        <f t="shared" si="18"/>
        <v>5705</v>
      </c>
      <c r="T552" s="11"/>
      <c r="U552" s="22" t="str">
        <f>'[8]6、模具砂箱评估表'!M128</f>
        <v>A4</v>
      </c>
      <c r="V552" s="176"/>
      <c r="W552" s="176"/>
      <c r="X552" s="176"/>
      <c r="Y552" s="176"/>
    </row>
    <row r="553" spans="1:25" ht="18" customHeight="1">
      <c r="A553" s="22">
        <f>'[8]6、模具砂箱评估表'!A129</f>
        <v>128</v>
      </c>
      <c r="B553" s="22">
        <f>'[8]6、模具砂箱评估表'!B129</f>
        <v>0</v>
      </c>
      <c r="C553" s="30" t="str">
        <f>'[8]6、模具砂箱评估表'!C129</f>
        <v>金属型模具206</v>
      </c>
      <c r="D553" s="22">
        <f>'[8]6、模具砂箱评估表'!D129</f>
        <v>0</v>
      </c>
      <c r="E553" s="22"/>
      <c r="F553" s="22" t="str">
        <f>'[8]6、模具砂箱评估表'!G129</f>
        <v>沈阳卡斯汀模具制造有限公司</v>
      </c>
      <c r="G553" s="22" t="str">
        <f>'[8]6、模具砂箱评估表'!E129</f>
        <v>台</v>
      </c>
      <c r="H553" s="22">
        <f>'[8]6、模具砂箱评估表'!F129</f>
        <v>1</v>
      </c>
      <c r="I553" s="23">
        <f>'[8]6、模具砂箱评估表'!H129</f>
        <v>41455</v>
      </c>
      <c r="J553" s="23">
        <f t="shared" si="17"/>
        <v>41455</v>
      </c>
      <c r="K553" s="23"/>
      <c r="L553" s="110"/>
      <c r="M553" s="11"/>
      <c r="N553" s="10"/>
      <c r="O553" s="13"/>
      <c r="P553" s="11"/>
      <c r="Q553" s="11">
        <f>'[8]6、模具砂箱评估表'!J129</f>
        <v>13900</v>
      </c>
      <c r="R553" s="25">
        <f>'[8]6、模具砂箱评估表'!K129*100</f>
        <v>35</v>
      </c>
      <c r="S553" s="11">
        <f t="shared" si="18"/>
        <v>4865</v>
      </c>
      <c r="T553" s="11"/>
      <c r="U553" s="22" t="str">
        <f>'[8]6、模具砂箱评估表'!M129</f>
        <v>A4</v>
      </c>
      <c r="V553" s="176"/>
      <c r="W553" s="176"/>
      <c r="X553" s="176"/>
      <c r="Y553" s="176"/>
    </row>
    <row r="554" spans="1:25" ht="18" customHeight="1">
      <c r="A554" s="22">
        <f>'[8]6、模具砂箱评估表'!A130</f>
        <v>129</v>
      </c>
      <c r="B554" s="22">
        <f>'[8]6、模具砂箱评估表'!B130</f>
        <v>0</v>
      </c>
      <c r="C554" s="30" t="str">
        <f>'[8]6、模具砂箱评估表'!C130</f>
        <v>金属型模具207</v>
      </c>
      <c r="D554" s="22">
        <f>'[8]6、模具砂箱评估表'!D130</f>
        <v>0</v>
      </c>
      <c r="E554" s="22"/>
      <c r="F554" s="22" t="str">
        <f>'[8]6、模具砂箱评估表'!G130</f>
        <v>沈阳卡斯汀模具制造有限公司</v>
      </c>
      <c r="G554" s="22" t="str">
        <f>'[8]6、模具砂箱评估表'!E130</f>
        <v>台</v>
      </c>
      <c r="H554" s="22">
        <f>'[8]6、模具砂箱评估表'!F130</f>
        <v>1</v>
      </c>
      <c r="I554" s="23">
        <f>'[8]6、模具砂箱评估表'!H130</f>
        <v>41455</v>
      </c>
      <c r="J554" s="23">
        <f t="shared" si="17"/>
        <v>41455</v>
      </c>
      <c r="K554" s="23"/>
      <c r="L554" s="110"/>
      <c r="M554" s="11"/>
      <c r="N554" s="10"/>
      <c r="O554" s="13"/>
      <c r="P554" s="11"/>
      <c r="Q554" s="11">
        <f>'[8]6、模具砂箱评估表'!J130</f>
        <v>18900</v>
      </c>
      <c r="R554" s="25">
        <f>'[8]6、模具砂箱评估表'!K130*100</f>
        <v>35</v>
      </c>
      <c r="S554" s="11">
        <f t="shared" si="18"/>
        <v>6615</v>
      </c>
      <c r="T554" s="11"/>
      <c r="U554" s="22" t="str">
        <f>'[8]6、模具砂箱评估表'!M130</f>
        <v>A4</v>
      </c>
      <c r="V554" s="176"/>
      <c r="W554" s="176"/>
      <c r="X554" s="176"/>
      <c r="Y554" s="176"/>
    </row>
    <row r="555" spans="1:25" ht="18" customHeight="1">
      <c r="A555" s="22">
        <f>'[8]6、模具砂箱评估表'!A131</f>
        <v>130</v>
      </c>
      <c r="B555" s="22">
        <f>'[8]6、模具砂箱评估表'!B131</f>
        <v>0</v>
      </c>
      <c r="C555" s="30" t="str">
        <f>'[8]6、模具砂箱评估表'!C131</f>
        <v>金属型模具208</v>
      </c>
      <c r="D555" s="22">
        <f>'[8]6、模具砂箱评估表'!D131</f>
        <v>0</v>
      </c>
      <c r="E555" s="22"/>
      <c r="F555" s="22" t="str">
        <f>'[8]6、模具砂箱评估表'!G131</f>
        <v>沈阳卡斯汀模具制造有限公司</v>
      </c>
      <c r="G555" s="22" t="str">
        <f>'[8]6、模具砂箱评估表'!E131</f>
        <v>台</v>
      </c>
      <c r="H555" s="22">
        <f>'[8]6、模具砂箱评估表'!F131</f>
        <v>1</v>
      </c>
      <c r="I555" s="23">
        <f>'[8]6、模具砂箱评估表'!H131</f>
        <v>41455</v>
      </c>
      <c r="J555" s="23">
        <f t="shared" ref="J555:J618" si="19">I555</f>
        <v>41455</v>
      </c>
      <c r="K555" s="23"/>
      <c r="L555" s="110"/>
      <c r="M555" s="11"/>
      <c r="N555" s="10"/>
      <c r="O555" s="13"/>
      <c r="P555" s="11"/>
      <c r="Q555" s="11">
        <f>'[8]6、模具砂箱评估表'!J131</f>
        <v>21300</v>
      </c>
      <c r="R555" s="25">
        <f>'[8]6、模具砂箱评估表'!K131*100</f>
        <v>35</v>
      </c>
      <c r="S555" s="11">
        <f t="shared" ref="S555:S618" si="20">ROUND(Q555*R555/100,0)</f>
        <v>7455</v>
      </c>
      <c r="T555" s="11"/>
      <c r="U555" s="22" t="str">
        <f>'[8]6、模具砂箱评估表'!M131</f>
        <v>A4</v>
      </c>
      <c r="V555" s="176"/>
      <c r="W555" s="176"/>
      <c r="X555" s="176"/>
      <c r="Y555" s="176"/>
    </row>
    <row r="556" spans="1:25" ht="18" customHeight="1">
      <c r="A556" s="22">
        <f>'[8]6、模具砂箱评估表'!A132</f>
        <v>131</v>
      </c>
      <c r="B556" s="22">
        <f>'[8]6、模具砂箱评估表'!B132</f>
        <v>0</v>
      </c>
      <c r="C556" s="30" t="str">
        <f>'[8]6、模具砂箱评估表'!C132</f>
        <v>金属型模具209</v>
      </c>
      <c r="D556" s="22">
        <f>'[8]6、模具砂箱评估表'!D132</f>
        <v>0</v>
      </c>
      <c r="E556" s="22"/>
      <c r="F556" s="22" t="str">
        <f>'[8]6、模具砂箱评估表'!G132</f>
        <v>沈阳卡斯汀模具制造有限公司</v>
      </c>
      <c r="G556" s="22" t="str">
        <f>'[8]6、模具砂箱评估表'!E132</f>
        <v>台</v>
      </c>
      <c r="H556" s="22">
        <f>'[8]6、模具砂箱评估表'!F132</f>
        <v>1</v>
      </c>
      <c r="I556" s="23">
        <f>'[8]6、模具砂箱评估表'!H132</f>
        <v>41455</v>
      </c>
      <c r="J556" s="23">
        <f t="shared" si="19"/>
        <v>41455</v>
      </c>
      <c r="K556" s="23"/>
      <c r="L556" s="110"/>
      <c r="M556" s="11"/>
      <c r="N556" s="10"/>
      <c r="O556" s="13"/>
      <c r="P556" s="11"/>
      <c r="Q556" s="11">
        <f>'[8]6、模具砂箱评估表'!J132</f>
        <v>21300</v>
      </c>
      <c r="R556" s="25">
        <f>'[8]6、模具砂箱评估表'!K132*100</f>
        <v>35</v>
      </c>
      <c r="S556" s="11">
        <f t="shared" si="20"/>
        <v>7455</v>
      </c>
      <c r="T556" s="11"/>
      <c r="U556" s="22" t="str">
        <f>'[8]6、模具砂箱评估表'!M132</f>
        <v>A4</v>
      </c>
      <c r="V556" s="176"/>
      <c r="W556" s="176"/>
      <c r="X556" s="176"/>
      <c r="Y556" s="176"/>
    </row>
    <row r="557" spans="1:25" ht="18" customHeight="1">
      <c r="A557" s="22">
        <f>'[8]6、模具砂箱评估表'!A133</f>
        <v>132</v>
      </c>
      <c r="B557" s="22">
        <f>'[8]6、模具砂箱评估表'!B133</f>
        <v>0</v>
      </c>
      <c r="C557" s="30" t="str">
        <f>'[8]6、模具砂箱评估表'!C133</f>
        <v>金属型模具210</v>
      </c>
      <c r="D557" s="22">
        <f>'[8]6、模具砂箱评估表'!D133</f>
        <v>0</v>
      </c>
      <c r="E557" s="22"/>
      <c r="F557" s="22" t="str">
        <f>'[8]6、模具砂箱评估表'!G133</f>
        <v>沈阳卡斯汀模具制造有限公司</v>
      </c>
      <c r="G557" s="22" t="str">
        <f>'[8]6、模具砂箱评估表'!E133</f>
        <v>台</v>
      </c>
      <c r="H557" s="22">
        <f>'[8]6、模具砂箱评估表'!F133</f>
        <v>1</v>
      </c>
      <c r="I557" s="23">
        <f>'[8]6、模具砂箱评估表'!H133</f>
        <v>41455</v>
      </c>
      <c r="J557" s="23">
        <f t="shared" si="19"/>
        <v>41455</v>
      </c>
      <c r="K557" s="23"/>
      <c r="L557" s="110"/>
      <c r="M557" s="11"/>
      <c r="N557" s="10"/>
      <c r="O557" s="13"/>
      <c r="P557" s="11"/>
      <c r="Q557" s="11">
        <f>'[8]6、模具砂箱评估表'!J133</f>
        <v>21300</v>
      </c>
      <c r="R557" s="25">
        <f>'[8]6、模具砂箱评估表'!K133*100</f>
        <v>35</v>
      </c>
      <c r="S557" s="11">
        <f t="shared" si="20"/>
        <v>7455</v>
      </c>
      <c r="T557" s="11"/>
      <c r="U557" s="22" t="str">
        <f>'[8]6、模具砂箱评估表'!M133</f>
        <v>A4</v>
      </c>
      <c r="V557" s="176"/>
      <c r="W557" s="176"/>
      <c r="X557" s="176"/>
      <c r="Y557" s="176"/>
    </row>
    <row r="558" spans="1:25" ht="18" customHeight="1">
      <c r="A558" s="22">
        <f>'[8]6、模具砂箱评估表'!A134</f>
        <v>133</v>
      </c>
      <c r="B558" s="22">
        <f>'[8]6、模具砂箱评估表'!B134</f>
        <v>0</v>
      </c>
      <c r="C558" s="30" t="str">
        <f>'[8]6、模具砂箱评估表'!C134</f>
        <v>金属型模具211</v>
      </c>
      <c r="D558" s="22">
        <f>'[8]6、模具砂箱评估表'!D134</f>
        <v>0</v>
      </c>
      <c r="E558" s="22"/>
      <c r="F558" s="22" t="str">
        <f>'[8]6、模具砂箱评估表'!G134</f>
        <v>沈阳卡斯汀模具制造有限公司</v>
      </c>
      <c r="G558" s="22" t="str">
        <f>'[8]6、模具砂箱评估表'!E134</f>
        <v>台</v>
      </c>
      <c r="H558" s="22">
        <f>'[8]6、模具砂箱评估表'!F134</f>
        <v>1</v>
      </c>
      <c r="I558" s="23">
        <f>'[8]6、模具砂箱评估表'!H134</f>
        <v>41455</v>
      </c>
      <c r="J558" s="23">
        <f t="shared" si="19"/>
        <v>41455</v>
      </c>
      <c r="K558" s="23"/>
      <c r="L558" s="110"/>
      <c r="M558" s="11"/>
      <c r="N558" s="10"/>
      <c r="O558" s="13"/>
      <c r="P558" s="11"/>
      <c r="Q558" s="11">
        <f>'[8]6、模具砂箱评估表'!J134</f>
        <v>21300</v>
      </c>
      <c r="R558" s="25">
        <f>'[8]6、模具砂箱评估表'!K134*100</f>
        <v>35</v>
      </c>
      <c r="S558" s="11">
        <f t="shared" si="20"/>
        <v>7455</v>
      </c>
      <c r="T558" s="11"/>
      <c r="U558" s="22" t="str">
        <f>'[8]6、模具砂箱评估表'!M134</f>
        <v>A4</v>
      </c>
      <c r="V558" s="176"/>
      <c r="W558" s="176"/>
      <c r="X558" s="176"/>
      <c r="Y558" s="176"/>
    </row>
    <row r="559" spans="1:25" ht="18" customHeight="1">
      <c r="A559" s="22">
        <f>'[8]6、模具砂箱评估表'!A135</f>
        <v>134</v>
      </c>
      <c r="B559" s="22">
        <f>'[8]6、模具砂箱评估表'!B135</f>
        <v>0</v>
      </c>
      <c r="C559" s="30" t="str">
        <f>'[8]6、模具砂箱评估表'!C135</f>
        <v>金属型模具212</v>
      </c>
      <c r="D559" s="22">
        <f>'[8]6、模具砂箱评估表'!D135</f>
        <v>0</v>
      </c>
      <c r="E559" s="22"/>
      <c r="F559" s="22" t="str">
        <f>'[8]6、模具砂箱评估表'!G135</f>
        <v>沈阳卡斯汀模具制造有限公司</v>
      </c>
      <c r="G559" s="22" t="str">
        <f>'[8]6、模具砂箱评估表'!E135</f>
        <v>台</v>
      </c>
      <c r="H559" s="22">
        <f>'[8]6、模具砂箱评估表'!F135</f>
        <v>1</v>
      </c>
      <c r="I559" s="23">
        <f>'[8]6、模具砂箱评估表'!H135</f>
        <v>41455</v>
      </c>
      <c r="J559" s="23">
        <f t="shared" si="19"/>
        <v>41455</v>
      </c>
      <c r="K559" s="23"/>
      <c r="L559" s="110"/>
      <c r="M559" s="11"/>
      <c r="N559" s="10"/>
      <c r="O559" s="13"/>
      <c r="P559" s="11"/>
      <c r="Q559" s="11">
        <f>'[8]6、模具砂箱评估表'!J135</f>
        <v>28400</v>
      </c>
      <c r="R559" s="25">
        <f>'[8]6、模具砂箱评估表'!K135*100</f>
        <v>35</v>
      </c>
      <c r="S559" s="11">
        <f t="shared" si="20"/>
        <v>9940</v>
      </c>
      <c r="T559" s="11"/>
      <c r="U559" s="22" t="str">
        <f>'[8]6、模具砂箱评估表'!M135</f>
        <v>A4</v>
      </c>
      <c r="V559" s="176"/>
      <c r="W559" s="176"/>
      <c r="X559" s="176"/>
      <c r="Y559" s="176"/>
    </row>
    <row r="560" spans="1:25" ht="18" customHeight="1">
      <c r="A560" s="22">
        <f>'[8]6、模具砂箱评估表'!A136</f>
        <v>135</v>
      </c>
      <c r="B560" s="22">
        <f>'[8]6、模具砂箱评估表'!B136</f>
        <v>0</v>
      </c>
      <c r="C560" s="30" t="str">
        <f>'[8]6、模具砂箱评估表'!C136</f>
        <v>金属型模具213</v>
      </c>
      <c r="D560" s="22">
        <f>'[8]6、模具砂箱评估表'!D136</f>
        <v>0</v>
      </c>
      <c r="E560" s="22"/>
      <c r="F560" s="22" t="str">
        <f>'[8]6、模具砂箱评估表'!G136</f>
        <v>沈阳卡斯汀模具制造有限公司</v>
      </c>
      <c r="G560" s="22" t="str">
        <f>'[8]6、模具砂箱评估表'!E136</f>
        <v>台</v>
      </c>
      <c r="H560" s="22">
        <f>'[8]6、模具砂箱评估表'!F136</f>
        <v>1</v>
      </c>
      <c r="I560" s="23">
        <f>'[8]6、模具砂箱评估表'!H136</f>
        <v>41455</v>
      </c>
      <c r="J560" s="23">
        <f t="shared" si="19"/>
        <v>41455</v>
      </c>
      <c r="K560" s="23"/>
      <c r="L560" s="110"/>
      <c r="M560" s="11"/>
      <c r="N560" s="10"/>
      <c r="O560" s="13"/>
      <c r="P560" s="11"/>
      <c r="Q560" s="11">
        <f>'[8]6、模具砂箱评估表'!J136</f>
        <v>17800</v>
      </c>
      <c r="R560" s="25">
        <f>'[8]6、模具砂箱评估表'!K136*100</f>
        <v>35</v>
      </c>
      <c r="S560" s="11">
        <f t="shared" si="20"/>
        <v>6230</v>
      </c>
      <c r="T560" s="11"/>
      <c r="U560" s="22" t="str">
        <f>'[8]6、模具砂箱评估表'!M136</f>
        <v>A4</v>
      </c>
      <c r="V560" s="176"/>
      <c r="W560" s="176"/>
      <c r="X560" s="176"/>
      <c r="Y560" s="176"/>
    </row>
    <row r="561" spans="1:25" ht="18" customHeight="1">
      <c r="A561" s="22">
        <f>'[8]6、模具砂箱评估表'!A137</f>
        <v>136</v>
      </c>
      <c r="B561" s="22">
        <f>'[8]6、模具砂箱评估表'!B137</f>
        <v>0</v>
      </c>
      <c r="C561" s="30" t="str">
        <f>'[8]6、模具砂箱评估表'!C137</f>
        <v>金属型模具214</v>
      </c>
      <c r="D561" s="22">
        <f>'[8]6、模具砂箱评估表'!D137</f>
        <v>0</v>
      </c>
      <c r="E561" s="22"/>
      <c r="F561" s="22" t="str">
        <f>'[8]6、模具砂箱评估表'!G137</f>
        <v>沈阳卡斯汀模具制造有限公司</v>
      </c>
      <c r="G561" s="22" t="str">
        <f>'[8]6、模具砂箱评估表'!E137</f>
        <v>台</v>
      </c>
      <c r="H561" s="22">
        <f>'[8]6、模具砂箱评估表'!F137</f>
        <v>1</v>
      </c>
      <c r="I561" s="23">
        <f>'[8]6、模具砂箱评估表'!H137</f>
        <v>41455</v>
      </c>
      <c r="J561" s="23">
        <f t="shared" si="19"/>
        <v>41455</v>
      </c>
      <c r="K561" s="23"/>
      <c r="L561" s="110"/>
      <c r="M561" s="11"/>
      <c r="N561" s="10"/>
      <c r="O561" s="13"/>
      <c r="P561" s="11"/>
      <c r="Q561" s="11">
        <f>'[8]6、模具砂箱评估表'!J137</f>
        <v>21300</v>
      </c>
      <c r="R561" s="25">
        <f>'[8]6、模具砂箱评估表'!K137*100</f>
        <v>35</v>
      </c>
      <c r="S561" s="11">
        <f t="shared" si="20"/>
        <v>7455</v>
      </c>
      <c r="T561" s="11"/>
      <c r="U561" s="22" t="str">
        <f>'[8]6、模具砂箱评估表'!M137</f>
        <v>A4</v>
      </c>
      <c r="V561" s="176"/>
      <c r="W561" s="176"/>
      <c r="X561" s="176"/>
      <c r="Y561" s="176"/>
    </row>
    <row r="562" spans="1:25" ht="18" customHeight="1">
      <c r="A562" s="22">
        <f>'[8]6、模具砂箱评估表'!A138</f>
        <v>137</v>
      </c>
      <c r="B562" s="22">
        <f>'[8]6、模具砂箱评估表'!B138</f>
        <v>0</v>
      </c>
      <c r="C562" s="30" t="str">
        <f>'[8]6、模具砂箱评估表'!C138</f>
        <v>金属型模具215</v>
      </c>
      <c r="D562" s="22">
        <f>'[8]6、模具砂箱评估表'!D138</f>
        <v>0</v>
      </c>
      <c r="E562" s="22"/>
      <c r="F562" s="22" t="str">
        <f>'[8]6、模具砂箱评估表'!G138</f>
        <v>沈阳卡斯汀模具制造有限公司</v>
      </c>
      <c r="G562" s="22" t="str">
        <f>'[8]6、模具砂箱评估表'!E138</f>
        <v>台</v>
      </c>
      <c r="H562" s="22">
        <f>'[8]6、模具砂箱评估表'!F138</f>
        <v>1</v>
      </c>
      <c r="I562" s="23">
        <f>'[8]6、模具砂箱评估表'!H138</f>
        <v>41455</v>
      </c>
      <c r="J562" s="23">
        <f t="shared" si="19"/>
        <v>41455</v>
      </c>
      <c r="K562" s="23"/>
      <c r="L562" s="110"/>
      <c r="M562" s="11"/>
      <c r="N562" s="10"/>
      <c r="O562" s="13"/>
      <c r="P562" s="11"/>
      <c r="Q562" s="11">
        <f>'[8]6、模具砂箱评估表'!J138</f>
        <v>34100</v>
      </c>
      <c r="R562" s="25">
        <f>'[8]6、模具砂箱评估表'!K138*100</f>
        <v>35</v>
      </c>
      <c r="S562" s="11">
        <f t="shared" si="20"/>
        <v>11935</v>
      </c>
      <c r="T562" s="11"/>
      <c r="U562" s="22" t="str">
        <f>'[8]6、模具砂箱评估表'!M138</f>
        <v>A4</v>
      </c>
      <c r="V562" s="176"/>
      <c r="W562" s="176"/>
      <c r="X562" s="176"/>
      <c r="Y562" s="176"/>
    </row>
    <row r="563" spans="1:25" ht="18" customHeight="1">
      <c r="A563" s="22">
        <f>'[8]6、模具砂箱评估表'!A139</f>
        <v>138</v>
      </c>
      <c r="B563" s="22">
        <f>'[8]6、模具砂箱评估表'!B139</f>
        <v>0</v>
      </c>
      <c r="C563" s="30" t="str">
        <f>'[8]6、模具砂箱评估表'!C139</f>
        <v>金属型模具216</v>
      </c>
      <c r="D563" s="22">
        <f>'[8]6、模具砂箱评估表'!D139</f>
        <v>0</v>
      </c>
      <c r="E563" s="22"/>
      <c r="F563" s="22" t="str">
        <f>'[8]6、模具砂箱评估表'!G139</f>
        <v>沈阳卡斯汀模具制造有限公司</v>
      </c>
      <c r="G563" s="22" t="str">
        <f>'[8]6、模具砂箱评估表'!E139</f>
        <v>台</v>
      </c>
      <c r="H563" s="22">
        <f>'[8]6、模具砂箱评估表'!F139</f>
        <v>1</v>
      </c>
      <c r="I563" s="23">
        <f>'[8]6、模具砂箱评估表'!H139</f>
        <v>41455</v>
      </c>
      <c r="J563" s="23">
        <f t="shared" si="19"/>
        <v>41455</v>
      </c>
      <c r="K563" s="23"/>
      <c r="L563" s="110"/>
      <c r="M563" s="11"/>
      <c r="N563" s="10"/>
      <c r="O563" s="13"/>
      <c r="P563" s="11"/>
      <c r="Q563" s="11">
        <f>'[8]6、模具砂箱评估表'!J139</f>
        <v>21300</v>
      </c>
      <c r="R563" s="25">
        <f>'[8]6、模具砂箱评估表'!K139*100</f>
        <v>35</v>
      </c>
      <c r="S563" s="11">
        <f t="shared" si="20"/>
        <v>7455</v>
      </c>
      <c r="T563" s="11"/>
      <c r="U563" s="22" t="str">
        <f>'[8]6、模具砂箱评估表'!M139</f>
        <v>A4</v>
      </c>
      <c r="V563" s="176"/>
      <c r="W563" s="176"/>
      <c r="X563" s="176"/>
      <c r="Y563" s="176"/>
    </row>
    <row r="564" spans="1:25" ht="18" customHeight="1">
      <c r="A564" s="22">
        <f>'[8]6、模具砂箱评估表'!A140</f>
        <v>139</v>
      </c>
      <c r="B564" s="22">
        <f>'[8]6、模具砂箱评估表'!B140</f>
        <v>0</v>
      </c>
      <c r="C564" s="30" t="str">
        <f>'[8]6、模具砂箱评估表'!C140</f>
        <v>金属型模具217</v>
      </c>
      <c r="D564" s="22">
        <f>'[8]6、模具砂箱评估表'!D140</f>
        <v>0</v>
      </c>
      <c r="E564" s="22"/>
      <c r="F564" s="22" t="str">
        <f>'[8]6、模具砂箱评估表'!G140</f>
        <v>沈阳卡斯汀模具制造有限公司</v>
      </c>
      <c r="G564" s="22" t="str">
        <f>'[8]6、模具砂箱评估表'!E140</f>
        <v>台</v>
      </c>
      <c r="H564" s="22">
        <f>'[8]6、模具砂箱评估表'!F140</f>
        <v>1</v>
      </c>
      <c r="I564" s="23">
        <f>'[8]6、模具砂箱评估表'!H140</f>
        <v>41455</v>
      </c>
      <c r="J564" s="23">
        <f t="shared" si="19"/>
        <v>41455</v>
      </c>
      <c r="K564" s="23"/>
      <c r="L564" s="110"/>
      <c r="M564" s="11"/>
      <c r="N564" s="10"/>
      <c r="O564" s="13"/>
      <c r="P564" s="11"/>
      <c r="Q564" s="11">
        <f>'[8]6、模具砂箱评估表'!J140</f>
        <v>12800</v>
      </c>
      <c r="R564" s="25">
        <f>'[8]6、模具砂箱评估表'!K140*100</f>
        <v>35</v>
      </c>
      <c r="S564" s="11">
        <f t="shared" si="20"/>
        <v>4480</v>
      </c>
      <c r="T564" s="11"/>
      <c r="U564" s="22" t="str">
        <f>'[8]6、模具砂箱评估表'!M140</f>
        <v>A4</v>
      </c>
      <c r="V564" s="176"/>
      <c r="W564" s="176"/>
      <c r="X564" s="176"/>
      <c r="Y564" s="176"/>
    </row>
    <row r="565" spans="1:25" ht="18" customHeight="1">
      <c r="A565" s="22">
        <f>'[8]6、模具砂箱评估表'!A141</f>
        <v>140</v>
      </c>
      <c r="B565" s="22">
        <f>'[8]6、模具砂箱评估表'!B141</f>
        <v>0</v>
      </c>
      <c r="C565" s="30" t="str">
        <f>'[8]6、模具砂箱评估表'!C141</f>
        <v>金属型模具218</v>
      </c>
      <c r="D565" s="22">
        <f>'[8]6、模具砂箱评估表'!D141</f>
        <v>0</v>
      </c>
      <c r="E565" s="22"/>
      <c r="F565" s="22" t="str">
        <f>'[8]6、模具砂箱评估表'!G141</f>
        <v>沈阳卡斯汀模具制造有限公司</v>
      </c>
      <c r="G565" s="22" t="str">
        <f>'[8]6、模具砂箱评估表'!E141</f>
        <v>台</v>
      </c>
      <c r="H565" s="22">
        <f>'[8]6、模具砂箱评估表'!F141</f>
        <v>1</v>
      </c>
      <c r="I565" s="23">
        <f>'[8]6、模具砂箱评估表'!H141</f>
        <v>41455</v>
      </c>
      <c r="J565" s="23">
        <f t="shared" si="19"/>
        <v>41455</v>
      </c>
      <c r="K565" s="23"/>
      <c r="L565" s="110"/>
      <c r="M565" s="11"/>
      <c r="N565" s="10"/>
      <c r="O565" s="13"/>
      <c r="P565" s="11"/>
      <c r="Q565" s="11">
        <f>'[8]6、模具砂箱评估表'!J141</f>
        <v>12800</v>
      </c>
      <c r="R565" s="25">
        <f>'[8]6、模具砂箱评估表'!K141*100</f>
        <v>35</v>
      </c>
      <c r="S565" s="11">
        <f t="shared" si="20"/>
        <v>4480</v>
      </c>
      <c r="T565" s="11"/>
      <c r="U565" s="22" t="str">
        <f>'[8]6、模具砂箱评估表'!M141</f>
        <v>A4</v>
      </c>
      <c r="V565" s="176"/>
      <c r="W565" s="176"/>
      <c r="X565" s="176"/>
      <c r="Y565" s="176"/>
    </row>
    <row r="566" spans="1:25" ht="18" customHeight="1">
      <c r="A566" s="22">
        <f>'[8]6、模具砂箱评估表'!A142</f>
        <v>141</v>
      </c>
      <c r="B566" s="22">
        <f>'[8]6、模具砂箱评估表'!B142</f>
        <v>0</v>
      </c>
      <c r="C566" s="30" t="str">
        <f>'[8]6、模具砂箱评估表'!C142</f>
        <v>金属型模具219</v>
      </c>
      <c r="D566" s="22">
        <f>'[8]6、模具砂箱评估表'!D142</f>
        <v>0</v>
      </c>
      <c r="E566" s="22"/>
      <c r="F566" s="22" t="str">
        <f>'[8]6、模具砂箱评估表'!G142</f>
        <v>沈阳卡斯汀模具制造有限公司</v>
      </c>
      <c r="G566" s="22" t="str">
        <f>'[8]6、模具砂箱评估表'!E142</f>
        <v>台</v>
      </c>
      <c r="H566" s="22">
        <f>'[8]6、模具砂箱评估表'!F142</f>
        <v>1</v>
      </c>
      <c r="I566" s="23">
        <f>'[8]6、模具砂箱评估表'!H142</f>
        <v>41455</v>
      </c>
      <c r="J566" s="23">
        <f t="shared" si="19"/>
        <v>41455</v>
      </c>
      <c r="K566" s="23"/>
      <c r="L566" s="110"/>
      <c r="M566" s="11"/>
      <c r="N566" s="10"/>
      <c r="O566" s="13"/>
      <c r="P566" s="11"/>
      <c r="Q566" s="11">
        <f>'[8]6、模具砂箱评估表'!J142</f>
        <v>22700</v>
      </c>
      <c r="R566" s="25">
        <f>'[8]6、模具砂箱评估表'!K142*100</f>
        <v>35</v>
      </c>
      <c r="S566" s="11">
        <f t="shared" si="20"/>
        <v>7945</v>
      </c>
      <c r="T566" s="11"/>
      <c r="U566" s="22" t="str">
        <f>'[8]6、模具砂箱评估表'!M142</f>
        <v>A4</v>
      </c>
      <c r="V566" s="176"/>
      <c r="W566" s="176"/>
      <c r="X566" s="176"/>
      <c r="Y566" s="176"/>
    </row>
    <row r="567" spans="1:25" ht="18" customHeight="1">
      <c r="A567" s="22">
        <f>'[8]6、模具砂箱评估表'!A143</f>
        <v>142</v>
      </c>
      <c r="B567" s="22">
        <f>'[8]6、模具砂箱评估表'!B143</f>
        <v>0</v>
      </c>
      <c r="C567" s="30" t="str">
        <f>'[8]6、模具砂箱评估表'!C143</f>
        <v>金属型模具220</v>
      </c>
      <c r="D567" s="22">
        <f>'[8]6、模具砂箱评估表'!D143</f>
        <v>0</v>
      </c>
      <c r="E567" s="22"/>
      <c r="F567" s="22" t="str">
        <f>'[8]6、模具砂箱评估表'!G143</f>
        <v>沈阳卡斯汀模具制造有限公司</v>
      </c>
      <c r="G567" s="22" t="str">
        <f>'[8]6、模具砂箱评估表'!E143</f>
        <v>台</v>
      </c>
      <c r="H567" s="22">
        <f>'[8]6、模具砂箱评估表'!F143</f>
        <v>1</v>
      </c>
      <c r="I567" s="23">
        <f>'[8]6、模具砂箱评估表'!H143</f>
        <v>41455</v>
      </c>
      <c r="J567" s="23">
        <f t="shared" si="19"/>
        <v>41455</v>
      </c>
      <c r="K567" s="23"/>
      <c r="L567" s="110"/>
      <c r="M567" s="11"/>
      <c r="N567" s="10"/>
      <c r="O567" s="13"/>
      <c r="P567" s="11"/>
      <c r="Q567" s="11">
        <f>'[8]6、模具砂箱评估表'!J143</f>
        <v>21300</v>
      </c>
      <c r="R567" s="25">
        <f>'[8]6、模具砂箱评估表'!K143*100</f>
        <v>35</v>
      </c>
      <c r="S567" s="11">
        <f t="shared" si="20"/>
        <v>7455</v>
      </c>
      <c r="T567" s="11"/>
      <c r="U567" s="22" t="str">
        <f>'[8]6、模具砂箱评估表'!M143</f>
        <v>A4</v>
      </c>
      <c r="V567" s="176"/>
      <c r="W567" s="176"/>
      <c r="X567" s="176"/>
      <c r="Y567" s="176"/>
    </row>
    <row r="568" spans="1:25" ht="18" customHeight="1">
      <c r="A568" s="22">
        <f>'[8]6、模具砂箱评估表'!A144</f>
        <v>143</v>
      </c>
      <c r="B568" s="22">
        <f>'[8]6、模具砂箱评估表'!B144</f>
        <v>0</v>
      </c>
      <c r="C568" s="30" t="str">
        <f>'[8]6、模具砂箱评估表'!C144</f>
        <v>金属型模具221</v>
      </c>
      <c r="D568" s="22">
        <f>'[8]6、模具砂箱评估表'!D144</f>
        <v>0</v>
      </c>
      <c r="E568" s="22"/>
      <c r="F568" s="22" t="str">
        <f>'[8]6、模具砂箱评估表'!G144</f>
        <v>沈阳卡斯汀模具制造有限公司</v>
      </c>
      <c r="G568" s="22" t="str">
        <f>'[8]6、模具砂箱评估表'!E144</f>
        <v>台</v>
      </c>
      <c r="H568" s="22">
        <f>'[8]6、模具砂箱评估表'!F144</f>
        <v>1</v>
      </c>
      <c r="I568" s="23">
        <f>'[8]6、模具砂箱评估表'!H144</f>
        <v>41455</v>
      </c>
      <c r="J568" s="23">
        <f t="shared" si="19"/>
        <v>41455</v>
      </c>
      <c r="K568" s="23"/>
      <c r="L568" s="110"/>
      <c r="M568" s="11"/>
      <c r="N568" s="10"/>
      <c r="O568" s="13"/>
      <c r="P568" s="11"/>
      <c r="Q568" s="11">
        <f>'[8]6、模具砂箱评估表'!J144</f>
        <v>12800</v>
      </c>
      <c r="R568" s="25">
        <f>'[8]6、模具砂箱评估表'!K144*100</f>
        <v>35</v>
      </c>
      <c r="S568" s="11">
        <f t="shared" si="20"/>
        <v>4480</v>
      </c>
      <c r="T568" s="11"/>
      <c r="U568" s="22" t="str">
        <f>'[8]6、模具砂箱评估表'!M144</f>
        <v>A4</v>
      </c>
      <c r="V568" s="176"/>
      <c r="W568" s="176"/>
      <c r="X568" s="176"/>
      <c r="Y568" s="176"/>
    </row>
    <row r="569" spans="1:25" ht="18" customHeight="1">
      <c r="A569" s="22">
        <f>'[8]6、模具砂箱评估表'!A145</f>
        <v>144</v>
      </c>
      <c r="B569" s="22">
        <f>'[8]6、模具砂箱评估表'!B145</f>
        <v>0</v>
      </c>
      <c r="C569" s="30" t="str">
        <f>'[8]6、模具砂箱评估表'!C145</f>
        <v>金属型模具222</v>
      </c>
      <c r="D569" s="22">
        <f>'[8]6、模具砂箱评估表'!D145</f>
        <v>0</v>
      </c>
      <c r="E569" s="22"/>
      <c r="F569" s="22" t="str">
        <f>'[8]6、模具砂箱评估表'!G145</f>
        <v>沈阳卡斯汀模具制造有限公司</v>
      </c>
      <c r="G569" s="22" t="str">
        <f>'[8]6、模具砂箱评估表'!E145</f>
        <v>台</v>
      </c>
      <c r="H569" s="22">
        <f>'[8]6、模具砂箱评估表'!F145</f>
        <v>1</v>
      </c>
      <c r="I569" s="23">
        <f>'[8]6、模具砂箱评估表'!H145</f>
        <v>41455</v>
      </c>
      <c r="J569" s="23">
        <f t="shared" si="19"/>
        <v>41455</v>
      </c>
      <c r="K569" s="23"/>
      <c r="L569" s="110"/>
      <c r="M569" s="11"/>
      <c r="N569" s="10"/>
      <c r="O569" s="13"/>
      <c r="P569" s="11"/>
      <c r="Q569" s="11">
        <f>'[8]6、模具砂箱评估表'!J145</f>
        <v>12800</v>
      </c>
      <c r="R569" s="25">
        <f>'[8]6、模具砂箱评估表'!K145*100</f>
        <v>35</v>
      </c>
      <c r="S569" s="11">
        <f t="shared" si="20"/>
        <v>4480</v>
      </c>
      <c r="T569" s="11"/>
      <c r="U569" s="22" t="str">
        <f>'[8]6、模具砂箱评估表'!M145</f>
        <v>A4</v>
      </c>
      <c r="V569" s="176"/>
      <c r="W569" s="176"/>
      <c r="X569" s="176"/>
      <c r="Y569" s="176"/>
    </row>
    <row r="570" spans="1:25" ht="18" customHeight="1">
      <c r="A570" s="22">
        <f>'[8]6、模具砂箱评估表'!A146</f>
        <v>145</v>
      </c>
      <c r="B570" s="22">
        <f>'[8]6、模具砂箱评估表'!B146</f>
        <v>0</v>
      </c>
      <c r="C570" s="30" t="str">
        <f>'[8]6、模具砂箱评估表'!C146</f>
        <v>金属型模具223</v>
      </c>
      <c r="D570" s="22">
        <f>'[8]6、模具砂箱评估表'!D146</f>
        <v>0</v>
      </c>
      <c r="E570" s="22"/>
      <c r="F570" s="22" t="str">
        <f>'[8]6、模具砂箱评估表'!G146</f>
        <v>沈阳卡斯汀模具制造有限公司</v>
      </c>
      <c r="G570" s="22" t="str">
        <f>'[8]6、模具砂箱评估表'!E146</f>
        <v>台</v>
      </c>
      <c r="H570" s="22">
        <f>'[8]6、模具砂箱评估表'!F146</f>
        <v>1</v>
      </c>
      <c r="I570" s="23">
        <f>'[8]6、模具砂箱评估表'!H146</f>
        <v>41455</v>
      </c>
      <c r="J570" s="23">
        <f t="shared" si="19"/>
        <v>41455</v>
      </c>
      <c r="K570" s="23"/>
      <c r="L570" s="110"/>
      <c r="M570" s="11"/>
      <c r="N570" s="10"/>
      <c r="O570" s="13"/>
      <c r="P570" s="11"/>
      <c r="Q570" s="11">
        <f>'[8]6、模具砂箱评估表'!J146</f>
        <v>18500</v>
      </c>
      <c r="R570" s="25">
        <f>'[8]6、模具砂箱评估表'!K146*100</f>
        <v>35</v>
      </c>
      <c r="S570" s="11">
        <f t="shared" si="20"/>
        <v>6475</v>
      </c>
      <c r="T570" s="11"/>
      <c r="U570" s="22" t="str">
        <f>'[8]6、模具砂箱评估表'!M146</f>
        <v>A4</v>
      </c>
      <c r="V570" s="176"/>
      <c r="W570" s="176"/>
      <c r="X570" s="176"/>
      <c r="Y570" s="176"/>
    </row>
    <row r="571" spans="1:25" ht="18" customHeight="1">
      <c r="A571" s="22">
        <f>'[8]6、模具砂箱评估表'!A147</f>
        <v>146</v>
      </c>
      <c r="B571" s="22">
        <f>'[8]6、模具砂箱评估表'!B147</f>
        <v>0</v>
      </c>
      <c r="C571" s="30" t="str">
        <f>'[8]6、模具砂箱评估表'!C147</f>
        <v>金属型模具224</v>
      </c>
      <c r="D571" s="22">
        <f>'[8]6、模具砂箱评估表'!D147</f>
        <v>0</v>
      </c>
      <c r="E571" s="22"/>
      <c r="F571" s="22" t="str">
        <f>'[8]6、模具砂箱评估表'!G147</f>
        <v>沈阳卡斯汀模具制造有限公司</v>
      </c>
      <c r="G571" s="22" t="str">
        <f>'[8]6、模具砂箱评估表'!E147</f>
        <v>台</v>
      </c>
      <c r="H571" s="22">
        <f>'[8]6、模具砂箱评估表'!F147</f>
        <v>1</v>
      </c>
      <c r="I571" s="23">
        <f>'[8]6、模具砂箱评估表'!H147</f>
        <v>41455</v>
      </c>
      <c r="J571" s="23">
        <f t="shared" si="19"/>
        <v>41455</v>
      </c>
      <c r="K571" s="23"/>
      <c r="L571" s="110"/>
      <c r="M571" s="11"/>
      <c r="N571" s="10"/>
      <c r="O571" s="13"/>
      <c r="P571" s="11"/>
      <c r="Q571" s="11">
        <f>'[8]6、模具砂箱评估表'!J147</f>
        <v>18500</v>
      </c>
      <c r="R571" s="25">
        <f>'[8]6、模具砂箱评估表'!K147*100</f>
        <v>35</v>
      </c>
      <c r="S571" s="11">
        <f t="shared" si="20"/>
        <v>6475</v>
      </c>
      <c r="T571" s="11"/>
      <c r="U571" s="22" t="str">
        <f>'[8]6、模具砂箱评估表'!M147</f>
        <v>A4</v>
      </c>
      <c r="V571" s="176"/>
      <c r="W571" s="176"/>
      <c r="X571" s="176"/>
      <c r="Y571" s="176"/>
    </row>
    <row r="572" spans="1:25" ht="18" customHeight="1">
      <c r="A572" s="22">
        <f>'[8]6、模具砂箱评估表'!A148</f>
        <v>147</v>
      </c>
      <c r="B572" s="22">
        <f>'[8]6、模具砂箱评估表'!B148</f>
        <v>0</v>
      </c>
      <c r="C572" s="30" t="str">
        <f>'[8]6、模具砂箱评估表'!C148</f>
        <v>金属型模具225</v>
      </c>
      <c r="D572" s="22">
        <f>'[8]6、模具砂箱评估表'!D148</f>
        <v>0</v>
      </c>
      <c r="E572" s="22"/>
      <c r="F572" s="22" t="str">
        <f>'[8]6、模具砂箱评估表'!G148</f>
        <v>沈阳卡斯汀模具制造有限公司</v>
      </c>
      <c r="G572" s="22" t="str">
        <f>'[8]6、模具砂箱评估表'!E148</f>
        <v>台</v>
      </c>
      <c r="H572" s="22">
        <f>'[8]6、模具砂箱评估表'!F148</f>
        <v>1</v>
      </c>
      <c r="I572" s="23">
        <f>'[8]6、模具砂箱评估表'!H148</f>
        <v>41455</v>
      </c>
      <c r="J572" s="23">
        <f t="shared" si="19"/>
        <v>41455</v>
      </c>
      <c r="K572" s="23"/>
      <c r="L572" s="110"/>
      <c r="M572" s="11"/>
      <c r="N572" s="10"/>
      <c r="O572" s="13"/>
      <c r="P572" s="11"/>
      <c r="Q572" s="11">
        <f>'[8]6、模具砂箱评估表'!J148</f>
        <v>18500</v>
      </c>
      <c r="R572" s="25">
        <f>'[8]6、模具砂箱评估表'!K148*100</f>
        <v>35</v>
      </c>
      <c r="S572" s="11">
        <f t="shared" si="20"/>
        <v>6475</v>
      </c>
      <c r="T572" s="11"/>
      <c r="U572" s="22" t="str">
        <f>'[8]6、模具砂箱评估表'!M148</f>
        <v>A4</v>
      </c>
      <c r="V572" s="176"/>
      <c r="W572" s="176"/>
      <c r="X572" s="176"/>
      <c r="Y572" s="176"/>
    </row>
    <row r="573" spans="1:25" ht="18" customHeight="1">
      <c r="A573" s="22">
        <f>'[8]6、模具砂箱评估表'!A149</f>
        <v>148</v>
      </c>
      <c r="B573" s="22">
        <f>'[8]6、模具砂箱评估表'!B149</f>
        <v>0</v>
      </c>
      <c r="C573" s="30" t="str">
        <f>'[8]6、模具砂箱评估表'!C149</f>
        <v>金属型模具226</v>
      </c>
      <c r="D573" s="22">
        <f>'[8]6、模具砂箱评估表'!D149</f>
        <v>0</v>
      </c>
      <c r="E573" s="22"/>
      <c r="F573" s="22" t="str">
        <f>'[8]6、模具砂箱评估表'!G149</f>
        <v>沈阳卡斯汀模具制造有限公司</v>
      </c>
      <c r="G573" s="22" t="str">
        <f>'[8]6、模具砂箱评估表'!E149</f>
        <v>台</v>
      </c>
      <c r="H573" s="22">
        <f>'[8]6、模具砂箱评估表'!F149</f>
        <v>1</v>
      </c>
      <c r="I573" s="23">
        <f>'[8]6、模具砂箱评估表'!H149</f>
        <v>41455</v>
      </c>
      <c r="J573" s="23">
        <f t="shared" si="19"/>
        <v>41455</v>
      </c>
      <c r="K573" s="23"/>
      <c r="L573" s="110"/>
      <c r="M573" s="11"/>
      <c r="N573" s="10"/>
      <c r="O573" s="13"/>
      <c r="P573" s="11"/>
      <c r="Q573" s="11">
        <f>'[8]6、模具砂箱评估表'!J149</f>
        <v>19900</v>
      </c>
      <c r="R573" s="25">
        <f>'[8]6、模具砂箱评估表'!K149*100</f>
        <v>35</v>
      </c>
      <c r="S573" s="11">
        <f t="shared" si="20"/>
        <v>6965</v>
      </c>
      <c r="T573" s="11"/>
      <c r="U573" s="22" t="str">
        <f>'[8]6、模具砂箱评估表'!M149</f>
        <v>A4</v>
      </c>
      <c r="V573" s="176"/>
      <c r="W573" s="176"/>
      <c r="X573" s="176"/>
      <c r="Y573" s="176"/>
    </row>
    <row r="574" spans="1:25" ht="18" customHeight="1">
      <c r="A574" s="22">
        <f>'[8]6、模具砂箱评估表'!A150</f>
        <v>149</v>
      </c>
      <c r="B574" s="22">
        <f>'[8]6、模具砂箱评估表'!B150</f>
        <v>0</v>
      </c>
      <c r="C574" s="30" t="str">
        <f>'[8]6、模具砂箱评估表'!C150</f>
        <v>金属型模具227</v>
      </c>
      <c r="D574" s="22">
        <f>'[8]6、模具砂箱评估表'!D150</f>
        <v>0</v>
      </c>
      <c r="E574" s="22"/>
      <c r="F574" s="22" t="str">
        <f>'[8]6、模具砂箱评估表'!G150</f>
        <v>沈阳卡斯汀模具制造有限公司</v>
      </c>
      <c r="G574" s="22" t="str">
        <f>'[8]6、模具砂箱评估表'!E150</f>
        <v>台</v>
      </c>
      <c r="H574" s="22">
        <f>'[8]6、模具砂箱评估表'!F150</f>
        <v>1</v>
      </c>
      <c r="I574" s="23">
        <f>'[8]6、模具砂箱评估表'!H150</f>
        <v>41455</v>
      </c>
      <c r="J574" s="23">
        <f t="shared" si="19"/>
        <v>41455</v>
      </c>
      <c r="K574" s="23"/>
      <c r="L574" s="110"/>
      <c r="M574" s="11"/>
      <c r="N574" s="10"/>
      <c r="O574" s="13"/>
      <c r="P574" s="11"/>
      <c r="Q574" s="11">
        <f>'[8]6、模具砂箱评估表'!J150</f>
        <v>18500</v>
      </c>
      <c r="R574" s="25">
        <f>'[8]6、模具砂箱评估表'!K150*100</f>
        <v>35</v>
      </c>
      <c r="S574" s="11">
        <f t="shared" si="20"/>
        <v>6475</v>
      </c>
      <c r="T574" s="11"/>
      <c r="U574" s="22" t="str">
        <f>'[8]6、模具砂箱评估表'!M150</f>
        <v>A4</v>
      </c>
      <c r="V574" s="176"/>
      <c r="W574" s="176"/>
      <c r="X574" s="176"/>
      <c r="Y574" s="176"/>
    </row>
    <row r="575" spans="1:25" ht="18" customHeight="1">
      <c r="A575" s="22">
        <f>'[8]6、模具砂箱评估表'!A151</f>
        <v>150</v>
      </c>
      <c r="B575" s="22">
        <f>'[8]6、模具砂箱评估表'!B151</f>
        <v>0</v>
      </c>
      <c r="C575" s="30" t="str">
        <f>'[8]6、模具砂箱评估表'!C151</f>
        <v>金属型模具228</v>
      </c>
      <c r="D575" s="22">
        <f>'[8]6、模具砂箱评估表'!D151</f>
        <v>0</v>
      </c>
      <c r="E575" s="22"/>
      <c r="F575" s="22" t="str">
        <f>'[8]6、模具砂箱评估表'!G151</f>
        <v>沈阳卡斯汀模具制造有限公司</v>
      </c>
      <c r="G575" s="22" t="str">
        <f>'[8]6、模具砂箱评估表'!E151</f>
        <v>台</v>
      </c>
      <c r="H575" s="22">
        <f>'[8]6、模具砂箱评估表'!F151</f>
        <v>1</v>
      </c>
      <c r="I575" s="23">
        <f>'[8]6、模具砂箱评估表'!H151</f>
        <v>41455</v>
      </c>
      <c r="J575" s="23">
        <f t="shared" si="19"/>
        <v>41455</v>
      </c>
      <c r="K575" s="23"/>
      <c r="L575" s="110"/>
      <c r="M575" s="11"/>
      <c r="N575" s="10"/>
      <c r="O575" s="13"/>
      <c r="P575" s="11"/>
      <c r="Q575" s="11">
        <f>'[8]6、模具砂箱评估表'!J151</f>
        <v>12800</v>
      </c>
      <c r="R575" s="25">
        <f>'[8]6、模具砂箱评估表'!K151*100</f>
        <v>35</v>
      </c>
      <c r="S575" s="11">
        <f t="shared" si="20"/>
        <v>4480</v>
      </c>
      <c r="T575" s="11"/>
      <c r="U575" s="22" t="str">
        <f>'[8]6、模具砂箱评估表'!M151</f>
        <v>A4</v>
      </c>
      <c r="V575" s="176"/>
      <c r="W575" s="176"/>
      <c r="X575" s="176"/>
      <c r="Y575" s="176"/>
    </row>
    <row r="576" spans="1:25" ht="18" customHeight="1">
      <c r="A576" s="22">
        <f>'[8]6、模具砂箱评估表'!A152</f>
        <v>151</v>
      </c>
      <c r="B576" s="22">
        <f>'[8]6、模具砂箱评估表'!B152</f>
        <v>0</v>
      </c>
      <c r="C576" s="30" t="str">
        <f>'[8]6、模具砂箱评估表'!C152</f>
        <v>金属型模具229</v>
      </c>
      <c r="D576" s="22">
        <f>'[8]6、模具砂箱评估表'!D152</f>
        <v>0</v>
      </c>
      <c r="E576" s="22"/>
      <c r="F576" s="22" t="str">
        <f>'[8]6、模具砂箱评估表'!G152</f>
        <v>沈阳卡斯汀模具制造有限公司</v>
      </c>
      <c r="G576" s="22" t="str">
        <f>'[8]6、模具砂箱评估表'!E152</f>
        <v>台</v>
      </c>
      <c r="H576" s="22">
        <f>'[8]6、模具砂箱评估表'!F152</f>
        <v>1</v>
      </c>
      <c r="I576" s="23">
        <f>'[8]6、模具砂箱评估表'!H152</f>
        <v>41455</v>
      </c>
      <c r="J576" s="23">
        <f t="shared" si="19"/>
        <v>41455</v>
      </c>
      <c r="K576" s="23"/>
      <c r="L576" s="110"/>
      <c r="M576" s="11"/>
      <c r="N576" s="10"/>
      <c r="O576" s="13"/>
      <c r="P576" s="11"/>
      <c r="Q576" s="11">
        <f>'[8]6、模具砂箱评估表'!J152</f>
        <v>14900</v>
      </c>
      <c r="R576" s="25">
        <f>'[8]6、模具砂箱评估表'!K152*100</f>
        <v>35</v>
      </c>
      <c r="S576" s="11">
        <f t="shared" si="20"/>
        <v>5215</v>
      </c>
      <c r="T576" s="11"/>
      <c r="U576" s="22" t="str">
        <f>'[8]6、模具砂箱评估表'!M152</f>
        <v>A4</v>
      </c>
      <c r="V576" s="176"/>
      <c r="W576" s="176"/>
      <c r="X576" s="176"/>
      <c r="Y576" s="176"/>
    </row>
    <row r="577" spans="1:25" ht="18" customHeight="1">
      <c r="A577" s="22">
        <f>'[8]6、模具砂箱评估表'!A153</f>
        <v>152</v>
      </c>
      <c r="B577" s="22">
        <f>'[8]6、模具砂箱评估表'!B153</f>
        <v>0</v>
      </c>
      <c r="C577" s="30" t="str">
        <f>'[8]6、模具砂箱评估表'!C153</f>
        <v>金属型模具230</v>
      </c>
      <c r="D577" s="22">
        <f>'[8]6、模具砂箱评估表'!D153</f>
        <v>0</v>
      </c>
      <c r="E577" s="22"/>
      <c r="F577" s="22" t="str">
        <f>'[8]6、模具砂箱评估表'!G153</f>
        <v>沈阳卡斯汀模具制造有限公司</v>
      </c>
      <c r="G577" s="22" t="str">
        <f>'[8]6、模具砂箱评估表'!E153</f>
        <v>台</v>
      </c>
      <c r="H577" s="22">
        <f>'[8]6、模具砂箱评估表'!F153</f>
        <v>1</v>
      </c>
      <c r="I577" s="23">
        <f>'[8]6、模具砂箱评估表'!H153</f>
        <v>41455</v>
      </c>
      <c r="J577" s="23">
        <f t="shared" si="19"/>
        <v>41455</v>
      </c>
      <c r="K577" s="23"/>
      <c r="L577" s="110"/>
      <c r="M577" s="11"/>
      <c r="N577" s="10"/>
      <c r="O577" s="13"/>
      <c r="P577" s="11"/>
      <c r="Q577" s="11">
        <f>'[8]6、模具砂箱评估表'!J153</f>
        <v>12100</v>
      </c>
      <c r="R577" s="25">
        <f>'[8]6、模具砂箱评估表'!K153*100</f>
        <v>35</v>
      </c>
      <c r="S577" s="11">
        <f t="shared" si="20"/>
        <v>4235</v>
      </c>
      <c r="T577" s="11"/>
      <c r="U577" s="22" t="str">
        <f>'[8]6、模具砂箱评估表'!M153</f>
        <v>A4</v>
      </c>
      <c r="V577" s="176"/>
      <c r="W577" s="176"/>
      <c r="X577" s="176"/>
      <c r="Y577" s="176"/>
    </row>
    <row r="578" spans="1:25" ht="18" customHeight="1">
      <c r="A578" s="22">
        <f>'[8]6、模具砂箱评估表'!A154</f>
        <v>153</v>
      </c>
      <c r="B578" s="22">
        <f>'[8]6、模具砂箱评估表'!B154</f>
        <v>0</v>
      </c>
      <c r="C578" s="30" t="str">
        <f>'[8]6、模具砂箱评估表'!C154</f>
        <v>金属型模具231</v>
      </c>
      <c r="D578" s="22">
        <f>'[8]6、模具砂箱评估表'!D154</f>
        <v>0</v>
      </c>
      <c r="E578" s="22"/>
      <c r="F578" s="22" t="str">
        <f>'[8]6、模具砂箱评估表'!G154</f>
        <v>沈阳卡斯汀模具制造有限公司</v>
      </c>
      <c r="G578" s="22" t="str">
        <f>'[8]6、模具砂箱评估表'!E154</f>
        <v>台</v>
      </c>
      <c r="H578" s="22">
        <f>'[8]6、模具砂箱评估表'!F154</f>
        <v>1</v>
      </c>
      <c r="I578" s="23">
        <f>'[8]6、模具砂箱评估表'!H154</f>
        <v>41455</v>
      </c>
      <c r="J578" s="23">
        <f t="shared" si="19"/>
        <v>41455</v>
      </c>
      <c r="K578" s="23"/>
      <c r="L578" s="110"/>
      <c r="M578" s="11"/>
      <c r="N578" s="10"/>
      <c r="O578" s="13"/>
      <c r="P578" s="11"/>
      <c r="Q578" s="11">
        <f>'[8]6、模具砂箱评估表'!J154</f>
        <v>35600</v>
      </c>
      <c r="R578" s="25">
        <f>'[8]6、模具砂箱评估表'!K154*100</f>
        <v>35</v>
      </c>
      <c r="S578" s="11">
        <f t="shared" si="20"/>
        <v>12460</v>
      </c>
      <c r="T578" s="11"/>
      <c r="U578" s="22" t="str">
        <f>'[8]6、模具砂箱评估表'!M154</f>
        <v>A4</v>
      </c>
      <c r="V578" s="176"/>
      <c r="W578" s="176"/>
      <c r="X578" s="176"/>
      <c r="Y578" s="176"/>
    </row>
    <row r="579" spans="1:25" ht="18" customHeight="1">
      <c r="A579" s="22">
        <f>'[8]6、模具砂箱评估表'!A155</f>
        <v>154</v>
      </c>
      <c r="B579" s="22">
        <f>'[8]6、模具砂箱评估表'!B155</f>
        <v>0</v>
      </c>
      <c r="C579" s="30" t="str">
        <f>'[8]6、模具砂箱评估表'!C155</f>
        <v>金属型模具232</v>
      </c>
      <c r="D579" s="22">
        <f>'[8]6、模具砂箱评估表'!D155</f>
        <v>0</v>
      </c>
      <c r="E579" s="22"/>
      <c r="F579" s="22" t="str">
        <f>'[8]6、模具砂箱评估表'!G155</f>
        <v>沈阳卡斯汀模具制造有限公司</v>
      </c>
      <c r="G579" s="22" t="str">
        <f>'[8]6、模具砂箱评估表'!E155</f>
        <v>台</v>
      </c>
      <c r="H579" s="22">
        <f>'[8]6、模具砂箱评估表'!F155</f>
        <v>1</v>
      </c>
      <c r="I579" s="23">
        <f>'[8]6、模具砂箱评估表'!H155</f>
        <v>41455</v>
      </c>
      <c r="J579" s="23">
        <f t="shared" si="19"/>
        <v>41455</v>
      </c>
      <c r="K579" s="23"/>
      <c r="L579" s="110"/>
      <c r="M579" s="11"/>
      <c r="N579" s="10"/>
      <c r="O579" s="13"/>
      <c r="P579" s="11"/>
      <c r="Q579" s="11">
        <f>'[8]6、模具砂箱评估表'!J155</f>
        <v>14300</v>
      </c>
      <c r="R579" s="25">
        <f>'[8]6、模具砂箱评估表'!K155*100</f>
        <v>35</v>
      </c>
      <c r="S579" s="11">
        <f t="shared" si="20"/>
        <v>5005</v>
      </c>
      <c r="T579" s="11"/>
      <c r="U579" s="22" t="str">
        <f>'[8]6、模具砂箱评估表'!M155</f>
        <v>A4</v>
      </c>
      <c r="V579" s="176"/>
      <c r="W579" s="176"/>
      <c r="X579" s="176"/>
      <c r="Y579" s="176"/>
    </row>
    <row r="580" spans="1:25" ht="18" customHeight="1">
      <c r="A580" s="22">
        <f>'[8]6、模具砂箱评估表'!A156</f>
        <v>155</v>
      </c>
      <c r="B580" s="22">
        <f>'[8]6、模具砂箱评估表'!B156</f>
        <v>0</v>
      </c>
      <c r="C580" s="30" t="str">
        <f>'[8]6、模具砂箱评估表'!C156</f>
        <v>金属型模具233</v>
      </c>
      <c r="D580" s="22">
        <f>'[8]6、模具砂箱评估表'!D156</f>
        <v>0</v>
      </c>
      <c r="E580" s="22"/>
      <c r="F580" s="22" t="str">
        <f>'[8]6、模具砂箱评估表'!G156</f>
        <v>沈阳卡斯汀模具制造有限公司</v>
      </c>
      <c r="G580" s="22" t="str">
        <f>'[8]6、模具砂箱评估表'!E156</f>
        <v>台</v>
      </c>
      <c r="H580" s="22">
        <f>'[8]6、模具砂箱评估表'!F156</f>
        <v>1</v>
      </c>
      <c r="I580" s="23">
        <f>'[8]6、模具砂箱评估表'!H156</f>
        <v>41455</v>
      </c>
      <c r="J580" s="23">
        <f t="shared" si="19"/>
        <v>41455</v>
      </c>
      <c r="K580" s="23"/>
      <c r="L580" s="110"/>
      <c r="M580" s="11"/>
      <c r="N580" s="10"/>
      <c r="O580" s="13"/>
      <c r="P580" s="11"/>
      <c r="Q580" s="11">
        <f>'[8]6、模具砂箱评估表'!J156</f>
        <v>34100</v>
      </c>
      <c r="R580" s="25">
        <f>'[8]6、模具砂箱评估表'!K156*100</f>
        <v>35</v>
      </c>
      <c r="S580" s="11">
        <f t="shared" si="20"/>
        <v>11935</v>
      </c>
      <c r="T580" s="11"/>
      <c r="U580" s="22" t="str">
        <f>'[8]6、模具砂箱评估表'!M156</f>
        <v>A4</v>
      </c>
      <c r="V580" s="176"/>
      <c r="W580" s="176"/>
      <c r="X580" s="176"/>
      <c r="Y580" s="176"/>
    </row>
    <row r="581" spans="1:25" ht="18" customHeight="1">
      <c r="A581" s="22">
        <f>'[8]6、模具砂箱评估表'!A157</f>
        <v>156</v>
      </c>
      <c r="B581" s="22">
        <f>'[8]6、模具砂箱评估表'!B157</f>
        <v>0</v>
      </c>
      <c r="C581" s="30" t="str">
        <f>'[8]6、模具砂箱评估表'!C157</f>
        <v>金属型模具234</v>
      </c>
      <c r="D581" s="22">
        <f>'[8]6、模具砂箱评估表'!D157</f>
        <v>0</v>
      </c>
      <c r="E581" s="22"/>
      <c r="F581" s="22" t="str">
        <f>'[8]6、模具砂箱评估表'!G157</f>
        <v>沈阳卡斯汀模具制造有限公司</v>
      </c>
      <c r="G581" s="22" t="str">
        <f>'[8]6、模具砂箱评估表'!E157</f>
        <v>台</v>
      </c>
      <c r="H581" s="22">
        <f>'[8]6、模具砂箱评估表'!F157</f>
        <v>1</v>
      </c>
      <c r="I581" s="23">
        <f>'[8]6、模具砂箱评估表'!H157</f>
        <v>41455</v>
      </c>
      <c r="J581" s="23">
        <f t="shared" si="19"/>
        <v>41455</v>
      </c>
      <c r="K581" s="23"/>
      <c r="L581" s="110"/>
      <c r="M581" s="11"/>
      <c r="N581" s="10"/>
      <c r="O581" s="13"/>
      <c r="P581" s="11"/>
      <c r="Q581" s="11">
        <f>'[8]6、模具砂箱评估表'!J157</f>
        <v>27700</v>
      </c>
      <c r="R581" s="25">
        <f>'[8]6、模具砂箱评估表'!K157*100</f>
        <v>35</v>
      </c>
      <c r="S581" s="11">
        <f t="shared" si="20"/>
        <v>9695</v>
      </c>
      <c r="T581" s="11"/>
      <c r="U581" s="22" t="str">
        <f>'[8]6、模具砂箱评估表'!M157</f>
        <v>A4</v>
      </c>
      <c r="V581" s="176"/>
      <c r="W581" s="176"/>
      <c r="X581" s="176"/>
      <c r="Y581" s="176"/>
    </row>
    <row r="582" spans="1:25" ht="18" customHeight="1">
      <c r="A582" s="22">
        <f>'[8]6、模具砂箱评估表'!A158</f>
        <v>157</v>
      </c>
      <c r="B582" s="22">
        <f>'[8]6、模具砂箱评估表'!B158</f>
        <v>0</v>
      </c>
      <c r="C582" s="30" t="str">
        <f>'[8]6、模具砂箱评估表'!C158</f>
        <v>金属型模具235</v>
      </c>
      <c r="D582" s="22">
        <f>'[8]6、模具砂箱评估表'!D158</f>
        <v>0</v>
      </c>
      <c r="E582" s="22"/>
      <c r="F582" s="22" t="str">
        <f>'[8]6、模具砂箱评估表'!G158</f>
        <v>沈阳卡斯汀模具制造有限公司</v>
      </c>
      <c r="G582" s="22" t="str">
        <f>'[8]6、模具砂箱评估表'!E158</f>
        <v>台</v>
      </c>
      <c r="H582" s="22">
        <f>'[8]6、模具砂箱评估表'!F158</f>
        <v>1</v>
      </c>
      <c r="I582" s="23">
        <f>'[8]6、模具砂箱评估表'!H158</f>
        <v>41455</v>
      </c>
      <c r="J582" s="23">
        <f t="shared" si="19"/>
        <v>41455</v>
      </c>
      <c r="K582" s="23"/>
      <c r="L582" s="110"/>
      <c r="M582" s="11"/>
      <c r="N582" s="10"/>
      <c r="O582" s="13"/>
      <c r="P582" s="11"/>
      <c r="Q582" s="11">
        <f>'[8]6、模具砂箱评估表'!J158</f>
        <v>20600</v>
      </c>
      <c r="R582" s="25">
        <f>'[8]6、模具砂箱评估表'!K158*100</f>
        <v>35</v>
      </c>
      <c r="S582" s="11">
        <f t="shared" si="20"/>
        <v>7210</v>
      </c>
      <c r="T582" s="11"/>
      <c r="U582" s="22" t="str">
        <f>'[8]6、模具砂箱评估表'!M158</f>
        <v>A4</v>
      </c>
      <c r="V582" s="176"/>
      <c r="W582" s="176"/>
      <c r="X582" s="176"/>
      <c r="Y582" s="176"/>
    </row>
    <row r="583" spans="1:25" ht="18" customHeight="1">
      <c r="A583" s="22">
        <f>'[8]6、模具砂箱评估表'!A159</f>
        <v>158</v>
      </c>
      <c r="B583" s="22">
        <f>'[8]6、模具砂箱评估表'!B159</f>
        <v>0</v>
      </c>
      <c r="C583" s="30" t="str">
        <f>'[8]6、模具砂箱评估表'!C159</f>
        <v>金属型模具236</v>
      </c>
      <c r="D583" s="22">
        <f>'[8]6、模具砂箱评估表'!D159</f>
        <v>0</v>
      </c>
      <c r="E583" s="22"/>
      <c r="F583" s="22" t="str">
        <f>'[8]6、模具砂箱评估表'!G159</f>
        <v>沈阳卡斯汀模具制造有限公司</v>
      </c>
      <c r="G583" s="22" t="str">
        <f>'[8]6、模具砂箱评估表'!E159</f>
        <v>台</v>
      </c>
      <c r="H583" s="22">
        <f>'[8]6、模具砂箱评估表'!F159</f>
        <v>1</v>
      </c>
      <c r="I583" s="23">
        <f>'[8]6、模具砂箱评估表'!H159</f>
        <v>41455</v>
      </c>
      <c r="J583" s="23">
        <f t="shared" si="19"/>
        <v>41455</v>
      </c>
      <c r="K583" s="23"/>
      <c r="L583" s="110"/>
      <c r="M583" s="11"/>
      <c r="N583" s="10"/>
      <c r="O583" s="13"/>
      <c r="P583" s="11"/>
      <c r="Q583" s="11">
        <f>'[8]6、模具砂箱评估表'!J159</f>
        <v>18500</v>
      </c>
      <c r="R583" s="25">
        <f>'[8]6、模具砂箱评估表'!K159*100</f>
        <v>35</v>
      </c>
      <c r="S583" s="11">
        <f t="shared" si="20"/>
        <v>6475</v>
      </c>
      <c r="T583" s="11"/>
      <c r="U583" s="22" t="str">
        <f>'[8]6、模具砂箱评估表'!M159</f>
        <v>A4</v>
      </c>
      <c r="V583" s="176"/>
      <c r="W583" s="176"/>
      <c r="X583" s="176"/>
      <c r="Y583" s="176"/>
    </row>
    <row r="584" spans="1:25" ht="18" customHeight="1">
      <c r="A584" s="22">
        <f>'[8]6、模具砂箱评估表'!A160</f>
        <v>159</v>
      </c>
      <c r="B584" s="22">
        <f>'[8]6、模具砂箱评估表'!B160</f>
        <v>0</v>
      </c>
      <c r="C584" s="30" t="str">
        <f>'[8]6、模具砂箱评估表'!C160</f>
        <v>金属型模具237</v>
      </c>
      <c r="D584" s="22">
        <f>'[8]6、模具砂箱评估表'!D160</f>
        <v>0</v>
      </c>
      <c r="E584" s="22"/>
      <c r="F584" s="22" t="str">
        <f>'[8]6、模具砂箱评估表'!G160</f>
        <v>沈阳卡斯汀模具制造有限公司</v>
      </c>
      <c r="G584" s="22" t="str">
        <f>'[8]6、模具砂箱评估表'!E160</f>
        <v>台</v>
      </c>
      <c r="H584" s="22">
        <f>'[8]6、模具砂箱评估表'!F160</f>
        <v>1</v>
      </c>
      <c r="I584" s="23">
        <f>'[8]6、模具砂箱评估表'!H160</f>
        <v>41455</v>
      </c>
      <c r="J584" s="23">
        <f t="shared" si="19"/>
        <v>41455</v>
      </c>
      <c r="K584" s="23"/>
      <c r="L584" s="110"/>
      <c r="M584" s="11"/>
      <c r="N584" s="10"/>
      <c r="O584" s="13"/>
      <c r="P584" s="11"/>
      <c r="Q584" s="11">
        <f>'[8]6、模具砂箱评估表'!J160</f>
        <v>18500</v>
      </c>
      <c r="R584" s="25">
        <f>'[8]6、模具砂箱评估表'!K160*100</f>
        <v>35</v>
      </c>
      <c r="S584" s="11">
        <f t="shared" si="20"/>
        <v>6475</v>
      </c>
      <c r="T584" s="11" t="str">
        <f t="shared" si="0"/>
        <v/>
      </c>
      <c r="U584" s="22" t="str">
        <f>'[8]6、模具砂箱评估表'!M160</f>
        <v>A4</v>
      </c>
      <c r="V584" s="176"/>
      <c r="W584" s="176"/>
      <c r="X584" s="176"/>
      <c r="Y584" s="176"/>
    </row>
    <row r="585" spans="1:25" ht="18" customHeight="1">
      <c r="A585" s="22">
        <f>'[8]6、模具砂箱评估表'!A161</f>
        <v>160</v>
      </c>
      <c r="B585" s="22">
        <f>'[8]6、模具砂箱评估表'!B161</f>
        <v>0</v>
      </c>
      <c r="C585" s="30" t="str">
        <f>'[8]6、模具砂箱评估表'!C161</f>
        <v>金属型模具238</v>
      </c>
      <c r="D585" s="22">
        <f>'[8]6、模具砂箱评估表'!D161</f>
        <v>0</v>
      </c>
      <c r="E585" s="22"/>
      <c r="F585" s="22" t="str">
        <f>'[8]6、模具砂箱评估表'!G161</f>
        <v>沈阳卡斯汀模具制造有限公司</v>
      </c>
      <c r="G585" s="22" t="str">
        <f>'[8]6、模具砂箱评估表'!E161</f>
        <v>台</v>
      </c>
      <c r="H585" s="22">
        <f>'[8]6、模具砂箱评估表'!F161</f>
        <v>1</v>
      </c>
      <c r="I585" s="23">
        <f>'[8]6、模具砂箱评估表'!H161</f>
        <v>41455</v>
      </c>
      <c r="J585" s="23">
        <f t="shared" si="19"/>
        <v>41455</v>
      </c>
      <c r="K585" s="23"/>
      <c r="L585" s="110"/>
      <c r="M585" s="11"/>
      <c r="N585" s="10"/>
      <c r="O585" s="13"/>
      <c r="P585" s="11"/>
      <c r="Q585" s="11">
        <f>'[8]6、模具砂箱评估表'!J161</f>
        <v>24100</v>
      </c>
      <c r="R585" s="25">
        <f>'[8]6、模具砂箱评估表'!K161*100</f>
        <v>35</v>
      </c>
      <c r="S585" s="11">
        <f t="shared" si="20"/>
        <v>8435</v>
      </c>
      <c r="T585" s="11" t="str">
        <f t="shared" si="0"/>
        <v/>
      </c>
      <c r="U585" s="22" t="str">
        <f>'[8]6、模具砂箱评估表'!M161</f>
        <v>A4</v>
      </c>
      <c r="V585" s="176"/>
      <c r="W585" s="176"/>
      <c r="X585" s="176"/>
      <c r="Y585" s="176"/>
    </row>
    <row r="586" spans="1:25" ht="18" customHeight="1">
      <c r="A586" s="22">
        <f>'[8]6、模具砂箱评估表'!A162</f>
        <v>161</v>
      </c>
      <c r="B586" s="22">
        <f>'[8]6、模具砂箱评估表'!B162</f>
        <v>0</v>
      </c>
      <c r="C586" s="30" t="str">
        <f>'[8]6、模具砂箱评估表'!C162</f>
        <v>金属型模具239</v>
      </c>
      <c r="D586" s="22">
        <f>'[8]6、模具砂箱评估表'!D162</f>
        <v>0</v>
      </c>
      <c r="E586" s="22"/>
      <c r="F586" s="22" t="str">
        <f>'[8]6、模具砂箱评估表'!G162</f>
        <v>沈阳卡斯汀模具制造有限公司</v>
      </c>
      <c r="G586" s="22" t="str">
        <f>'[8]6、模具砂箱评估表'!E162</f>
        <v>台</v>
      </c>
      <c r="H586" s="22">
        <f>'[8]6、模具砂箱评估表'!F162</f>
        <v>1</v>
      </c>
      <c r="I586" s="23">
        <f>'[8]6、模具砂箱评估表'!H162</f>
        <v>41455</v>
      </c>
      <c r="J586" s="23">
        <f t="shared" si="19"/>
        <v>41455</v>
      </c>
      <c r="K586" s="23"/>
      <c r="L586" s="110"/>
      <c r="M586" s="11"/>
      <c r="N586" s="10"/>
      <c r="O586" s="13"/>
      <c r="P586" s="11"/>
      <c r="Q586" s="11">
        <f>'[8]6、模具砂箱评估表'!J162</f>
        <v>24100</v>
      </c>
      <c r="R586" s="25">
        <f>'[8]6、模具砂箱评估表'!K162*100</f>
        <v>35</v>
      </c>
      <c r="S586" s="11">
        <f t="shared" si="20"/>
        <v>8435</v>
      </c>
      <c r="T586" s="11"/>
      <c r="U586" s="22" t="str">
        <f>'[8]6、模具砂箱评估表'!M162</f>
        <v>A4</v>
      </c>
      <c r="V586" s="176"/>
      <c r="W586" s="176"/>
      <c r="X586" s="176"/>
      <c r="Y586" s="176"/>
    </row>
    <row r="587" spans="1:25" ht="18" customHeight="1">
      <c r="A587" s="22">
        <f>'[8]6、模具砂箱评估表'!A163</f>
        <v>162</v>
      </c>
      <c r="B587" s="22">
        <f>'[8]6、模具砂箱评估表'!B163</f>
        <v>0</v>
      </c>
      <c r="C587" s="30" t="str">
        <f>'[8]6、模具砂箱评估表'!C163</f>
        <v>金属型模具240</v>
      </c>
      <c r="D587" s="22">
        <f>'[8]6、模具砂箱评估表'!D163</f>
        <v>0</v>
      </c>
      <c r="E587" s="22"/>
      <c r="F587" s="22" t="str">
        <f>'[8]6、模具砂箱评估表'!G163</f>
        <v>沈阳卡斯汀模具制造有限公司</v>
      </c>
      <c r="G587" s="22" t="str">
        <f>'[8]6、模具砂箱评估表'!E163</f>
        <v>台</v>
      </c>
      <c r="H587" s="22">
        <f>'[8]6、模具砂箱评估表'!F163</f>
        <v>1</v>
      </c>
      <c r="I587" s="23">
        <f>'[8]6、模具砂箱评估表'!H163</f>
        <v>41455</v>
      </c>
      <c r="J587" s="23">
        <f t="shared" si="19"/>
        <v>41455</v>
      </c>
      <c r="K587" s="23"/>
      <c r="L587" s="110"/>
      <c r="M587" s="11"/>
      <c r="N587" s="10"/>
      <c r="O587" s="13"/>
      <c r="P587" s="11"/>
      <c r="Q587" s="11">
        <f>'[8]6、模具砂箱评估表'!J163</f>
        <v>20100</v>
      </c>
      <c r="R587" s="25">
        <f>'[8]6、模具砂箱评估表'!K163*100</f>
        <v>35</v>
      </c>
      <c r="S587" s="11">
        <f t="shared" si="20"/>
        <v>7035</v>
      </c>
      <c r="T587" s="11"/>
      <c r="U587" s="22" t="str">
        <f>'[8]6、模具砂箱评估表'!M163</f>
        <v>A4</v>
      </c>
      <c r="V587" s="176"/>
      <c r="W587" s="176"/>
      <c r="X587" s="176"/>
      <c r="Y587" s="176"/>
    </row>
    <row r="588" spans="1:25" ht="18" customHeight="1">
      <c r="A588" s="22">
        <f>'[8]6、模具砂箱评估表'!A164</f>
        <v>163</v>
      </c>
      <c r="B588" s="22">
        <f>'[8]6、模具砂箱评估表'!B164</f>
        <v>0</v>
      </c>
      <c r="C588" s="30" t="str">
        <f>'[8]6、模具砂箱评估表'!C164</f>
        <v>金属型模具241</v>
      </c>
      <c r="D588" s="22">
        <f>'[8]6、模具砂箱评估表'!D164</f>
        <v>0</v>
      </c>
      <c r="E588" s="22"/>
      <c r="F588" s="22" t="str">
        <f>'[8]6、模具砂箱评估表'!G164</f>
        <v>沈阳卡斯汀模具制造有限公司</v>
      </c>
      <c r="G588" s="22" t="str">
        <f>'[8]6、模具砂箱评估表'!E164</f>
        <v>台</v>
      </c>
      <c r="H588" s="22">
        <f>'[8]6、模具砂箱评估表'!F164</f>
        <v>1</v>
      </c>
      <c r="I588" s="23">
        <f>'[8]6、模具砂箱评估表'!H164</f>
        <v>41455</v>
      </c>
      <c r="J588" s="23">
        <f t="shared" si="19"/>
        <v>41455</v>
      </c>
      <c r="K588" s="23"/>
      <c r="L588" s="110"/>
      <c r="M588" s="11"/>
      <c r="N588" s="10"/>
      <c r="O588" s="13"/>
      <c r="P588" s="11"/>
      <c r="Q588" s="11">
        <f>'[8]6、模具砂箱评估表'!J164</f>
        <v>51400</v>
      </c>
      <c r="R588" s="25">
        <f>'[8]6、模具砂箱评估表'!K164*100</f>
        <v>35</v>
      </c>
      <c r="S588" s="11">
        <f t="shared" si="20"/>
        <v>17990</v>
      </c>
      <c r="T588" s="11"/>
      <c r="U588" s="22" t="str">
        <f>'[8]6、模具砂箱评估表'!M164</f>
        <v>A4</v>
      </c>
      <c r="V588" s="176"/>
      <c r="W588" s="176"/>
      <c r="X588" s="176"/>
      <c r="Y588" s="176"/>
    </row>
    <row r="589" spans="1:25" ht="18" customHeight="1">
      <c r="A589" s="22">
        <f>'[8]6、模具砂箱评估表'!A165</f>
        <v>164</v>
      </c>
      <c r="B589" s="22">
        <f>'[8]6、模具砂箱评估表'!B165</f>
        <v>0</v>
      </c>
      <c r="C589" s="30" t="str">
        <f>'[8]6、模具砂箱评估表'!C165</f>
        <v>金属型模具242</v>
      </c>
      <c r="D589" s="22">
        <f>'[8]6、模具砂箱评估表'!D165</f>
        <v>0</v>
      </c>
      <c r="E589" s="22"/>
      <c r="F589" s="22" t="str">
        <f>'[8]6、模具砂箱评估表'!G165</f>
        <v>沈阳卡斯汀模具制造有限公司</v>
      </c>
      <c r="G589" s="22" t="str">
        <f>'[8]6、模具砂箱评估表'!E165</f>
        <v>台</v>
      </c>
      <c r="H589" s="22">
        <f>'[8]6、模具砂箱评估表'!F165</f>
        <v>1</v>
      </c>
      <c r="I589" s="23">
        <f>'[8]6、模具砂箱评估表'!H165</f>
        <v>41455</v>
      </c>
      <c r="J589" s="23">
        <f t="shared" si="19"/>
        <v>41455</v>
      </c>
      <c r="K589" s="23"/>
      <c r="L589" s="110"/>
      <c r="M589" s="11"/>
      <c r="N589" s="10"/>
      <c r="O589" s="13"/>
      <c r="P589" s="11"/>
      <c r="Q589" s="11">
        <f>'[8]6、模具砂箱评估表'!J165</f>
        <v>51400</v>
      </c>
      <c r="R589" s="25">
        <f>'[8]6、模具砂箱评估表'!K165*100</f>
        <v>35</v>
      </c>
      <c r="S589" s="11">
        <f t="shared" si="20"/>
        <v>17990</v>
      </c>
      <c r="T589" s="11"/>
      <c r="U589" s="22" t="str">
        <f>'[8]6、模具砂箱评估表'!M165</f>
        <v>A4</v>
      </c>
      <c r="V589" s="176"/>
      <c r="W589" s="176"/>
      <c r="X589" s="176"/>
      <c r="Y589" s="176"/>
    </row>
    <row r="590" spans="1:25" ht="18" customHeight="1">
      <c r="A590" s="22">
        <f>'[8]6、模具砂箱评估表'!A166</f>
        <v>165</v>
      </c>
      <c r="B590" s="22">
        <f>'[8]6、模具砂箱评估表'!B166</f>
        <v>0</v>
      </c>
      <c r="C590" s="30" t="str">
        <f>'[8]6、模具砂箱评估表'!C166</f>
        <v>金属型模具243</v>
      </c>
      <c r="D590" s="22">
        <f>'[8]6、模具砂箱评估表'!D166</f>
        <v>0</v>
      </c>
      <c r="E590" s="22"/>
      <c r="F590" s="22" t="str">
        <f>'[8]6、模具砂箱评估表'!G166</f>
        <v>沈阳卡斯汀模具制造有限公司</v>
      </c>
      <c r="G590" s="22" t="str">
        <f>'[8]6、模具砂箱评估表'!E166</f>
        <v>台</v>
      </c>
      <c r="H590" s="22">
        <f>'[8]6、模具砂箱评估表'!F166</f>
        <v>1</v>
      </c>
      <c r="I590" s="23">
        <f>'[8]6、模具砂箱评估表'!H166</f>
        <v>41455</v>
      </c>
      <c r="J590" s="23">
        <f t="shared" si="19"/>
        <v>41455</v>
      </c>
      <c r="K590" s="23"/>
      <c r="L590" s="110"/>
      <c r="M590" s="11"/>
      <c r="N590" s="10"/>
      <c r="O590" s="13"/>
      <c r="P590" s="11"/>
      <c r="Q590" s="11">
        <f>'[8]6、模具砂箱评估表'!J166</f>
        <v>21300</v>
      </c>
      <c r="R590" s="25">
        <f>'[8]6、模具砂箱评估表'!K166*100</f>
        <v>35</v>
      </c>
      <c r="S590" s="11">
        <f t="shared" si="20"/>
        <v>7455</v>
      </c>
      <c r="T590" s="11"/>
      <c r="U590" s="22" t="str">
        <f>'[8]6、模具砂箱评估表'!M166</f>
        <v>A4</v>
      </c>
      <c r="V590" s="176"/>
      <c r="W590" s="176"/>
      <c r="X590" s="176"/>
      <c r="Y590" s="176"/>
    </row>
    <row r="591" spans="1:25" ht="18" customHeight="1">
      <c r="A591" s="22">
        <f>'[8]6、模具砂箱评估表'!A167</f>
        <v>166</v>
      </c>
      <c r="B591" s="22">
        <f>'[8]6、模具砂箱评估表'!B167</f>
        <v>0</v>
      </c>
      <c r="C591" s="30" t="str">
        <f>'[8]6、模具砂箱评估表'!C167</f>
        <v>木型19</v>
      </c>
      <c r="D591" s="22">
        <f>'[8]6、模具砂箱评估表'!D167</f>
        <v>0</v>
      </c>
      <c r="E591" s="22"/>
      <c r="F591" s="22" t="str">
        <f>'[8]6、模具砂箱评估表'!G167</f>
        <v>沈阳东方木型模具制品有限公司</v>
      </c>
      <c r="G591" s="22" t="str">
        <f>'[8]6、模具砂箱评估表'!E167</f>
        <v>台</v>
      </c>
      <c r="H591" s="22">
        <f>'[8]6、模具砂箱评估表'!F167</f>
        <v>1</v>
      </c>
      <c r="I591" s="23">
        <f>'[8]6、模具砂箱评估表'!H167</f>
        <v>41455</v>
      </c>
      <c r="J591" s="23">
        <f t="shared" si="19"/>
        <v>41455</v>
      </c>
      <c r="K591" s="23"/>
      <c r="L591" s="110"/>
      <c r="M591" s="11"/>
      <c r="N591" s="10"/>
      <c r="O591" s="13"/>
      <c r="P591" s="11"/>
      <c r="Q591" s="11">
        <f>'[8]6、模具砂箱评估表'!J167</f>
        <v>800</v>
      </c>
      <c r="R591" s="25">
        <f>'[8]6、模具砂箱评估表'!K167*100</f>
        <v>30</v>
      </c>
      <c r="S591" s="11">
        <f t="shared" si="20"/>
        <v>240</v>
      </c>
      <c r="T591" s="11"/>
      <c r="U591" s="22" t="str">
        <f>'[8]6、模具砂箱评估表'!M167</f>
        <v>A4</v>
      </c>
      <c r="V591" s="176"/>
      <c r="W591" s="176"/>
      <c r="X591" s="176"/>
      <c r="Y591" s="176"/>
    </row>
    <row r="592" spans="1:25" ht="18" customHeight="1">
      <c r="A592" s="22">
        <f>'[8]6、模具砂箱评估表'!A168</f>
        <v>167</v>
      </c>
      <c r="B592" s="22">
        <f>'[8]6、模具砂箱评估表'!B168</f>
        <v>0</v>
      </c>
      <c r="C592" s="30" t="str">
        <f>'[8]6、模具砂箱评估表'!C168</f>
        <v>木型20</v>
      </c>
      <c r="D592" s="22">
        <f>'[8]6、模具砂箱评估表'!D168</f>
        <v>0</v>
      </c>
      <c r="E592" s="22"/>
      <c r="F592" s="22" t="str">
        <f>'[8]6、模具砂箱评估表'!G168</f>
        <v>沈阳东方木型模具制品有限公司</v>
      </c>
      <c r="G592" s="22" t="str">
        <f>'[8]6、模具砂箱评估表'!E168</f>
        <v>台</v>
      </c>
      <c r="H592" s="22">
        <f>'[8]6、模具砂箱评估表'!F168</f>
        <v>1</v>
      </c>
      <c r="I592" s="23">
        <f>'[8]6、模具砂箱评估表'!H168</f>
        <v>41455</v>
      </c>
      <c r="J592" s="23">
        <f t="shared" si="19"/>
        <v>41455</v>
      </c>
      <c r="K592" s="23"/>
      <c r="L592" s="110"/>
      <c r="M592" s="11"/>
      <c r="N592" s="10"/>
      <c r="O592" s="13"/>
      <c r="P592" s="11"/>
      <c r="Q592" s="11">
        <f>'[8]6、模具砂箱评估表'!J168</f>
        <v>800</v>
      </c>
      <c r="R592" s="25">
        <f>'[8]6、模具砂箱评估表'!K168*100</f>
        <v>30</v>
      </c>
      <c r="S592" s="11">
        <f t="shared" si="20"/>
        <v>240</v>
      </c>
      <c r="T592" s="11"/>
      <c r="U592" s="22" t="str">
        <f>'[8]6、模具砂箱评估表'!M168</f>
        <v>A4</v>
      </c>
      <c r="V592" s="176"/>
      <c r="W592" s="176"/>
      <c r="X592" s="176"/>
      <c r="Y592" s="176"/>
    </row>
    <row r="593" spans="1:25" ht="18" customHeight="1">
      <c r="A593" s="22">
        <f>'[8]6、模具砂箱评估表'!A169</f>
        <v>168</v>
      </c>
      <c r="B593" s="22">
        <f>'[8]6、模具砂箱评估表'!B169</f>
        <v>0</v>
      </c>
      <c r="C593" s="30" t="str">
        <f>'[8]6、模具砂箱评估表'!C169</f>
        <v>木型21</v>
      </c>
      <c r="D593" s="22">
        <f>'[8]6、模具砂箱评估表'!D169</f>
        <v>0</v>
      </c>
      <c r="E593" s="22"/>
      <c r="F593" s="22" t="str">
        <f>'[8]6、模具砂箱评估表'!G169</f>
        <v>沈阳东方木型模具制品有限公司</v>
      </c>
      <c r="G593" s="22" t="str">
        <f>'[8]6、模具砂箱评估表'!E169</f>
        <v>台</v>
      </c>
      <c r="H593" s="22">
        <f>'[8]6、模具砂箱评估表'!F169</f>
        <v>1</v>
      </c>
      <c r="I593" s="23">
        <f>'[8]6、模具砂箱评估表'!H169</f>
        <v>41455</v>
      </c>
      <c r="J593" s="23">
        <f t="shared" si="19"/>
        <v>41455</v>
      </c>
      <c r="K593" s="23"/>
      <c r="L593" s="110"/>
      <c r="M593" s="11"/>
      <c r="N593" s="10"/>
      <c r="O593" s="13"/>
      <c r="P593" s="11"/>
      <c r="Q593" s="11">
        <f>'[8]6、模具砂箱评估表'!J169</f>
        <v>800</v>
      </c>
      <c r="R593" s="25">
        <f>'[8]6、模具砂箱评估表'!K169*100</f>
        <v>30</v>
      </c>
      <c r="S593" s="11">
        <f t="shared" si="20"/>
        <v>240</v>
      </c>
      <c r="T593" s="11"/>
      <c r="U593" s="22" t="str">
        <f>'[8]6、模具砂箱评估表'!M169</f>
        <v>A4</v>
      </c>
      <c r="V593" s="176"/>
      <c r="W593" s="176"/>
      <c r="X593" s="176"/>
      <c r="Y593" s="176"/>
    </row>
    <row r="594" spans="1:25" ht="18" customHeight="1">
      <c r="A594" s="22">
        <f>'[8]6、模具砂箱评估表'!A170</f>
        <v>169</v>
      </c>
      <c r="B594" s="22">
        <f>'[8]6、模具砂箱评估表'!B170</f>
        <v>0</v>
      </c>
      <c r="C594" s="30" t="str">
        <f>'[8]6、模具砂箱评估表'!C170</f>
        <v>木型22</v>
      </c>
      <c r="D594" s="22">
        <f>'[8]6、模具砂箱评估表'!D170</f>
        <v>0</v>
      </c>
      <c r="E594" s="22"/>
      <c r="F594" s="22" t="str">
        <f>'[8]6、模具砂箱评估表'!G170</f>
        <v>沈阳东方木型模具制品有限公司</v>
      </c>
      <c r="G594" s="22" t="str">
        <f>'[8]6、模具砂箱评估表'!E170</f>
        <v>台</v>
      </c>
      <c r="H594" s="22">
        <f>'[8]6、模具砂箱评估表'!F170</f>
        <v>1</v>
      </c>
      <c r="I594" s="23">
        <f>'[8]6、模具砂箱评估表'!H170</f>
        <v>41455</v>
      </c>
      <c r="J594" s="23">
        <f t="shared" si="19"/>
        <v>41455</v>
      </c>
      <c r="K594" s="23"/>
      <c r="L594" s="110"/>
      <c r="M594" s="11"/>
      <c r="N594" s="10"/>
      <c r="O594" s="13"/>
      <c r="P594" s="11"/>
      <c r="Q594" s="11">
        <f>'[8]6、模具砂箱评估表'!J170</f>
        <v>800</v>
      </c>
      <c r="R594" s="25">
        <f>'[8]6、模具砂箱评估表'!K170*100</f>
        <v>30</v>
      </c>
      <c r="S594" s="11">
        <f t="shared" si="20"/>
        <v>240</v>
      </c>
      <c r="T594" s="11"/>
      <c r="U594" s="22" t="str">
        <f>'[8]6、模具砂箱评估表'!M170</f>
        <v>A4</v>
      </c>
      <c r="V594" s="176"/>
      <c r="W594" s="176"/>
      <c r="X594" s="176"/>
      <c r="Y594" s="176"/>
    </row>
    <row r="595" spans="1:25" ht="18" customHeight="1">
      <c r="A595" s="22">
        <f>'[8]6、模具砂箱评估表'!A171</f>
        <v>170</v>
      </c>
      <c r="B595" s="22">
        <f>'[8]6、模具砂箱评估表'!B171</f>
        <v>0</v>
      </c>
      <c r="C595" s="30" t="str">
        <f>'[8]6、模具砂箱评估表'!C171</f>
        <v>木型23</v>
      </c>
      <c r="D595" s="22">
        <f>'[8]6、模具砂箱评估表'!D171</f>
        <v>0</v>
      </c>
      <c r="E595" s="22"/>
      <c r="F595" s="22" t="str">
        <f>'[8]6、模具砂箱评估表'!G171</f>
        <v>沈阳东方木型模具制品有限公司</v>
      </c>
      <c r="G595" s="22" t="str">
        <f>'[8]6、模具砂箱评估表'!E171</f>
        <v>台</v>
      </c>
      <c r="H595" s="22">
        <f>'[8]6、模具砂箱评估表'!F171</f>
        <v>1</v>
      </c>
      <c r="I595" s="23">
        <f>'[8]6、模具砂箱评估表'!H171</f>
        <v>41455</v>
      </c>
      <c r="J595" s="23">
        <f t="shared" si="19"/>
        <v>41455</v>
      </c>
      <c r="K595" s="23"/>
      <c r="L595" s="110"/>
      <c r="M595" s="11"/>
      <c r="N595" s="10"/>
      <c r="O595" s="13"/>
      <c r="P595" s="11"/>
      <c r="Q595" s="11">
        <f>'[8]6、模具砂箱评估表'!J171</f>
        <v>800</v>
      </c>
      <c r="R595" s="25">
        <f>'[8]6、模具砂箱评估表'!K171*100</f>
        <v>30</v>
      </c>
      <c r="S595" s="11">
        <f t="shared" si="20"/>
        <v>240</v>
      </c>
      <c r="T595" s="11"/>
      <c r="U595" s="22" t="str">
        <f>'[8]6、模具砂箱评估表'!M171</f>
        <v>A4</v>
      </c>
      <c r="V595" s="176"/>
      <c r="W595" s="176"/>
      <c r="X595" s="176"/>
      <c r="Y595" s="176"/>
    </row>
    <row r="596" spans="1:25" ht="18" customHeight="1">
      <c r="A596" s="22">
        <f>'[8]6、模具砂箱评估表'!A172</f>
        <v>171</v>
      </c>
      <c r="B596" s="22">
        <f>'[8]6、模具砂箱评估表'!B172</f>
        <v>0</v>
      </c>
      <c r="C596" s="30" t="str">
        <f>'[8]6、模具砂箱评估表'!C172</f>
        <v>木型24</v>
      </c>
      <c r="D596" s="22">
        <f>'[8]6、模具砂箱评估表'!D172</f>
        <v>0</v>
      </c>
      <c r="E596" s="22"/>
      <c r="F596" s="22" t="str">
        <f>'[8]6、模具砂箱评估表'!G172</f>
        <v>沈阳东方木型模具制品有限公司</v>
      </c>
      <c r="G596" s="22" t="str">
        <f>'[8]6、模具砂箱评估表'!E172</f>
        <v>台</v>
      </c>
      <c r="H596" s="22">
        <f>'[8]6、模具砂箱评估表'!F172</f>
        <v>1</v>
      </c>
      <c r="I596" s="23">
        <f>'[8]6、模具砂箱评估表'!H172</f>
        <v>41455</v>
      </c>
      <c r="J596" s="23">
        <f t="shared" si="19"/>
        <v>41455</v>
      </c>
      <c r="K596" s="23"/>
      <c r="L596" s="110"/>
      <c r="M596" s="11"/>
      <c r="N596" s="10"/>
      <c r="O596" s="13"/>
      <c r="P596" s="11"/>
      <c r="Q596" s="11">
        <f>'[8]6、模具砂箱评估表'!J172</f>
        <v>800</v>
      </c>
      <c r="R596" s="25">
        <f>'[8]6、模具砂箱评估表'!K172*100</f>
        <v>30</v>
      </c>
      <c r="S596" s="11">
        <f t="shared" si="20"/>
        <v>240</v>
      </c>
      <c r="T596" s="11"/>
      <c r="U596" s="22" t="str">
        <f>'[8]6、模具砂箱评估表'!M172</f>
        <v>A4</v>
      </c>
      <c r="V596" s="176"/>
      <c r="W596" s="176"/>
      <c r="X596" s="176"/>
      <c r="Y596" s="176"/>
    </row>
    <row r="597" spans="1:25" ht="18" customHeight="1">
      <c r="A597" s="22">
        <f>'[8]6、模具砂箱评估表'!A173</f>
        <v>172</v>
      </c>
      <c r="B597" s="22">
        <f>'[8]6、模具砂箱评估表'!B173</f>
        <v>0</v>
      </c>
      <c r="C597" s="30" t="str">
        <f>'[8]6、模具砂箱评估表'!C173</f>
        <v>木型25</v>
      </c>
      <c r="D597" s="22">
        <f>'[8]6、模具砂箱评估表'!D173</f>
        <v>0</v>
      </c>
      <c r="E597" s="22"/>
      <c r="F597" s="22" t="str">
        <f>'[8]6、模具砂箱评估表'!G173</f>
        <v>沈阳东方木型模具制品有限公司</v>
      </c>
      <c r="G597" s="22" t="str">
        <f>'[8]6、模具砂箱评估表'!E173</f>
        <v>台</v>
      </c>
      <c r="H597" s="22">
        <f>'[8]6、模具砂箱评估表'!F173</f>
        <v>1</v>
      </c>
      <c r="I597" s="23">
        <f>'[8]6、模具砂箱评估表'!H173</f>
        <v>41455</v>
      </c>
      <c r="J597" s="23">
        <f t="shared" si="19"/>
        <v>41455</v>
      </c>
      <c r="K597" s="23"/>
      <c r="L597" s="110"/>
      <c r="M597" s="11"/>
      <c r="N597" s="10"/>
      <c r="O597" s="13"/>
      <c r="P597" s="11"/>
      <c r="Q597" s="11">
        <f>'[8]6、模具砂箱评估表'!J173</f>
        <v>800</v>
      </c>
      <c r="R597" s="25">
        <f>'[8]6、模具砂箱评估表'!K173*100</f>
        <v>30</v>
      </c>
      <c r="S597" s="11">
        <f t="shared" si="20"/>
        <v>240</v>
      </c>
      <c r="T597" s="11"/>
      <c r="U597" s="22" t="str">
        <f>'[8]6、模具砂箱评估表'!M173</f>
        <v>A4</v>
      </c>
      <c r="V597" s="176"/>
      <c r="W597" s="176"/>
      <c r="X597" s="176"/>
      <c r="Y597" s="176"/>
    </row>
    <row r="598" spans="1:25" ht="18" customHeight="1">
      <c r="A598" s="22">
        <f>'[8]6、模具砂箱评估表'!A174</f>
        <v>173</v>
      </c>
      <c r="B598" s="22">
        <f>'[8]6、模具砂箱评估表'!B174</f>
        <v>0</v>
      </c>
      <c r="C598" s="30" t="str">
        <f>'[8]6、模具砂箱评估表'!C174</f>
        <v>木型26</v>
      </c>
      <c r="D598" s="22">
        <f>'[8]6、模具砂箱评估表'!D174</f>
        <v>0</v>
      </c>
      <c r="E598" s="22"/>
      <c r="F598" s="22" t="str">
        <f>'[8]6、模具砂箱评估表'!G174</f>
        <v>沈阳东方木型模具制品有限公司</v>
      </c>
      <c r="G598" s="22" t="str">
        <f>'[8]6、模具砂箱评估表'!E174</f>
        <v>台</v>
      </c>
      <c r="H598" s="22">
        <f>'[8]6、模具砂箱评估表'!F174</f>
        <v>1</v>
      </c>
      <c r="I598" s="23">
        <f>'[8]6、模具砂箱评估表'!H174</f>
        <v>41455</v>
      </c>
      <c r="J598" s="23">
        <f t="shared" si="19"/>
        <v>41455</v>
      </c>
      <c r="K598" s="23"/>
      <c r="L598" s="110"/>
      <c r="M598" s="11"/>
      <c r="N598" s="10"/>
      <c r="O598" s="13"/>
      <c r="P598" s="11"/>
      <c r="Q598" s="11">
        <f>'[8]6、模具砂箱评估表'!J174</f>
        <v>800</v>
      </c>
      <c r="R598" s="25">
        <f>'[8]6、模具砂箱评估表'!K174*100</f>
        <v>30</v>
      </c>
      <c r="S598" s="11">
        <f t="shared" si="20"/>
        <v>240</v>
      </c>
      <c r="T598" s="11"/>
      <c r="U598" s="22" t="str">
        <f>'[8]6、模具砂箱评估表'!M174</f>
        <v>A4</v>
      </c>
      <c r="V598" s="176"/>
      <c r="W598" s="176"/>
      <c r="X598" s="176"/>
      <c r="Y598" s="176"/>
    </row>
    <row r="599" spans="1:25" ht="18" customHeight="1">
      <c r="A599" s="22">
        <f>'[8]6、模具砂箱评估表'!A175</f>
        <v>174</v>
      </c>
      <c r="B599" s="22">
        <f>'[8]6、模具砂箱评估表'!B175</f>
        <v>0</v>
      </c>
      <c r="C599" s="30" t="str">
        <f>'[8]6、模具砂箱评估表'!C175</f>
        <v>木型27</v>
      </c>
      <c r="D599" s="22">
        <f>'[8]6、模具砂箱评估表'!D175</f>
        <v>0</v>
      </c>
      <c r="E599" s="22"/>
      <c r="F599" s="22" t="str">
        <f>'[8]6、模具砂箱评估表'!G175</f>
        <v>沈阳东方木型模具制品有限公司</v>
      </c>
      <c r="G599" s="22" t="str">
        <f>'[8]6、模具砂箱评估表'!E175</f>
        <v>台</v>
      </c>
      <c r="H599" s="22">
        <f>'[8]6、模具砂箱评估表'!F175</f>
        <v>1</v>
      </c>
      <c r="I599" s="23">
        <f>'[8]6、模具砂箱评估表'!H175</f>
        <v>41455</v>
      </c>
      <c r="J599" s="23">
        <f t="shared" si="19"/>
        <v>41455</v>
      </c>
      <c r="K599" s="23"/>
      <c r="L599" s="110"/>
      <c r="M599" s="11"/>
      <c r="N599" s="10"/>
      <c r="O599" s="13"/>
      <c r="P599" s="11"/>
      <c r="Q599" s="11">
        <f>'[8]6、模具砂箱评估表'!J175</f>
        <v>800</v>
      </c>
      <c r="R599" s="25">
        <f>'[8]6、模具砂箱评估表'!K175*100</f>
        <v>30</v>
      </c>
      <c r="S599" s="11">
        <f t="shared" si="20"/>
        <v>240</v>
      </c>
      <c r="T599" s="11"/>
      <c r="U599" s="22" t="str">
        <f>'[8]6、模具砂箱评估表'!M175</f>
        <v>A4</v>
      </c>
      <c r="V599" s="176"/>
      <c r="W599" s="176"/>
      <c r="X599" s="176"/>
      <c r="Y599" s="176"/>
    </row>
    <row r="600" spans="1:25" ht="18" customHeight="1">
      <c r="A600" s="22">
        <f>'[8]6、模具砂箱评估表'!A176</f>
        <v>175</v>
      </c>
      <c r="B600" s="22">
        <f>'[8]6、模具砂箱评估表'!B176</f>
        <v>0</v>
      </c>
      <c r="C600" s="30" t="str">
        <f>'[8]6、模具砂箱评估表'!C176</f>
        <v>木型28</v>
      </c>
      <c r="D600" s="22">
        <f>'[8]6、模具砂箱评估表'!D176</f>
        <v>0</v>
      </c>
      <c r="E600" s="22"/>
      <c r="F600" s="22" t="str">
        <f>'[8]6、模具砂箱评估表'!G176</f>
        <v>沈阳东方木型模具制品有限公司</v>
      </c>
      <c r="G600" s="22" t="str">
        <f>'[8]6、模具砂箱评估表'!E176</f>
        <v>台</v>
      </c>
      <c r="H600" s="22">
        <f>'[8]6、模具砂箱评估表'!F176</f>
        <v>1</v>
      </c>
      <c r="I600" s="23">
        <f>'[8]6、模具砂箱评估表'!H176</f>
        <v>41455</v>
      </c>
      <c r="J600" s="23">
        <f t="shared" si="19"/>
        <v>41455</v>
      </c>
      <c r="K600" s="23"/>
      <c r="L600" s="110"/>
      <c r="M600" s="11"/>
      <c r="N600" s="10"/>
      <c r="O600" s="13"/>
      <c r="P600" s="11"/>
      <c r="Q600" s="11">
        <f>'[8]6、模具砂箱评估表'!J176</f>
        <v>900</v>
      </c>
      <c r="R600" s="25">
        <f>'[8]6、模具砂箱评估表'!K176*100</f>
        <v>30</v>
      </c>
      <c r="S600" s="11">
        <f t="shared" si="20"/>
        <v>270</v>
      </c>
      <c r="T600" s="11"/>
      <c r="U600" s="22" t="str">
        <f>'[8]6、模具砂箱评估表'!M176</f>
        <v>A4</v>
      </c>
      <c r="V600" s="176"/>
      <c r="W600" s="176"/>
      <c r="X600" s="176"/>
      <c r="Y600" s="176"/>
    </row>
    <row r="601" spans="1:25" ht="18" customHeight="1">
      <c r="A601" s="22">
        <f>'[8]6、模具砂箱评估表'!A177</f>
        <v>176</v>
      </c>
      <c r="B601" s="22">
        <f>'[8]6、模具砂箱评估表'!B177</f>
        <v>0</v>
      </c>
      <c r="C601" s="30" t="str">
        <f>'[8]6、模具砂箱评估表'!C177</f>
        <v>木型29</v>
      </c>
      <c r="D601" s="22">
        <f>'[8]6、模具砂箱评估表'!D177</f>
        <v>0</v>
      </c>
      <c r="E601" s="22"/>
      <c r="F601" s="22" t="str">
        <f>'[8]6、模具砂箱评估表'!G177</f>
        <v>沈阳东方木型模具制品有限公司</v>
      </c>
      <c r="G601" s="22" t="str">
        <f>'[8]6、模具砂箱评估表'!E177</f>
        <v>台</v>
      </c>
      <c r="H601" s="22">
        <f>'[8]6、模具砂箱评估表'!F177</f>
        <v>1</v>
      </c>
      <c r="I601" s="23">
        <f>'[8]6、模具砂箱评估表'!H177</f>
        <v>41455</v>
      </c>
      <c r="J601" s="23">
        <f t="shared" si="19"/>
        <v>41455</v>
      </c>
      <c r="K601" s="23"/>
      <c r="L601" s="110"/>
      <c r="M601" s="11"/>
      <c r="N601" s="10"/>
      <c r="O601" s="13"/>
      <c r="P601" s="11"/>
      <c r="Q601" s="11">
        <f>'[8]6、模具砂箱评估表'!J177</f>
        <v>900</v>
      </c>
      <c r="R601" s="25">
        <f>'[8]6、模具砂箱评估表'!K177*100</f>
        <v>30</v>
      </c>
      <c r="S601" s="11">
        <f t="shared" si="20"/>
        <v>270</v>
      </c>
      <c r="T601" s="11"/>
      <c r="U601" s="22" t="str">
        <f>'[8]6、模具砂箱评估表'!M177</f>
        <v>A4</v>
      </c>
      <c r="V601" s="176"/>
      <c r="W601" s="176"/>
      <c r="X601" s="176"/>
      <c r="Y601" s="176"/>
    </row>
    <row r="602" spans="1:25" ht="18" customHeight="1">
      <c r="A602" s="22">
        <f>'[8]6、模具砂箱评估表'!A178</f>
        <v>177</v>
      </c>
      <c r="B602" s="22">
        <f>'[8]6、模具砂箱评估表'!B178</f>
        <v>0</v>
      </c>
      <c r="C602" s="30" t="str">
        <f>'[8]6、模具砂箱评估表'!C178</f>
        <v>木型30</v>
      </c>
      <c r="D602" s="22">
        <f>'[8]6、模具砂箱评估表'!D178</f>
        <v>0</v>
      </c>
      <c r="E602" s="22"/>
      <c r="F602" s="22" t="str">
        <f>'[8]6、模具砂箱评估表'!G178</f>
        <v>沈阳东方木型模具制品有限公司</v>
      </c>
      <c r="G602" s="22" t="str">
        <f>'[8]6、模具砂箱评估表'!E178</f>
        <v>台</v>
      </c>
      <c r="H602" s="22">
        <f>'[8]6、模具砂箱评估表'!F178</f>
        <v>1</v>
      </c>
      <c r="I602" s="23">
        <f>'[8]6、模具砂箱评估表'!H178</f>
        <v>41455</v>
      </c>
      <c r="J602" s="23">
        <f t="shared" si="19"/>
        <v>41455</v>
      </c>
      <c r="K602" s="23"/>
      <c r="L602" s="110"/>
      <c r="M602" s="11"/>
      <c r="N602" s="10"/>
      <c r="O602" s="13"/>
      <c r="P602" s="11"/>
      <c r="Q602" s="11">
        <f>'[8]6、模具砂箱评估表'!J178</f>
        <v>900</v>
      </c>
      <c r="R602" s="25">
        <f>'[8]6、模具砂箱评估表'!K178*100</f>
        <v>30</v>
      </c>
      <c r="S602" s="11">
        <f t="shared" si="20"/>
        <v>270</v>
      </c>
      <c r="T602" s="11"/>
      <c r="U602" s="22" t="str">
        <f>'[8]6、模具砂箱评估表'!M178</f>
        <v>A4</v>
      </c>
      <c r="V602" s="176"/>
      <c r="W602" s="176"/>
      <c r="X602" s="176"/>
      <c r="Y602" s="176"/>
    </row>
    <row r="603" spans="1:25" ht="18" customHeight="1">
      <c r="A603" s="22">
        <f>'[8]6、模具砂箱评估表'!A179</f>
        <v>178</v>
      </c>
      <c r="B603" s="22">
        <f>'[8]6、模具砂箱评估表'!B179</f>
        <v>0</v>
      </c>
      <c r="C603" s="30" t="str">
        <f>'[8]6、模具砂箱评估表'!C179</f>
        <v>木型31</v>
      </c>
      <c r="D603" s="22">
        <f>'[8]6、模具砂箱评估表'!D179</f>
        <v>0</v>
      </c>
      <c r="E603" s="22"/>
      <c r="F603" s="22" t="str">
        <f>'[8]6、模具砂箱评估表'!G179</f>
        <v>沈阳东方木型模具制品有限公司</v>
      </c>
      <c r="G603" s="22" t="str">
        <f>'[8]6、模具砂箱评估表'!E179</f>
        <v>台</v>
      </c>
      <c r="H603" s="22">
        <f>'[8]6、模具砂箱评估表'!F179</f>
        <v>1</v>
      </c>
      <c r="I603" s="23">
        <f>'[8]6、模具砂箱评估表'!H179</f>
        <v>41455</v>
      </c>
      <c r="J603" s="23">
        <f t="shared" si="19"/>
        <v>41455</v>
      </c>
      <c r="K603" s="23"/>
      <c r="L603" s="110"/>
      <c r="M603" s="11"/>
      <c r="N603" s="10"/>
      <c r="O603" s="13"/>
      <c r="P603" s="11"/>
      <c r="Q603" s="11">
        <f>'[8]6、模具砂箱评估表'!J179</f>
        <v>900</v>
      </c>
      <c r="R603" s="25">
        <f>'[8]6、模具砂箱评估表'!K179*100</f>
        <v>30</v>
      </c>
      <c r="S603" s="11">
        <f t="shared" si="20"/>
        <v>270</v>
      </c>
      <c r="T603" s="11"/>
      <c r="U603" s="22" t="str">
        <f>'[8]6、模具砂箱评估表'!M179</f>
        <v>A4</v>
      </c>
      <c r="V603" s="176"/>
      <c r="W603" s="176"/>
      <c r="X603" s="176"/>
      <c r="Y603" s="176"/>
    </row>
    <row r="604" spans="1:25" ht="18" customHeight="1">
      <c r="A604" s="22">
        <f>'[8]6、模具砂箱评估表'!A180</f>
        <v>179</v>
      </c>
      <c r="B604" s="22">
        <f>'[8]6、模具砂箱评估表'!B180</f>
        <v>0</v>
      </c>
      <c r="C604" s="30" t="str">
        <f>'[8]6、模具砂箱评估表'!C180</f>
        <v>木型32</v>
      </c>
      <c r="D604" s="22">
        <f>'[8]6、模具砂箱评估表'!D180</f>
        <v>0</v>
      </c>
      <c r="E604" s="22"/>
      <c r="F604" s="22" t="str">
        <f>'[8]6、模具砂箱评估表'!G180</f>
        <v>沈阳东方木型模具制品有限公司</v>
      </c>
      <c r="G604" s="22" t="str">
        <f>'[8]6、模具砂箱评估表'!E180</f>
        <v>台</v>
      </c>
      <c r="H604" s="22">
        <f>'[8]6、模具砂箱评估表'!F180</f>
        <v>1</v>
      </c>
      <c r="I604" s="23">
        <f>'[8]6、模具砂箱评估表'!H180</f>
        <v>41455</v>
      </c>
      <c r="J604" s="23">
        <f t="shared" si="19"/>
        <v>41455</v>
      </c>
      <c r="K604" s="23"/>
      <c r="L604" s="110"/>
      <c r="M604" s="11"/>
      <c r="N604" s="10"/>
      <c r="O604" s="13"/>
      <c r="P604" s="11"/>
      <c r="Q604" s="11">
        <f>'[8]6、模具砂箱评估表'!J180</f>
        <v>900</v>
      </c>
      <c r="R604" s="25">
        <f>'[8]6、模具砂箱评估表'!K180*100</f>
        <v>30</v>
      </c>
      <c r="S604" s="11">
        <f t="shared" si="20"/>
        <v>270</v>
      </c>
      <c r="T604" s="11"/>
      <c r="U604" s="22" t="str">
        <f>'[8]6、模具砂箱评估表'!M180</f>
        <v>A4</v>
      </c>
      <c r="V604" s="176"/>
      <c r="W604" s="176"/>
      <c r="X604" s="176"/>
      <c r="Y604" s="176"/>
    </row>
    <row r="605" spans="1:25" ht="18" customHeight="1">
      <c r="A605" s="22">
        <f>'[8]6、模具砂箱评估表'!A181</f>
        <v>180</v>
      </c>
      <c r="B605" s="22">
        <f>'[8]6、模具砂箱评估表'!B181</f>
        <v>0</v>
      </c>
      <c r="C605" s="30" t="str">
        <f>'[8]6、模具砂箱评估表'!C181</f>
        <v>木型33</v>
      </c>
      <c r="D605" s="22">
        <f>'[8]6、模具砂箱评估表'!D181</f>
        <v>0</v>
      </c>
      <c r="E605" s="22"/>
      <c r="F605" s="22" t="str">
        <f>'[8]6、模具砂箱评估表'!G181</f>
        <v>沈阳东方木型模具制品有限公司</v>
      </c>
      <c r="G605" s="22" t="str">
        <f>'[8]6、模具砂箱评估表'!E181</f>
        <v>台</v>
      </c>
      <c r="H605" s="22">
        <f>'[8]6、模具砂箱评估表'!F181</f>
        <v>1</v>
      </c>
      <c r="I605" s="23">
        <f>'[8]6、模具砂箱评估表'!H181</f>
        <v>41455</v>
      </c>
      <c r="J605" s="23">
        <f t="shared" si="19"/>
        <v>41455</v>
      </c>
      <c r="K605" s="23"/>
      <c r="L605" s="110"/>
      <c r="M605" s="11"/>
      <c r="N605" s="10"/>
      <c r="O605" s="13"/>
      <c r="P605" s="11"/>
      <c r="Q605" s="11">
        <f>'[8]6、模具砂箱评估表'!J181</f>
        <v>900</v>
      </c>
      <c r="R605" s="25">
        <f>'[8]6、模具砂箱评估表'!K181*100</f>
        <v>30</v>
      </c>
      <c r="S605" s="11">
        <f t="shared" si="20"/>
        <v>270</v>
      </c>
      <c r="T605" s="11"/>
      <c r="U605" s="22" t="str">
        <f>'[8]6、模具砂箱评估表'!M181</f>
        <v>A4</v>
      </c>
      <c r="V605" s="176"/>
      <c r="W605" s="176"/>
      <c r="X605" s="176"/>
      <c r="Y605" s="176"/>
    </row>
    <row r="606" spans="1:25" ht="18" customHeight="1">
      <c r="A606" s="22">
        <f>'[8]6、模具砂箱评估表'!A182</f>
        <v>181</v>
      </c>
      <c r="B606" s="22">
        <f>'[8]6、模具砂箱评估表'!B182</f>
        <v>0</v>
      </c>
      <c r="C606" s="30" t="str">
        <f>'[8]6、模具砂箱评估表'!C182</f>
        <v>木型34</v>
      </c>
      <c r="D606" s="22">
        <f>'[8]6、模具砂箱评估表'!D182</f>
        <v>0</v>
      </c>
      <c r="E606" s="22"/>
      <c r="F606" s="22" t="str">
        <f>'[8]6、模具砂箱评估表'!G182</f>
        <v>沈阳东方木型模具制品有限公司</v>
      </c>
      <c r="G606" s="22" t="str">
        <f>'[8]6、模具砂箱评估表'!E182</f>
        <v>台</v>
      </c>
      <c r="H606" s="22">
        <f>'[8]6、模具砂箱评估表'!F182</f>
        <v>1</v>
      </c>
      <c r="I606" s="23">
        <f>'[8]6、模具砂箱评估表'!H182</f>
        <v>41455</v>
      </c>
      <c r="J606" s="23">
        <f t="shared" si="19"/>
        <v>41455</v>
      </c>
      <c r="K606" s="23"/>
      <c r="L606" s="110"/>
      <c r="M606" s="11"/>
      <c r="N606" s="10"/>
      <c r="O606" s="13"/>
      <c r="P606" s="11"/>
      <c r="Q606" s="11">
        <f>'[8]6、模具砂箱评估表'!J182</f>
        <v>900</v>
      </c>
      <c r="R606" s="25">
        <f>'[8]6、模具砂箱评估表'!K182*100</f>
        <v>30</v>
      </c>
      <c r="S606" s="11">
        <f t="shared" si="20"/>
        <v>270</v>
      </c>
      <c r="T606" s="11"/>
      <c r="U606" s="22" t="str">
        <f>'[8]6、模具砂箱评估表'!M182</f>
        <v>A4</v>
      </c>
      <c r="V606" s="176"/>
      <c r="W606" s="176"/>
      <c r="X606" s="176"/>
      <c r="Y606" s="176"/>
    </row>
    <row r="607" spans="1:25" ht="18" customHeight="1">
      <c r="A607" s="22">
        <f>'[8]6、模具砂箱评估表'!A183</f>
        <v>182</v>
      </c>
      <c r="B607" s="22">
        <f>'[8]6、模具砂箱评估表'!B183</f>
        <v>0</v>
      </c>
      <c r="C607" s="30" t="str">
        <f>'[8]6、模具砂箱评估表'!C183</f>
        <v>木型35</v>
      </c>
      <c r="D607" s="22">
        <f>'[8]6、模具砂箱评估表'!D183</f>
        <v>0</v>
      </c>
      <c r="E607" s="22"/>
      <c r="F607" s="22" t="str">
        <f>'[8]6、模具砂箱评估表'!G183</f>
        <v>沈阳东方木型模具制品有限公司</v>
      </c>
      <c r="G607" s="22" t="str">
        <f>'[8]6、模具砂箱评估表'!E183</f>
        <v>台</v>
      </c>
      <c r="H607" s="22">
        <f>'[8]6、模具砂箱评估表'!F183</f>
        <v>1</v>
      </c>
      <c r="I607" s="23">
        <f>'[8]6、模具砂箱评估表'!H183</f>
        <v>41455</v>
      </c>
      <c r="J607" s="23">
        <f t="shared" si="19"/>
        <v>41455</v>
      </c>
      <c r="K607" s="23"/>
      <c r="L607" s="110"/>
      <c r="M607" s="11"/>
      <c r="N607" s="10"/>
      <c r="O607" s="13"/>
      <c r="P607" s="11"/>
      <c r="Q607" s="11">
        <f>'[8]6、模具砂箱评估表'!J183</f>
        <v>900</v>
      </c>
      <c r="R607" s="25">
        <f>'[8]6、模具砂箱评估表'!K183*100</f>
        <v>30</v>
      </c>
      <c r="S607" s="11">
        <f t="shared" si="20"/>
        <v>270</v>
      </c>
      <c r="T607" s="11"/>
      <c r="U607" s="22" t="str">
        <f>'[8]6、模具砂箱评估表'!M183</f>
        <v>A4</v>
      </c>
      <c r="V607" s="176"/>
      <c r="W607" s="176"/>
      <c r="X607" s="176"/>
      <c r="Y607" s="176"/>
    </row>
    <row r="608" spans="1:25" ht="18" customHeight="1">
      <c r="A608" s="22">
        <f>'[8]6、模具砂箱评估表'!A184</f>
        <v>183</v>
      </c>
      <c r="B608" s="22">
        <f>'[8]6、模具砂箱评估表'!B184</f>
        <v>0</v>
      </c>
      <c r="C608" s="30" t="str">
        <f>'[8]6、模具砂箱评估表'!C184</f>
        <v>木型36</v>
      </c>
      <c r="D608" s="22">
        <f>'[8]6、模具砂箱评估表'!D184</f>
        <v>0</v>
      </c>
      <c r="E608" s="22"/>
      <c r="F608" s="22" t="str">
        <f>'[8]6、模具砂箱评估表'!G184</f>
        <v>沈阳东方木型模具制品有限公司</v>
      </c>
      <c r="G608" s="22" t="str">
        <f>'[8]6、模具砂箱评估表'!E184</f>
        <v>台</v>
      </c>
      <c r="H608" s="22">
        <f>'[8]6、模具砂箱评估表'!F184</f>
        <v>1</v>
      </c>
      <c r="I608" s="23">
        <f>'[8]6、模具砂箱评估表'!H184</f>
        <v>41455</v>
      </c>
      <c r="J608" s="23">
        <f t="shared" si="19"/>
        <v>41455</v>
      </c>
      <c r="K608" s="23"/>
      <c r="L608" s="110"/>
      <c r="M608" s="11"/>
      <c r="N608" s="10"/>
      <c r="O608" s="13"/>
      <c r="P608" s="11"/>
      <c r="Q608" s="11">
        <f>'[8]6、模具砂箱评估表'!J184</f>
        <v>800</v>
      </c>
      <c r="R608" s="25">
        <f>'[8]6、模具砂箱评估表'!K184*100</f>
        <v>30</v>
      </c>
      <c r="S608" s="11">
        <f t="shared" si="20"/>
        <v>240</v>
      </c>
      <c r="T608" s="11"/>
      <c r="U608" s="22" t="str">
        <f>'[8]6、模具砂箱评估表'!M184</f>
        <v>A4</v>
      </c>
      <c r="V608" s="176"/>
      <c r="W608" s="176"/>
      <c r="X608" s="176"/>
      <c r="Y608" s="176"/>
    </row>
    <row r="609" spans="1:25" ht="18" customHeight="1">
      <c r="A609" s="22">
        <f>'[8]6、模具砂箱评估表'!A185</f>
        <v>184</v>
      </c>
      <c r="B609" s="22">
        <f>'[8]6、模具砂箱评估表'!B185</f>
        <v>0</v>
      </c>
      <c r="C609" s="30" t="str">
        <f>'[8]6、模具砂箱评估表'!C185</f>
        <v>木型37</v>
      </c>
      <c r="D609" s="22">
        <f>'[8]6、模具砂箱评估表'!D185</f>
        <v>0</v>
      </c>
      <c r="E609" s="22"/>
      <c r="F609" s="22" t="str">
        <f>'[8]6、模具砂箱评估表'!G185</f>
        <v>沈阳东方木型模具制品有限公司</v>
      </c>
      <c r="G609" s="22" t="str">
        <f>'[8]6、模具砂箱评估表'!E185</f>
        <v>台</v>
      </c>
      <c r="H609" s="22">
        <f>'[8]6、模具砂箱评估表'!F185</f>
        <v>1</v>
      </c>
      <c r="I609" s="23">
        <f>'[8]6、模具砂箱评估表'!H185</f>
        <v>41455</v>
      </c>
      <c r="J609" s="23">
        <f t="shared" si="19"/>
        <v>41455</v>
      </c>
      <c r="K609" s="23"/>
      <c r="L609" s="110"/>
      <c r="M609" s="11"/>
      <c r="N609" s="10"/>
      <c r="O609" s="13"/>
      <c r="P609" s="11"/>
      <c r="Q609" s="11">
        <f>'[8]6、模具砂箱评估表'!J185</f>
        <v>800</v>
      </c>
      <c r="R609" s="25">
        <f>'[8]6、模具砂箱评估表'!K185*100</f>
        <v>30</v>
      </c>
      <c r="S609" s="11">
        <f t="shared" si="20"/>
        <v>240</v>
      </c>
      <c r="T609" s="11"/>
      <c r="U609" s="22" t="str">
        <f>'[8]6、模具砂箱评估表'!M185</f>
        <v>A4</v>
      </c>
      <c r="V609" s="176"/>
      <c r="W609" s="176"/>
      <c r="X609" s="176"/>
      <c r="Y609" s="176"/>
    </row>
    <row r="610" spans="1:25" ht="18" customHeight="1">
      <c r="A610" s="22">
        <f>'[8]6、模具砂箱评估表'!A186</f>
        <v>185</v>
      </c>
      <c r="B610" s="22">
        <f>'[8]6、模具砂箱评估表'!B186</f>
        <v>0</v>
      </c>
      <c r="C610" s="30" t="str">
        <f>'[8]6、模具砂箱评估表'!C186</f>
        <v>木型38</v>
      </c>
      <c r="D610" s="22">
        <f>'[8]6、模具砂箱评估表'!D186</f>
        <v>0</v>
      </c>
      <c r="E610" s="22"/>
      <c r="F610" s="22" t="str">
        <f>'[8]6、模具砂箱评估表'!G186</f>
        <v>沈阳东方木型模具制品有限公司</v>
      </c>
      <c r="G610" s="22" t="str">
        <f>'[8]6、模具砂箱评估表'!E186</f>
        <v>台</v>
      </c>
      <c r="H610" s="22">
        <f>'[8]6、模具砂箱评估表'!F186</f>
        <v>1</v>
      </c>
      <c r="I610" s="23">
        <f>'[8]6、模具砂箱评估表'!H186</f>
        <v>41455</v>
      </c>
      <c r="J610" s="23">
        <f t="shared" si="19"/>
        <v>41455</v>
      </c>
      <c r="K610" s="23"/>
      <c r="L610" s="110"/>
      <c r="M610" s="11"/>
      <c r="N610" s="10"/>
      <c r="O610" s="13"/>
      <c r="P610" s="11"/>
      <c r="Q610" s="11">
        <f>'[8]6、模具砂箱评估表'!J186</f>
        <v>800</v>
      </c>
      <c r="R610" s="25">
        <f>'[8]6、模具砂箱评估表'!K186*100</f>
        <v>30</v>
      </c>
      <c r="S610" s="11">
        <f t="shared" si="20"/>
        <v>240</v>
      </c>
      <c r="T610" s="11"/>
      <c r="U610" s="22" t="str">
        <f>'[8]6、模具砂箱评估表'!M186</f>
        <v>A4</v>
      </c>
      <c r="V610" s="176"/>
      <c r="W610" s="176"/>
      <c r="X610" s="176"/>
      <c r="Y610" s="176"/>
    </row>
    <row r="611" spans="1:25" ht="18" customHeight="1">
      <c r="A611" s="22">
        <f>'[8]6、模具砂箱评估表'!A187</f>
        <v>186</v>
      </c>
      <c r="B611" s="22">
        <f>'[8]6、模具砂箱评估表'!B187</f>
        <v>0</v>
      </c>
      <c r="C611" s="30" t="str">
        <f>'[8]6、模具砂箱评估表'!C187</f>
        <v>木型39</v>
      </c>
      <c r="D611" s="22">
        <f>'[8]6、模具砂箱评估表'!D187</f>
        <v>0</v>
      </c>
      <c r="E611" s="22"/>
      <c r="F611" s="22" t="str">
        <f>'[8]6、模具砂箱评估表'!G187</f>
        <v>沈阳东方木型模具制品有限公司</v>
      </c>
      <c r="G611" s="22" t="str">
        <f>'[8]6、模具砂箱评估表'!E187</f>
        <v>台</v>
      </c>
      <c r="H611" s="22">
        <f>'[8]6、模具砂箱评估表'!F187</f>
        <v>1</v>
      </c>
      <c r="I611" s="23">
        <f>'[8]6、模具砂箱评估表'!H187</f>
        <v>41455</v>
      </c>
      <c r="J611" s="23">
        <f t="shared" si="19"/>
        <v>41455</v>
      </c>
      <c r="K611" s="23"/>
      <c r="L611" s="110"/>
      <c r="M611" s="11"/>
      <c r="N611" s="10"/>
      <c r="O611" s="13"/>
      <c r="P611" s="11"/>
      <c r="Q611" s="11">
        <f>'[8]6、模具砂箱评估表'!J187</f>
        <v>800</v>
      </c>
      <c r="R611" s="25">
        <f>'[8]6、模具砂箱评估表'!K187*100</f>
        <v>30</v>
      </c>
      <c r="S611" s="11">
        <f t="shared" si="20"/>
        <v>240</v>
      </c>
      <c r="T611" s="11"/>
      <c r="U611" s="22" t="str">
        <f>'[8]6、模具砂箱评估表'!M187</f>
        <v>A4</v>
      </c>
      <c r="V611" s="176"/>
      <c r="W611" s="176"/>
      <c r="X611" s="176"/>
      <c r="Y611" s="176"/>
    </row>
    <row r="612" spans="1:25" ht="18" customHeight="1">
      <c r="A612" s="22">
        <f>'[8]6、模具砂箱评估表'!A188</f>
        <v>187</v>
      </c>
      <c r="B612" s="22">
        <f>'[8]6、模具砂箱评估表'!B188</f>
        <v>0</v>
      </c>
      <c r="C612" s="30" t="str">
        <f>'[8]6、模具砂箱评估表'!C188</f>
        <v>木型40</v>
      </c>
      <c r="D612" s="22">
        <f>'[8]6、模具砂箱评估表'!D188</f>
        <v>0</v>
      </c>
      <c r="E612" s="22"/>
      <c r="F612" s="22" t="str">
        <f>'[8]6、模具砂箱评估表'!G188</f>
        <v>沈阳东方木型模具制品有限公司</v>
      </c>
      <c r="G612" s="22" t="str">
        <f>'[8]6、模具砂箱评估表'!E188</f>
        <v>台</v>
      </c>
      <c r="H612" s="22">
        <f>'[8]6、模具砂箱评估表'!F188</f>
        <v>1</v>
      </c>
      <c r="I612" s="23">
        <f>'[8]6、模具砂箱评估表'!H188</f>
        <v>41455</v>
      </c>
      <c r="J612" s="23">
        <f t="shared" si="19"/>
        <v>41455</v>
      </c>
      <c r="K612" s="23"/>
      <c r="L612" s="110"/>
      <c r="M612" s="11"/>
      <c r="N612" s="10"/>
      <c r="O612" s="13"/>
      <c r="P612" s="11"/>
      <c r="Q612" s="11">
        <f>'[8]6、模具砂箱评估表'!J188</f>
        <v>800</v>
      </c>
      <c r="R612" s="25">
        <f>'[8]6、模具砂箱评估表'!K188*100</f>
        <v>30</v>
      </c>
      <c r="S612" s="11">
        <f t="shared" si="20"/>
        <v>240</v>
      </c>
      <c r="T612" s="11"/>
      <c r="U612" s="22" t="str">
        <f>'[8]6、模具砂箱评估表'!M188</f>
        <v>A4</v>
      </c>
      <c r="V612" s="176"/>
      <c r="W612" s="176"/>
      <c r="X612" s="176"/>
      <c r="Y612" s="176"/>
    </row>
    <row r="613" spans="1:25" ht="18" customHeight="1">
      <c r="A613" s="22">
        <f>'[8]6、模具砂箱评估表'!A189</f>
        <v>188</v>
      </c>
      <c r="B613" s="22">
        <f>'[8]6、模具砂箱评估表'!B189</f>
        <v>0</v>
      </c>
      <c r="C613" s="30" t="str">
        <f>'[8]6、模具砂箱评估表'!C189</f>
        <v>木型41</v>
      </c>
      <c r="D613" s="22">
        <f>'[8]6、模具砂箱评估表'!D189</f>
        <v>0</v>
      </c>
      <c r="E613" s="22"/>
      <c r="F613" s="22" t="str">
        <f>'[8]6、模具砂箱评估表'!G189</f>
        <v>沈阳东方木型模具制品有限公司</v>
      </c>
      <c r="G613" s="22" t="str">
        <f>'[8]6、模具砂箱评估表'!E189</f>
        <v>台</v>
      </c>
      <c r="H613" s="22">
        <f>'[8]6、模具砂箱评估表'!F189</f>
        <v>1</v>
      </c>
      <c r="I613" s="23">
        <f>'[8]6、模具砂箱评估表'!H189</f>
        <v>41455</v>
      </c>
      <c r="J613" s="23">
        <f t="shared" si="19"/>
        <v>41455</v>
      </c>
      <c r="K613" s="23"/>
      <c r="L613" s="110"/>
      <c r="M613" s="11"/>
      <c r="N613" s="10"/>
      <c r="O613" s="13"/>
      <c r="P613" s="11"/>
      <c r="Q613" s="11">
        <f>'[8]6、模具砂箱评估表'!J189</f>
        <v>800</v>
      </c>
      <c r="R613" s="25">
        <f>'[8]6、模具砂箱评估表'!K189*100</f>
        <v>30</v>
      </c>
      <c r="S613" s="11">
        <f t="shared" si="20"/>
        <v>240</v>
      </c>
      <c r="T613" s="11"/>
      <c r="U613" s="22" t="str">
        <f>'[8]6、模具砂箱评估表'!M189</f>
        <v>A4</v>
      </c>
      <c r="V613" s="176"/>
      <c r="W613" s="176"/>
      <c r="X613" s="176"/>
      <c r="Y613" s="176"/>
    </row>
    <row r="614" spans="1:25" ht="18" customHeight="1">
      <c r="A614" s="22">
        <f>'[8]6、模具砂箱评估表'!A190</f>
        <v>189</v>
      </c>
      <c r="B614" s="22">
        <f>'[8]6、模具砂箱评估表'!B190</f>
        <v>0</v>
      </c>
      <c r="C614" s="30" t="str">
        <f>'[8]6、模具砂箱评估表'!C190</f>
        <v>木型42</v>
      </c>
      <c r="D614" s="22">
        <f>'[8]6、模具砂箱评估表'!D190</f>
        <v>0</v>
      </c>
      <c r="E614" s="22"/>
      <c r="F614" s="22" t="str">
        <f>'[8]6、模具砂箱评估表'!G190</f>
        <v>沈阳东方木型模具制品有限公司</v>
      </c>
      <c r="G614" s="22" t="str">
        <f>'[8]6、模具砂箱评估表'!E190</f>
        <v>台</v>
      </c>
      <c r="H614" s="22">
        <f>'[8]6、模具砂箱评估表'!F190</f>
        <v>1</v>
      </c>
      <c r="I614" s="23">
        <f>'[8]6、模具砂箱评估表'!H190</f>
        <v>41455</v>
      </c>
      <c r="J614" s="23">
        <f t="shared" si="19"/>
        <v>41455</v>
      </c>
      <c r="K614" s="23"/>
      <c r="L614" s="110"/>
      <c r="M614" s="11"/>
      <c r="N614" s="10"/>
      <c r="O614" s="13"/>
      <c r="P614" s="11"/>
      <c r="Q614" s="11">
        <f>'[8]6、模具砂箱评估表'!J190</f>
        <v>800</v>
      </c>
      <c r="R614" s="25">
        <f>'[8]6、模具砂箱评估表'!K190*100</f>
        <v>30</v>
      </c>
      <c r="S614" s="11">
        <f t="shared" si="20"/>
        <v>240</v>
      </c>
      <c r="T614" s="11"/>
      <c r="U614" s="22" t="str">
        <f>'[8]6、模具砂箱评估表'!M190</f>
        <v>A4</v>
      </c>
      <c r="V614" s="176"/>
      <c r="W614" s="176"/>
      <c r="X614" s="176"/>
      <c r="Y614" s="176"/>
    </row>
    <row r="615" spans="1:25" ht="18" customHeight="1">
      <c r="A615" s="22">
        <f>'[8]6、模具砂箱评估表'!A191</f>
        <v>190</v>
      </c>
      <c r="B615" s="22">
        <f>'[8]6、模具砂箱评估表'!B191</f>
        <v>0</v>
      </c>
      <c r="C615" s="30" t="str">
        <f>'[8]6、模具砂箱评估表'!C191</f>
        <v>木型43</v>
      </c>
      <c r="D615" s="22">
        <f>'[8]6、模具砂箱评估表'!D191</f>
        <v>0</v>
      </c>
      <c r="E615" s="22"/>
      <c r="F615" s="22" t="str">
        <f>'[8]6、模具砂箱评估表'!G191</f>
        <v>沈阳东方木型模具制品有限公司</v>
      </c>
      <c r="G615" s="22" t="str">
        <f>'[8]6、模具砂箱评估表'!E191</f>
        <v>台</v>
      </c>
      <c r="H615" s="22">
        <f>'[8]6、模具砂箱评估表'!F191</f>
        <v>1</v>
      </c>
      <c r="I615" s="23">
        <f>'[8]6、模具砂箱评估表'!H191</f>
        <v>41455</v>
      </c>
      <c r="J615" s="23">
        <f t="shared" si="19"/>
        <v>41455</v>
      </c>
      <c r="K615" s="23"/>
      <c r="L615" s="110"/>
      <c r="M615" s="11"/>
      <c r="N615" s="10"/>
      <c r="O615" s="13"/>
      <c r="P615" s="11"/>
      <c r="Q615" s="11">
        <f>'[8]6、模具砂箱评估表'!J191</f>
        <v>800</v>
      </c>
      <c r="R615" s="25">
        <f>'[8]6、模具砂箱评估表'!K191*100</f>
        <v>30</v>
      </c>
      <c r="S615" s="11">
        <f t="shared" si="20"/>
        <v>240</v>
      </c>
      <c r="T615" s="11"/>
      <c r="U615" s="22" t="str">
        <f>'[8]6、模具砂箱评估表'!M191</f>
        <v>A4</v>
      </c>
      <c r="V615" s="176"/>
      <c r="W615" s="176"/>
      <c r="X615" s="176"/>
      <c r="Y615" s="176"/>
    </row>
    <row r="616" spans="1:25" ht="18" customHeight="1">
      <c r="A616" s="22">
        <f>'[8]6、模具砂箱评估表'!A192</f>
        <v>191</v>
      </c>
      <c r="B616" s="22">
        <f>'[8]6、模具砂箱评估表'!B192</f>
        <v>0</v>
      </c>
      <c r="C616" s="30" t="str">
        <f>'[8]6、模具砂箱评估表'!C192</f>
        <v>木型44</v>
      </c>
      <c r="D616" s="22">
        <f>'[8]6、模具砂箱评估表'!D192</f>
        <v>0</v>
      </c>
      <c r="E616" s="22"/>
      <c r="F616" s="22" t="str">
        <f>'[8]6、模具砂箱评估表'!G192</f>
        <v>沈阳东方木型模具制品有限公司</v>
      </c>
      <c r="G616" s="22" t="str">
        <f>'[8]6、模具砂箱评估表'!E192</f>
        <v>台</v>
      </c>
      <c r="H616" s="22">
        <f>'[8]6、模具砂箱评估表'!F192</f>
        <v>1</v>
      </c>
      <c r="I616" s="23">
        <f>'[8]6、模具砂箱评估表'!H192</f>
        <v>41455</v>
      </c>
      <c r="J616" s="23">
        <f t="shared" si="19"/>
        <v>41455</v>
      </c>
      <c r="K616" s="23"/>
      <c r="L616" s="110"/>
      <c r="M616" s="11"/>
      <c r="N616" s="10"/>
      <c r="O616" s="13"/>
      <c r="P616" s="11"/>
      <c r="Q616" s="11">
        <f>'[8]6、模具砂箱评估表'!J192</f>
        <v>800</v>
      </c>
      <c r="R616" s="25">
        <f>'[8]6、模具砂箱评估表'!K192*100</f>
        <v>30</v>
      </c>
      <c r="S616" s="11">
        <f t="shared" si="20"/>
        <v>240</v>
      </c>
      <c r="T616" s="11"/>
      <c r="U616" s="22" t="str">
        <f>'[8]6、模具砂箱评估表'!M192</f>
        <v>A4</v>
      </c>
      <c r="V616" s="176"/>
      <c r="W616" s="176"/>
      <c r="X616" s="176"/>
      <c r="Y616" s="176"/>
    </row>
    <row r="617" spans="1:25" ht="18" customHeight="1">
      <c r="A617" s="22">
        <f>'[8]6、模具砂箱评估表'!A193</f>
        <v>192</v>
      </c>
      <c r="B617" s="22">
        <f>'[8]6、模具砂箱评估表'!B193</f>
        <v>0</v>
      </c>
      <c r="C617" s="30" t="str">
        <f>'[8]6、模具砂箱评估表'!C193</f>
        <v>木型45</v>
      </c>
      <c r="D617" s="22">
        <f>'[8]6、模具砂箱评估表'!D193</f>
        <v>0</v>
      </c>
      <c r="E617" s="22"/>
      <c r="F617" s="22" t="str">
        <f>'[8]6、模具砂箱评估表'!G193</f>
        <v>沈阳东方木型模具制品有限公司</v>
      </c>
      <c r="G617" s="22" t="str">
        <f>'[8]6、模具砂箱评估表'!E193</f>
        <v>台</v>
      </c>
      <c r="H617" s="22">
        <f>'[8]6、模具砂箱评估表'!F193</f>
        <v>1</v>
      </c>
      <c r="I617" s="23">
        <f>'[8]6、模具砂箱评估表'!H193</f>
        <v>41455</v>
      </c>
      <c r="J617" s="23">
        <f t="shared" si="19"/>
        <v>41455</v>
      </c>
      <c r="K617" s="23"/>
      <c r="L617" s="110"/>
      <c r="M617" s="11"/>
      <c r="N617" s="10"/>
      <c r="O617" s="13"/>
      <c r="P617" s="11"/>
      <c r="Q617" s="11">
        <f>'[8]6、模具砂箱评估表'!J193</f>
        <v>800</v>
      </c>
      <c r="R617" s="25">
        <f>'[8]6、模具砂箱评估表'!K193*100</f>
        <v>30</v>
      </c>
      <c r="S617" s="11">
        <f t="shared" si="20"/>
        <v>240</v>
      </c>
      <c r="T617" s="11"/>
      <c r="U617" s="22" t="str">
        <f>'[8]6、模具砂箱评估表'!M193</f>
        <v>A4</v>
      </c>
      <c r="V617" s="176"/>
      <c r="W617" s="176"/>
      <c r="X617" s="176"/>
      <c r="Y617" s="176"/>
    </row>
    <row r="618" spans="1:25" ht="18" customHeight="1">
      <c r="A618" s="22">
        <f>'[8]6、模具砂箱评估表'!A194</f>
        <v>193</v>
      </c>
      <c r="B618" s="22">
        <f>'[8]6、模具砂箱评估表'!B194</f>
        <v>0</v>
      </c>
      <c r="C618" s="30" t="str">
        <f>'[8]6、模具砂箱评估表'!C194</f>
        <v>木型46</v>
      </c>
      <c r="D618" s="22">
        <f>'[8]6、模具砂箱评估表'!D194</f>
        <v>0</v>
      </c>
      <c r="E618" s="22"/>
      <c r="F618" s="22" t="str">
        <f>'[8]6、模具砂箱评估表'!G194</f>
        <v>沈阳东方木型模具制品有限公司</v>
      </c>
      <c r="G618" s="22" t="str">
        <f>'[8]6、模具砂箱评估表'!E194</f>
        <v>台</v>
      </c>
      <c r="H618" s="22">
        <f>'[8]6、模具砂箱评估表'!F194</f>
        <v>1</v>
      </c>
      <c r="I618" s="23">
        <f>'[8]6、模具砂箱评估表'!H194</f>
        <v>41455</v>
      </c>
      <c r="J618" s="23">
        <f t="shared" si="19"/>
        <v>41455</v>
      </c>
      <c r="K618" s="23"/>
      <c r="L618" s="110"/>
      <c r="M618" s="11"/>
      <c r="N618" s="10"/>
      <c r="O618" s="13"/>
      <c r="P618" s="11"/>
      <c r="Q618" s="11">
        <f>'[8]6、模具砂箱评估表'!J194</f>
        <v>800</v>
      </c>
      <c r="R618" s="25">
        <f>'[8]6、模具砂箱评估表'!K194*100</f>
        <v>30</v>
      </c>
      <c r="S618" s="11">
        <f t="shared" si="20"/>
        <v>240</v>
      </c>
      <c r="T618" s="11"/>
      <c r="U618" s="22" t="str">
        <f>'[8]6、模具砂箱评估表'!M194</f>
        <v>A4</v>
      </c>
      <c r="V618" s="176"/>
      <c r="W618" s="176"/>
      <c r="X618" s="176"/>
      <c r="Y618" s="176"/>
    </row>
    <row r="619" spans="1:25" ht="18" customHeight="1">
      <c r="A619" s="22">
        <f>'[8]6、模具砂箱评估表'!A195</f>
        <v>194</v>
      </c>
      <c r="B619" s="22">
        <f>'[8]6、模具砂箱评估表'!B195</f>
        <v>0</v>
      </c>
      <c r="C619" s="30" t="str">
        <f>'[8]6、模具砂箱评估表'!C195</f>
        <v>木型47</v>
      </c>
      <c r="D619" s="22">
        <f>'[8]6、模具砂箱评估表'!D195</f>
        <v>0</v>
      </c>
      <c r="E619" s="22"/>
      <c r="F619" s="22" t="str">
        <f>'[8]6、模具砂箱评估表'!G195</f>
        <v>沈阳东方木型模具制品有限公司</v>
      </c>
      <c r="G619" s="22" t="str">
        <f>'[8]6、模具砂箱评估表'!E195</f>
        <v>台</v>
      </c>
      <c r="H619" s="22">
        <f>'[8]6、模具砂箱评估表'!F195</f>
        <v>1</v>
      </c>
      <c r="I619" s="23">
        <f>'[8]6、模具砂箱评估表'!H195</f>
        <v>41455</v>
      </c>
      <c r="J619" s="23">
        <f t="shared" ref="J619:J682" si="21">I619</f>
        <v>41455</v>
      </c>
      <c r="K619" s="23"/>
      <c r="L619" s="110"/>
      <c r="M619" s="11"/>
      <c r="N619" s="10"/>
      <c r="O619" s="13"/>
      <c r="P619" s="11"/>
      <c r="Q619" s="11">
        <f>'[8]6、模具砂箱评估表'!J195</f>
        <v>800</v>
      </c>
      <c r="R619" s="25">
        <f>'[8]6、模具砂箱评估表'!K195*100</f>
        <v>30</v>
      </c>
      <c r="S619" s="11">
        <f t="shared" ref="S619:S682" si="22">ROUND(Q619*R619/100,0)</f>
        <v>240</v>
      </c>
      <c r="T619" s="11"/>
      <c r="U619" s="22" t="str">
        <f>'[8]6、模具砂箱评估表'!M195</f>
        <v>A4</v>
      </c>
      <c r="V619" s="176"/>
      <c r="W619" s="176"/>
      <c r="X619" s="176"/>
      <c r="Y619" s="176"/>
    </row>
    <row r="620" spans="1:25" ht="18" customHeight="1">
      <c r="A620" s="22">
        <f>'[8]6、模具砂箱评估表'!A196</f>
        <v>195</v>
      </c>
      <c r="B620" s="22">
        <f>'[8]6、模具砂箱评估表'!B196</f>
        <v>0</v>
      </c>
      <c r="C620" s="30" t="str">
        <f>'[8]6、模具砂箱评估表'!C196</f>
        <v>木型48</v>
      </c>
      <c r="D620" s="22">
        <f>'[8]6、模具砂箱评估表'!D196</f>
        <v>0</v>
      </c>
      <c r="E620" s="22"/>
      <c r="F620" s="22" t="str">
        <f>'[8]6、模具砂箱评估表'!G196</f>
        <v>沈阳东方木型模具制品有限公司</v>
      </c>
      <c r="G620" s="22" t="str">
        <f>'[8]6、模具砂箱评估表'!E196</f>
        <v>台</v>
      </c>
      <c r="H620" s="22">
        <f>'[8]6、模具砂箱评估表'!F196</f>
        <v>1</v>
      </c>
      <c r="I620" s="23">
        <f>'[8]6、模具砂箱评估表'!H196</f>
        <v>41455</v>
      </c>
      <c r="J620" s="23">
        <f t="shared" si="21"/>
        <v>41455</v>
      </c>
      <c r="K620" s="23"/>
      <c r="L620" s="110"/>
      <c r="M620" s="11"/>
      <c r="N620" s="10"/>
      <c r="O620" s="13"/>
      <c r="P620" s="11"/>
      <c r="Q620" s="11">
        <f>'[8]6、模具砂箱评估表'!J196</f>
        <v>800</v>
      </c>
      <c r="R620" s="25">
        <f>'[8]6、模具砂箱评估表'!K196*100</f>
        <v>30</v>
      </c>
      <c r="S620" s="11">
        <f t="shared" si="22"/>
        <v>240</v>
      </c>
      <c r="T620" s="11"/>
      <c r="U620" s="22" t="str">
        <f>'[8]6、模具砂箱评估表'!M196</f>
        <v>A4</v>
      </c>
      <c r="V620" s="176"/>
      <c r="W620" s="176"/>
      <c r="X620" s="176"/>
      <c r="Y620" s="176"/>
    </row>
    <row r="621" spans="1:25" ht="18" customHeight="1">
      <c r="A621" s="22">
        <f>'[8]6、模具砂箱评估表'!A197</f>
        <v>196</v>
      </c>
      <c r="B621" s="22">
        <f>'[8]6、模具砂箱评估表'!B197</f>
        <v>0</v>
      </c>
      <c r="C621" s="30" t="str">
        <f>'[8]6、模具砂箱评估表'!C197</f>
        <v>木型49</v>
      </c>
      <c r="D621" s="22">
        <f>'[8]6、模具砂箱评估表'!D197</f>
        <v>0</v>
      </c>
      <c r="E621" s="22"/>
      <c r="F621" s="22" t="str">
        <f>'[8]6、模具砂箱评估表'!G197</f>
        <v>沈阳东方木型模具制品有限公司</v>
      </c>
      <c r="G621" s="22" t="str">
        <f>'[8]6、模具砂箱评估表'!E197</f>
        <v>台</v>
      </c>
      <c r="H621" s="22">
        <f>'[8]6、模具砂箱评估表'!F197</f>
        <v>1</v>
      </c>
      <c r="I621" s="23">
        <f>'[8]6、模具砂箱评估表'!H197</f>
        <v>41455</v>
      </c>
      <c r="J621" s="23">
        <f t="shared" si="21"/>
        <v>41455</v>
      </c>
      <c r="K621" s="23"/>
      <c r="L621" s="110"/>
      <c r="M621" s="11"/>
      <c r="N621" s="10"/>
      <c r="O621" s="13"/>
      <c r="P621" s="11"/>
      <c r="Q621" s="11">
        <f>'[8]6、模具砂箱评估表'!J197</f>
        <v>800</v>
      </c>
      <c r="R621" s="25">
        <f>'[8]6、模具砂箱评估表'!K197*100</f>
        <v>30</v>
      </c>
      <c r="S621" s="11">
        <f t="shared" si="22"/>
        <v>240</v>
      </c>
      <c r="T621" s="11"/>
      <c r="U621" s="22" t="str">
        <f>'[8]6、模具砂箱评估表'!M197</f>
        <v>A4</v>
      </c>
      <c r="V621" s="176"/>
      <c r="W621" s="176"/>
      <c r="X621" s="176"/>
      <c r="Y621" s="176"/>
    </row>
    <row r="622" spans="1:25" ht="18" customHeight="1">
      <c r="A622" s="22">
        <f>'[8]6、模具砂箱评估表'!A198</f>
        <v>197</v>
      </c>
      <c r="B622" s="22">
        <f>'[8]6、模具砂箱评估表'!B198</f>
        <v>0</v>
      </c>
      <c r="C622" s="30" t="str">
        <f>'[8]6、模具砂箱评估表'!C198</f>
        <v>木型50</v>
      </c>
      <c r="D622" s="22">
        <f>'[8]6、模具砂箱评估表'!D198</f>
        <v>0</v>
      </c>
      <c r="E622" s="22"/>
      <c r="F622" s="22" t="str">
        <f>'[8]6、模具砂箱评估表'!G198</f>
        <v>沈阳东方木型模具制品有限公司</v>
      </c>
      <c r="G622" s="22" t="str">
        <f>'[8]6、模具砂箱评估表'!E198</f>
        <v>台</v>
      </c>
      <c r="H622" s="22">
        <f>'[8]6、模具砂箱评估表'!F198</f>
        <v>1</v>
      </c>
      <c r="I622" s="23">
        <f>'[8]6、模具砂箱评估表'!H198</f>
        <v>41455</v>
      </c>
      <c r="J622" s="23">
        <f t="shared" si="21"/>
        <v>41455</v>
      </c>
      <c r="K622" s="23"/>
      <c r="L622" s="110"/>
      <c r="M622" s="11"/>
      <c r="N622" s="10"/>
      <c r="O622" s="13"/>
      <c r="P622" s="11"/>
      <c r="Q622" s="11">
        <f>'[8]6、模具砂箱评估表'!J198</f>
        <v>800</v>
      </c>
      <c r="R622" s="25">
        <f>'[8]6、模具砂箱评估表'!K198*100</f>
        <v>30</v>
      </c>
      <c r="S622" s="11">
        <f t="shared" si="22"/>
        <v>240</v>
      </c>
      <c r="T622" s="11"/>
      <c r="U622" s="22" t="str">
        <f>'[8]6、模具砂箱评估表'!M198</f>
        <v>A4</v>
      </c>
      <c r="V622" s="176"/>
      <c r="W622" s="176"/>
      <c r="X622" s="176"/>
      <c r="Y622" s="176"/>
    </row>
    <row r="623" spans="1:25" ht="18" customHeight="1">
      <c r="A623" s="22">
        <f>'[8]6、模具砂箱评估表'!A199</f>
        <v>198</v>
      </c>
      <c r="B623" s="22">
        <f>'[8]6、模具砂箱评估表'!B199</f>
        <v>0</v>
      </c>
      <c r="C623" s="30" t="str">
        <f>'[8]6、模具砂箱评估表'!C199</f>
        <v>木型51</v>
      </c>
      <c r="D623" s="22">
        <f>'[8]6、模具砂箱评估表'!D199</f>
        <v>0</v>
      </c>
      <c r="E623" s="22"/>
      <c r="F623" s="22" t="str">
        <f>'[8]6、模具砂箱评估表'!G199</f>
        <v>沈阳东方木型模具制品有限公司</v>
      </c>
      <c r="G623" s="22" t="str">
        <f>'[8]6、模具砂箱评估表'!E199</f>
        <v>台</v>
      </c>
      <c r="H623" s="22">
        <f>'[8]6、模具砂箱评估表'!F199</f>
        <v>1</v>
      </c>
      <c r="I623" s="23">
        <f>'[8]6、模具砂箱评估表'!H199</f>
        <v>41455</v>
      </c>
      <c r="J623" s="23">
        <f t="shared" si="21"/>
        <v>41455</v>
      </c>
      <c r="K623" s="23"/>
      <c r="L623" s="110"/>
      <c r="M623" s="11"/>
      <c r="N623" s="10"/>
      <c r="O623" s="13"/>
      <c r="P623" s="11"/>
      <c r="Q623" s="11">
        <f>'[8]6、模具砂箱评估表'!J199</f>
        <v>800</v>
      </c>
      <c r="R623" s="25">
        <f>'[8]6、模具砂箱评估表'!K199*100</f>
        <v>30</v>
      </c>
      <c r="S623" s="11">
        <f t="shared" si="22"/>
        <v>240</v>
      </c>
      <c r="T623" s="11"/>
      <c r="U623" s="22" t="str">
        <f>'[8]6、模具砂箱评估表'!M199</f>
        <v>A4</v>
      </c>
      <c r="V623" s="176"/>
      <c r="W623" s="176"/>
      <c r="X623" s="176"/>
      <c r="Y623" s="176"/>
    </row>
    <row r="624" spans="1:25" ht="18" customHeight="1">
      <c r="A624" s="22">
        <f>'[8]6、模具砂箱评估表'!A200</f>
        <v>199</v>
      </c>
      <c r="B624" s="22">
        <f>'[8]6、模具砂箱评估表'!B200</f>
        <v>0</v>
      </c>
      <c r="C624" s="30" t="str">
        <f>'[8]6、模具砂箱评估表'!C200</f>
        <v>木型52</v>
      </c>
      <c r="D624" s="22">
        <f>'[8]6、模具砂箱评估表'!D200</f>
        <v>0</v>
      </c>
      <c r="E624" s="22"/>
      <c r="F624" s="22" t="str">
        <f>'[8]6、模具砂箱评估表'!G200</f>
        <v>沈阳东方木型模具制品有限公司</v>
      </c>
      <c r="G624" s="22" t="str">
        <f>'[8]6、模具砂箱评估表'!E200</f>
        <v>台</v>
      </c>
      <c r="H624" s="22">
        <f>'[8]6、模具砂箱评估表'!F200</f>
        <v>1</v>
      </c>
      <c r="I624" s="23">
        <f>'[8]6、模具砂箱评估表'!H200</f>
        <v>41455</v>
      </c>
      <c r="J624" s="23">
        <f t="shared" si="21"/>
        <v>41455</v>
      </c>
      <c r="K624" s="23"/>
      <c r="L624" s="110"/>
      <c r="M624" s="11"/>
      <c r="N624" s="10"/>
      <c r="O624" s="13"/>
      <c r="P624" s="11"/>
      <c r="Q624" s="11">
        <f>'[8]6、模具砂箱评估表'!J200</f>
        <v>800</v>
      </c>
      <c r="R624" s="25">
        <f>'[8]6、模具砂箱评估表'!K200*100</f>
        <v>30</v>
      </c>
      <c r="S624" s="11">
        <f t="shared" si="22"/>
        <v>240</v>
      </c>
      <c r="T624" s="11"/>
      <c r="U624" s="22" t="str">
        <f>'[8]6、模具砂箱评估表'!M200</f>
        <v>A4</v>
      </c>
      <c r="V624" s="176"/>
      <c r="W624" s="176"/>
      <c r="X624" s="176"/>
      <c r="Y624" s="176"/>
    </row>
    <row r="625" spans="1:25" ht="18" customHeight="1">
      <c r="A625" s="22">
        <f>'[8]6、模具砂箱评估表'!A201</f>
        <v>200</v>
      </c>
      <c r="B625" s="22">
        <f>'[8]6、模具砂箱评估表'!B201</f>
        <v>0</v>
      </c>
      <c r="C625" s="30" t="str">
        <f>'[8]6、模具砂箱评估表'!C201</f>
        <v>木型53</v>
      </c>
      <c r="D625" s="22">
        <f>'[8]6、模具砂箱评估表'!D201</f>
        <v>0</v>
      </c>
      <c r="E625" s="22"/>
      <c r="F625" s="22" t="str">
        <f>'[8]6、模具砂箱评估表'!G201</f>
        <v>沈阳东方木型模具制品有限公司</v>
      </c>
      <c r="G625" s="22" t="str">
        <f>'[8]6、模具砂箱评估表'!E201</f>
        <v>台</v>
      </c>
      <c r="H625" s="22">
        <f>'[8]6、模具砂箱评估表'!F201</f>
        <v>1</v>
      </c>
      <c r="I625" s="23">
        <f>'[8]6、模具砂箱评估表'!H201</f>
        <v>41455</v>
      </c>
      <c r="J625" s="23">
        <f t="shared" si="21"/>
        <v>41455</v>
      </c>
      <c r="K625" s="23"/>
      <c r="L625" s="110"/>
      <c r="M625" s="11"/>
      <c r="N625" s="10"/>
      <c r="O625" s="13"/>
      <c r="P625" s="11"/>
      <c r="Q625" s="11">
        <f>'[8]6、模具砂箱评估表'!J201</f>
        <v>800</v>
      </c>
      <c r="R625" s="25">
        <f>'[8]6、模具砂箱评估表'!K201*100</f>
        <v>30</v>
      </c>
      <c r="S625" s="11">
        <f t="shared" si="22"/>
        <v>240</v>
      </c>
      <c r="T625" s="11"/>
      <c r="U625" s="22" t="str">
        <f>'[8]6、模具砂箱评估表'!M201</f>
        <v>A4</v>
      </c>
      <c r="V625" s="176"/>
      <c r="W625" s="176"/>
      <c r="X625" s="176"/>
      <c r="Y625" s="176"/>
    </row>
    <row r="626" spans="1:25" ht="18" customHeight="1">
      <c r="A626" s="22">
        <f>'[8]6、模具砂箱评估表'!A202</f>
        <v>201</v>
      </c>
      <c r="B626" s="22">
        <f>'[8]6、模具砂箱评估表'!B202</f>
        <v>0</v>
      </c>
      <c r="C626" s="30" t="str">
        <f>'[8]6、模具砂箱评估表'!C202</f>
        <v>木型54</v>
      </c>
      <c r="D626" s="22">
        <f>'[8]6、模具砂箱评估表'!D202</f>
        <v>0</v>
      </c>
      <c r="E626" s="22"/>
      <c r="F626" s="22" t="str">
        <f>'[8]6、模具砂箱评估表'!G202</f>
        <v>沈阳东方木型模具制品有限公司</v>
      </c>
      <c r="G626" s="22" t="str">
        <f>'[8]6、模具砂箱评估表'!E202</f>
        <v>台</v>
      </c>
      <c r="H626" s="22">
        <f>'[8]6、模具砂箱评估表'!F202</f>
        <v>1</v>
      </c>
      <c r="I626" s="23">
        <f>'[8]6、模具砂箱评估表'!H202</f>
        <v>41455</v>
      </c>
      <c r="J626" s="23">
        <f t="shared" si="21"/>
        <v>41455</v>
      </c>
      <c r="K626" s="23"/>
      <c r="L626" s="110"/>
      <c r="M626" s="11"/>
      <c r="N626" s="10"/>
      <c r="O626" s="13"/>
      <c r="P626" s="11"/>
      <c r="Q626" s="11">
        <f>'[8]6、模具砂箱评估表'!J202</f>
        <v>900</v>
      </c>
      <c r="R626" s="25">
        <f>'[8]6、模具砂箱评估表'!K202*100</f>
        <v>30</v>
      </c>
      <c r="S626" s="11">
        <f t="shared" si="22"/>
        <v>270</v>
      </c>
      <c r="T626" s="11"/>
      <c r="U626" s="22" t="str">
        <f>'[8]6、模具砂箱评估表'!M202</f>
        <v>A4</v>
      </c>
      <c r="V626" s="176"/>
      <c r="W626" s="176"/>
      <c r="X626" s="176"/>
      <c r="Y626" s="176"/>
    </row>
    <row r="627" spans="1:25" ht="18" customHeight="1">
      <c r="A627" s="22">
        <f>'[8]6、模具砂箱评估表'!A203</f>
        <v>202</v>
      </c>
      <c r="B627" s="22">
        <f>'[8]6、模具砂箱评估表'!B203</f>
        <v>0</v>
      </c>
      <c r="C627" s="30" t="str">
        <f>'[8]6、模具砂箱评估表'!C203</f>
        <v>木型55</v>
      </c>
      <c r="D627" s="22">
        <f>'[8]6、模具砂箱评估表'!D203</f>
        <v>0</v>
      </c>
      <c r="E627" s="22"/>
      <c r="F627" s="22" t="str">
        <f>'[8]6、模具砂箱评估表'!G203</f>
        <v>沈阳东方木型模具制品有限公司</v>
      </c>
      <c r="G627" s="22" t="str">
        <f>'[8]6、模具砂箱评估表'!E203</f>
        <v>台</v>
      </c>
      <c r="H627" s="22">
        <f>'[8]6、模具砂箱评估表'!F203</f>
        <v>1</v>
      </c>
      <c r="I627" s="23">
        <f>'[8]6、模具砂箱评估表'!H203</f>
        <v>41455</v>
      </c>
      <c r="J627" s="23">
        <f t="shared" si="21"/>
        <v>41455</v>
      </c>
      <c r="K627" s="23"/>
      <c r="L627" s="110"/>
      <c r="M627" s="11"/>
      <c r="N627" s="10"/>
      <c r="O627" s="13"/>
      <c r="P627" s="11"/>
      <c r="Q627" s="11">
        <f>'[8]6、模具砂箱评估表'!J203</f>
        <v>900</v>
      </c>
      <c r="R627" s="25">
        <f>'[8]6、模具砂箱评估表'!K203*100</f>
        <v>30</v>
      </c>
      <c r="S627" s="11">
        <f t="shared" si="22"/>
        <v>270</v>
      </c>
      <c r="T627" s="11"/>
      <c r="U627" s="22" t="str">
        <f>'[8]6、模具砂箱评估表'!M203</f>
        <v>A4</v>
      </c>
      <c r="V627" s="176"/>
      <c r="W627" s="176"/>
      <c r="X627" s="176"/>
      <c r="Y627" s="176"/>
    </row>
    <row r="628" spans="1:25" ht="18" customHeight="1">
      <c r="A628" s="22">
        <f>'[8]6、模具砂箱评估表'!A204</f>
        <v>203</v>
      </c>
      <c r="B628" s="22">
        <f>'[8]6、模具砂箱评估表'!B204</f>
        <v>0</v>
      </c>
      <c r="C628" s="30" t="str">
        <f>'[8]6、模具砂箱评估表'!C204</f>
        <v>木型56</v>
      </c>
      <c r="D628" s="22">
        <f>'[8]6、模具砂箱评估表'!D204</f>
        <v>0</v>
      </c>
      <c r="E628" s="22"/>
      <c r="F628" s="22" t="str">
        <f>'[8]6、模具砂箱评估表'!G204</f>
        <v>沈阳东方木型模具制品有限公司</v>
      </c>
      <c r="G628" s="22" t="str">
        <f>'[8]6、模具砂箱评估表'!E204</f>
        <v>台</v>
      </c>
      <c r="H628" s="22">
        <f>'[8]6、模具砂箱评估表'!F204</f>
        <v>1</v>
      </c>
      <c r="I628" s="23">
        <f>'[8]6、模具砂箱评估表'!H204</f>
        <v>41455</v>
      </c>
      <c r="J628" s="23">
        <f t="shared" si="21"/>
        <v>41455</v>
      </c>
      <c r="K628" s="23"/>
      <c r="L628" s="110"/>
      <c r="M628" s="11"/>
      <c r="N628" s="10"/>
      <c r="O628" s="13"/>
      <c r="P628" s="11"/>
      <c r="Q628" s="11">
        <f>'[8]6、模具砂箱评估表'!J204</f>
        <v>900</v>
      </c>
      <c r="R628" s="25">
        <f>'[8]6、模具砂箱评估表'!K204*100</f>
        <v>30</v>
      </c>
      <c r="S628" s="11">
        <f t="shared" si="22"/>
        <v>270</v>
      </c>
      <c r="T628" s="11"/>
      <c r="U628" s="22" t="str">
        <f>'[8]6、模具砂箱评估表'!M204</f>
        <v>A4</v>
      </c>
      <c r="V628" s="176"/>
      <c r="W628" s="176"/>
      <c r="X628" s="176"/>
      <c r="Y628" s="176"/>
    </row>
    <row r="629" spans="1:25" ht="18" customHeight="1">
      <c r="A629" s="22">
        <f>'[8]6、模具砂箱评估表'!A205</f>
        <v>204</v>
      </c>
      <c r="B629" s="22">
        <f>'[8]6、模具砂箱评估表'!B205</f>
        <v>0</v>
      </c>
      <c r="C629" s="30" t="str">
        <f>'[8]6、模具砂箱评估表'!C205</f>
        <v>木型57</v>
      </c>
      <c r="D629" s="22">
        <f>'[8]6、模具砂箱评估表'!D205</f>
        <v>0</v>
      </c>
      <c r="E629" s="22"/>
      <c r="F629" s="22" t="str">
        <f>'[8]6、模具砂箱评估表'!G205</f>
        <v>沈阳东方木型模具制品有限公司</v>
      </c>
      <c r="G629" s="22" t="str">
        <f>'[8]6、模具砂箱评估表'!E205</f>
        <v>台</v>
      </c>
      <c r="H629" s="22">
        <f>'[8]6、模具砂箱评估表'!F205</f>
        <v>1</v>
      </c>
      <c r="I629" s="23">
        <f>'[8]6、模具砂箱评估表'!H205</f>
        <v>41455</v>
      </c>
      <c r="J629" s="23">
        <f t="shared" si="21"/>
        <v>41455</v>
      </c>
      <c r="K629" s="23"/>
      <c r="L629" s="110"/>
      <c r="M629" s="11"/>
      <c r="N629" s="10"/>
      <c r="O629" s="13"/>
      <c r="P629" s="11"/>
      <c r="Q629" s="11">
        <f>'[8]6、模具砂箱评估表'!J205</f>
        <v>900</v>
      </c>
      <c r="R629" s="25">
        <f>'[8]6、模具砂箱评估表'!K205*100</f>
        <v>30</v>
      </c>
      <c r="S629" s="11">
        <f t="shared" si="22"/>
        <v>270</v>
      </c>
      <c r="T629" s="11"/>
      <c r="U629" s="22" t="str">
        <f>'[8]6、模具砂箱评估表'!M205</f>
        <v>A4</v>
      </c>
      <c r="V629" s="176"/>
      <c r="W629" s="176"/>
      <c r="X629" s="176"/>
      <c r="Y629" s="176"/>
    </row>
    <row r="630" spans="1:25" ht="18" customHeight="1">
      <c r="A630" s="22">
        <f>'[8]6、模具砂箱评估表'!A206</f>
        <v>205</v>
      </c>
      <c r="B630" s="22">
        <f>'[8]6、模具砂箱评估表'!B206</f>
        <v>0</v>
      </c>
      <c r="C630" s="30" t="str">
        <f>'[8]6、模具砂箱评估表'!C206</f>
        <v>木型58</v>
      </c>
      <c r="D630" s="22">
        <f>'[8]6、模具砂箱评估表'!D206</f>
        <v>0</v>
      </c>
      <c r="E630" s="22"/>
      <c r="F630" s="22" t="str">
        <f>'[8]6、模具砂箱评估表'!G206</f>
        <v>沈阳东方木型模具制品有限公司</v>
      </c>
      <c r="G630" s="22" t="str">
        <f>'[8]6、模具砂箱评估表'!E206</f>
        <v>台</v>
      </c>
      <c r="H630" s="22">
        <f>'[8]6、模具砂箱评估表'!F206</f>
        <v>1</v>
      </c>
      <c r="I630" s="23">
        <f>'[8]6、模具砂箱评估表'!H206</f>
        <v>41455</v>
      </c>
      <c r="J630" s="23">
        <f t="shared" si="21"/>
        <v>41455</v>
      </c>
      <c r="K630" s="23"/>
      <c r="L630" s="110"/>
      <c r="M630" s="11"/>
      <c r="N630" s="10"/>
      <c r="O630" s="13"/>
      <c r="P630" s="11"/>
      <c r="Q630" s="11">
        <f>'[8]6、模具砂箱评估表'!J206</f>
        <v>900</v>
      </c>
      <c r="R630" s="25">
        <f>'[8]6、模具砂箱评估表'!K206*100</f>
        <v>30</v>
      </c>
      <c r="S630" s="11">
        <f t="shared" si="22"/>
        <v>270</v>
      </c>
      <c r="T630" s="11"/>
      <c r="U630" s="22" t="str">
        <f>'[8]6、模具砂箱评估表'!M206</f>
        <v>A4</v>
      </c>
      <c r="V630" s="176"/>
      <c r="W630" s="176"/>
      <c r="X630" s="176"/>
      <c r="Y630" s="176"/>
    </row>
    <row r="631" spans="1:25" ht="18" customHeight="1">
      <c r="A631" s="22">
        <f>'[8]6、模具砂箱评估表'!A207</f>
        <v>206</v>
      </c>
      <c r="B631" s="22">
        <f>'[8]6、模具砂箱评估表'!B207</f>
        <v>0</v>
      </c>
      <c r="C631" s="30" t="str">
        <f>'[8]6、模具砂箱评估表'!C207</f>
        <v>木型59</v>
      </c>
      <c r="D631" s="22">
        <f>'[8]6、模具砂箱评估表'!D207</f>
        <v>0</v>
      </c>
      <c r="E631" s="22"/>
      <c r="F631" s="22" t="str">
        <f>'[8]6、模具砂箱评估表'!G207</f>
        <v>沈阳东方木型模具制品有限公司</v>
      </c>
      <c r="G631" s="22" t="str">
        <f>'[8]6、模具砂箱评估表'!E207</f>
        <v>台</v>
      </c>
      <c r="H631" s="22">
        <f>'[8]6、模具砂箱评估表'!F207</f>
        <v>1</v>
      </c>
      <c r="I631" s="23">
        <f>'[8]6、模具砂箱评估表'!H207</f>
        <v>41455</v>
      </c>
      <c r="J631" s="23">
        <f t="shared" si="21"/>
        <v>41455</v>
      </c>
      <c r="K631" s="23"/>
      <c r="L631" s="110"/>
      <c r="M631" s="11"/>
      <c r="N631" s="10"/>
      <c r="O631" s="13"/>
      <c r="P631" s="11"/>
      <c r="Q631" s="11">
        <f>'[8]6、模具砂箱评估表'!J207</f>
        <v>900</v>
      </c>
      <c r="R631" s="25">
        <f>'[8]6、模具砂箱评估表'!K207*100</f>
        <v>30</v>
      </c>
      <c r="S631" s="11">
        <f t="shared" si="22"/>
        <v>270</v>
      </c>
      <c r="T631" s="11"/>
      <c r="U631" s="22" t="str">
        <f>'[8]6、模具砂箱评估表'!M207</f>
        <v>A4</v>
      </c>
      <c r="V631" s="176"/>
      <c r="W631" s="176"/>
      <c r="X631" s="176"/>
      <c r="Y631" s="176"/>
    </row>
    <row r="632" spans="1:25" ht="18" customHeight="1">
      <c r="A632" s="22">
        <f>'[8]6、模具砂箱评估表'!A208</f>
        <v>207</v>
      </c>
      <c r="B632" s="22">
        <f>'[8]6、模具砂箱评估表'!B208</f>
        <v>0</v>
      </c>
      <c r="C632" s="30" t="str">
        <f>'[8]6、模具砂箱评估表'!C208</f>
        <v>木型60</v>
      </c>
      <c r="D632" s="22">
        <f>'[8]6、模具砂箱评估表'!D208</f>
        <v>0</v>
      </c>
      <c r="E632" s="22"/>
      <c r="F632" s="22" t="str">
        <f>'[8]6、模具砂箱评估表'!G208</f>
        <v>沈阳东方木型模具制品有限公司</v>
      </c>
      <c r="G632" s="22" t="str">
        <f>'[8]6、模具砂箱评估表'!E208</f>
        <v>台</v>
      </c>
      <c r="H632" s="22">
        <f>'[8]6、模具砂箱评估表'!F208</f>
        <v>1</v>
      </c>
      <c r="I632" s="23">
        <f>'[8]6、模具砂箱评估表'!H208</f>
        <v>41455</v>
      </c>
      <c r="J632" s="23">
        <f t="shared" si="21"/>
        <v>41455</v>
      </c>
      <c r="K632" s="23"/>
      <c r="L632" s="110"/>
      <c r="M632" s="11"/>
      <c r="N632" s="10"/>
      <c r="O632" s="13"/>
      <c r="P632" s="11"/>
      <c r="Q632" s="11">
        <f>'[8]6、模具砂箱评估表'!J208</f>
        <v>900</v>
      </c>
      <c r="R632" s="25">
        <f>'[8]6、模具砂箱评估表'!K208*100</f>
        <v>30</v>
      </c>
      <c r="S632" s="11">
        <f t="shared" si="22"/>
        <v>270</v>
      </c>
      <c r="T632" s="11"/>
      <c r="U632" s="22" t="str">
        <f>'[8]6、模具砂箱评估表'!M208</f>
        <v>A4</v>
      </c>
      <c r="V632" s="176"/>
      <c r="W632" s="176"/>
      <c r="X632" s="176"/>
      <c r="Y632" s="176"/>
    </row>
    <row r="633" spans="1:25" ht="18" customHeight="1">
      <c r="A633" s="22">
        <f>'[8]6、模具砂箱评估表'!A209</f>
        <v>208</v>
      </c>
      <c r="B633" s="22">
        <f>'[8]6、模具砂箱评估表'!B209</f>
        <v>0</v>
      </c>
      <c r="C633" s="30" t="str">
        <f>'[8]6、模具砂箱评估表'!C209</f>
        <v>木型61</v>
      </c>
      <c r="D633" s="22">
        <f>'[8]6、模具砂箱评估表'!D209</f>
        <v>0</v>
      </c>
      <c r="E633" s="22"/>
      <c r="F633" s="22" t="str">
        <f>'[8]6、模具砂箱评估表'!G209</f>
        <v>沈阳东方木型模具制品有限公司</v>
      </c>
      <c r="G633" s="22" t="str">
        <f>'[8]6、模具砂箱评估表'!E209</f>
        <v>台</v>
      </c>
      <c r="H633" s="22">
        <f>'[8]6、模具砂箱评估表'!F209</f>
        <v>1</v>
      </c>
      <c r="I633" s="23">
        <f>'[8]6、模具砂箱评估表'!H209</f>
        <v>41455</v>
      </c>
      <c r="J633" s="23">
        <f t="shared" si="21"/>
        <v>41455</v>
      </c>
      <c r="K633" s="23"/>
      <c r="L633" s="110"/>
      <c r="M633" s="11"/>
      <c r="N633" s="10"/>
      <c r="O633" s="13"/>
      <c r="P633" s="11"/>
      <c r="Q633" s="11">
        <f>'[8]6、模具砂箱评估表'!J209</f>
        <v>900</v>
      </c>
      <c r="R633" s="25">
        <f>'[8]6、模具砂箱评估表'!K209*100</f>
        <v>30</v>
      </c>
      <c r="S633" s="11">
        <f t="shared" si="22"/>
        <v>270</v>
      </c>
      <c r="T633" s="11"/>
      <c r="U633" s="22" t="str">
        <f>'[8]6、模具砂箱评估表'!M209</f>
        <v>A4</v>
      </c>
      <c r="V633" s="176"/>
      <c r="W633" s="176"/>
      <c r="X633" s="176"/>
      <c r="Y633" s="176"/>
    </row>
    <row r="634" spans="1:25" ht="18" customHeight="1">
      <c r="A634" s="22">
        <f>'[8]6、模具砂箱评估表'!A210</f>
        <v>209</v>
      </c>
      <c r="B634" s="22">
        <f>'[8]6、模具砂箱评估表'!B210</f>
        <v>0</v>
      </c>
      <c r="C634" s="30" t="str">
        <f>'[8]6、模具砂箱评估表'!C210</f>
        <v>木型62</v>
      </c>
      <c r="D634" s="22">
        <f>'[8]6、模具砂箱评估表'!D210</f>
        <v>0</v>
      </c>
      <c r="E634" s="22"/>
      <c r="F634" s="22" t="str">
        <f>'[8]6、模具砂箱评估表'!G210</f>
        <v>沈阳东方木型模具制品有限公司</v>
      </c>
      <c r="G634" s="22" t="str">
        <f>'[8]6、模具砂箱评估表'!E210</f>
        <v>台</v>
      </c>
      <c r="H634" s="22">
        <f>'[8]6、模具砂箱评估表'!F210</f>
        <v>1</v>
      </c>
      <c r="I634" s="23">
        <f>'[8]6、模具砂箱评估表'!H210</f>
        <v>41455</v>
      </c>
      <c r="J634" s="23">
        <f t="shared" si="21"/>
        <v>41455</v>
      </c>
      <c r="K634" s="23"/>
      <c r="L634" s="110"/>
      <c r="M634" s="11"/>
      <c r="N634" s="10"/>
      <c r="O634" s="13"/>
      <c r="P634" s="11"/>
      <c r="Q634" s="11">
        <f>'[8]6、模具砂箱评估表'!J210</f>
        <v>900</v>
      </c>
      <c r="R634" s="25">
        <f>'[8]6、模具砂箱评估表'!K210*100</f>
        <v>30</v>
      </c>
      <c r="S634" s="11">
        <f t="shared" si="22"/>
        <v>270</v>
      </c>
      <c r="T634" s="11"/>
      <c r="U634" s="22" t="str">
        <f>'[8]6、模具砂箱评估表'!M210</f>
        <v>A4</v>
      </c>
      <c r="V634" s="176"/>
      <c r="W634" s="176"/>
      <c r="X634" s="176"/>
      <c r="Y634" s="176"/>
    </row>
    <row r="635" spans="1:25" ht="18" customHeight="1">
      <c r="A635" s="22">
        <f>'[8]6、模具砂箱评估表'!A211</f>
        <v>210</v>
      </c>
      <c r="B635" s="22">
        <f>'[8]6、模具砂箱评估表'!B211</f>
        <v>0</v>
      </c>
      <c r="C635" s="30" t="str">
        <f>'[8]6、模具砂箱评估表'!C211</f>
        <v>木型63</v>
      </c>
      <c r="D635" s="22">
        <f>'[8]6、模具砂箱评估表'!D211</f>
        <v>0</v>
      </c>
      <c r="E635" s="22"/>
      <c r="F635" s="22" t="str">
        <f>'[8]6、模具砂箱评估表'!G211</f>
        <v>沈阳东方木型模具制品有限公司</v>
      </c>
      <c r="G635" s="22" t="str">
        <f>'[8]6、模具砂箱评估表'!E211</f>
        <v>台</v>
      </c>
      <c r="H635" s="22">
        <f>'[8]6、模具砂箱评估表'!F211</f>
        <v>1</v>
      </c>
      <c r="I635" s="23">
        <f>'[8]6、模具砂箱评估表'!H211</f>
        <v>41455</v>
      </c>
      <c r="J635" s="23">
        <f t="shared" si="21"/>
        <v>41455</v>
      </c>
      <c r="K635" s="23"/>
      <c r="L635" s="110"/>
      <c r="M635" s="11"/>
      <c r="N635" s="10"/>
      <c r="O635" s="13"/>
      <c r="P635" s="11"/>
      <c r="Q635" s="11">
        <f>'[8]6、模具砂箱评估表'!J211</f>
        <v>900</v>
      </c>
      <c r="R635" s="25">
        <f>'[8]6、模具砂箱评估表'!K211*100</f>
        <v>30</v>
      </c>
      <c r="S635" s="11">
        <f t="shared" si="22"/>
        <v>270</v>
      </c>
      <c r="T635" s="11"/>
      <c r="U635" s="22" t="str">
        <f>'[8]6、模具砂箱评估表'!M211</f>
        <v>A4</v>
      </c>
      <c r="V635" s="176"/>
      <c r="W635" s="176"/>
      <c r="X635" s="176"/>
      <c r="Y635" s="176"/>
    </row>
    <row r="636" spans="1:25" ht="18" customHeight="1">
      <c r="A636" s="22">
        <f>'[8]6、模具砂箱评估表'!A212</f>
        <v>211</v>
      </c>
      <c r="B636" s="22">
        <f>'[8]6、模具砂箱评估表'!B212</f>
        <v>0</v>
      </c>
      <c r="C636" s="30" t="str">
        <f>'[8]6、模具砂箱评估表'!C212</f>
        <v>木型64</v>
      </c>
      <c r="D636" s="22">
        <f>'[8]6、模具砂箱评估表'!D212</f>
        <v>0</v>
      </c>
      <c r="E636" s="22"/>
      <c r="F636" s="22" t="str">
        <f>'[8]6、模具砂箱评估表'!G212</f>
        <v>沈阳东方木型模具制品有限公司</v>
      </c>
      <c r="G636" s="22" t="str">
        <f>'[8]6、模具砂箱评估表'!E212</f>
        <v>台</v>
      </c>
      <c r="H636" s="22">
        <f>'[8]6、模具砂箱评估表'!F212</f>
        <v>1</v>
      </c>
      <c r="I636" s="23">
        <f>'[8]6、模具砂箱评估表'!H212</f>
        <v>41455</v>
      </c>
      <c r="J636" s="23">
        <f t="shared" si="21"/>
        <v>41455</v>
      </c>
      <c r="K636" s="23"/>
      <c r="L636" s="110"/>
      <c r="M636" s="11"/>
      <c r="N636" s="10"/>
      <c r="O636" s="13"/>
      <c r="P636" s="11"/>
      <c r="Q636" s="11">
        <f>'[8]6、模具砂箱评估表'!J212</f>
        <v>900</v>
      </c>
      <c r="R636" s="25">
        <f>'[8]6、模具砂箱评估表'!K212*100</f>
        <v>30</v>
      </c>
      <c r="S636" s="11">
        <f t="shared" si="22"/>
        <v>270</v>
      </c>
      <c r="T636" s="11"/>
      <c r="U636" s="22" t="str">
        <f>'[8]6、模具砂箱评估表'!M212</f>
        <v>A4</v>
      </c>
      <c r="V636" s="176"/>
      <c r="W636" s="176"/>
      <c r="X636" s="176"/>
      <c r="Y636" s="176"/>
    </row>
    <row r="637" spans="1:25" ht="18" customHeight="1">
      <c r="A637" s="22">
        <f>'[8]6、模具砂箱评估表'!A213</f>
        <v>212</v>
      </c>
      <c r="B637" s="22">
        <f>'[8]6、模具砂箱评估表'!B213</f>
        <v>0</v>
      </c>
      <c r="C637" s="30" t="str">
        <f>'[8]6、模具砂箱评估表'!C213</f>
        <v>木型65</v>
      </c>
      <c r="D637" s="22">
        <f>'[8]6、模具砂箱评估表'!D213</f>
        <v>0</v>
      </c>
      <c r="E637" s="22"/>
      <c r="F637" s="22" t="str">
        <f>'[8]6、模具砂箱评估表'!G213</f>
        <v>沈阳东方木型模具制品有限公司</v>
      </c>
      <c r="G637" s="22" t="str">
        <f>'[8]6、模具砂箱评估表'!E213</f>
        <v>台</v>
      </c>
      <c r="H637" s="22">
        <f>'[8]6、模具砂箱评估表'!F213</f>
        <v>1</v>
      </c>
      <c r="I637" s="23">
        <f>'[8]6、模具砂箱评估表'!H213</f>
        <v>41455</v>
      </c>
      <c r="J637" s="23">
        <f t="shared" si="21"/>
        <v>41455</v>
      </c>
      <c r="K637" s="23"/>
      <c r="L637" s="110"/>
      <c r="M637" s="11"/>
      <c r="N637" s="10"/>
      <c r="O637" s="13"/>
      <c r="P637" s="11"/>
      <c r="Q637" s="11">
        <f>'[8]6、模具砂箱评估表'!J213</f>
        <v>900</v>
      </c>
      <c r="R637" s="25">
        <f>'[8]6、模具砂箱评估表'!K213*100</f>
        <v>30</v>
      </c>
      <c r="S637" s="11">
        <f t="shared" si="22"/>
        <v>270</v>
      </c>
      <c r="T637" s="11"/>
      <c r="U637" s="22" t="str">
        <f>'[8]6、模具砂箱评估表'!M213</f>
        <v>A4</v>
      </c>
      <c r="V637" s="176"/>
      <c r="W637" s="176"/>
      <c r="X637" s="176"/>
      <c r="Y637" s="176"/>
    </row>
    <row r="638" spans="1:25" ht="18" customHeight="1">
      <c r="A638" s="22">
        <f>'[8]6、模具砂箱评估表'!A214</f>
        <v>213</v>
      </c>
      <c r="B638" s="22">
        <f>'[8]6、模具砂箱评估表'!B214</f>
        <v>0</v>
      </c>
      <c r="C638" s="30" t="str">
        <f>'[8]6、模具砂箱评估表'!C214</f>
        <v>木型66</v>
      </c>
      <c r="D638" s="22">
        <f>'[8]6、模具砂箱评估表'!D214</f>
        <v>0</v>
      </c>
      <c r="E638" s="22"/>
      <c r="F638" s="22" t="str">
        <f>'[8]6、模具砂箱评估表'!G214</f>
        <v>沈阳东方木型模具制品有限公司</v>
      </c>
      <c r="G638" s="22" t="str">
        <f>'[8]6、模具砂箱评估表'!E214</f>
        <v>台</v>
      </c>
      <c r="H638" s="22">
        <f>'[8]6、模具砂箱评估表'!F214</f>
        <v>1</v>
      </c>
      <c r="I638" s="23">
        <f>'[8]6、模具砂箱评估表'!H214</f>
        <v>41455</v>
      </c>
      <c r="J638" s="23">
        <f t="shared" si="21"/>
        <v>41455</v>
      </c>
      <c r="K638" s="23"/>
      <c r="L638" s="110"/>
      <c r="M638" s="11"/>
      <c r="N638" s="10"/>
      <c r="O638" s="13"/>
      <c r="P638" s="11"/>
      <c r="Q638" s="11">
        <f>'[8]6、模具砂箱评估表'!J214</f>
        <v>900</v>
      </c>
      <c r="R638" s="25">
        <f>'[8]6、模具砂箱评估表'!K214*100</f>
        <v>30</v>
      </c>
      <c r="S638" s="11">
        <f t="shared" si="22"/>
        <v>270</v>
      </c>
      <c r="T638" s="11"/>
      <c r="U638" s="22" t="str">
        <f>'[8]6、模具砂箱评估表'!M214</f>
        <v>A4</v>
      </c>
      <c r="V638" s="176"/>
      <c r="W638" s="176"/>
      <c r="X638" s="176"/>
      <c r="Y638" s="176"/>
    </row>
    <row r="639" spans="1:25" ht="18" customHeight="1">
      <c r="A639" s="22">
        <f>'[8]6、模具砂箱评估表'!A215</f>
        <v>214</v>
      </c>
      <c r="B639" s="22">
        <f>'[8]6、模具砂箱评估表'!B215</f>
        <v>0</v>
      </c>
      <c r="C639" s="30" t="str">
        <f>'[8]6、模具砂箱评估表'!C215</f>
        <v>木型67</v>
      </c>
      <c r="D639" s="22">
        <f>'[8]6、模具砂箱评估表'!D215</f>
        <v>0</v>
      </c>
      <c r="E639" s="22"/>
      <c r="F639" s="22" t="str">
        <f>'[8]6、模具砂箱评估表'!G215</f>
        <v>沈阳东方木型模具制品有限公司</v>
      </c>
      <c r="G639" s="22" t="str">
        <f>'[8]6、模具砂箱评估表'!E215</f>
        <v>台</v>
      </c>
      <c r="H639" s="22">
        <f>'[8]6、模具砂箱评估表'!F215</f>
        <v>1</v>
      </c>
      <c r="I639" s="23">
        <f>'[8]6、模具砂箱评估表'!H215</f>
        <v>41455</v>
      </c>
      <c r="J639" s="23">
        <f t="shared" si="21"/>
        <v>41455</v>
      </c>
      <c r="K639" s="23"/>
      <c r="L639" s="110"/>
      <c r="M639" s="11"/>
      <c r="N639" s="10"/>
      <c r="O639" s="13"/>
      <c r="P639" s="11"/>
      <c r="Q639" s="11">
        <f>'[8]6、模具砂箱评估表'!J215</f>
        <v>900</v>
      </c>
      <c r="R639" s="25">
        <f>'[8]6、模具砂箱评估表'!K215*100</f>
        <v>30</v>
      </c>
      <c r="S639" s="11">
        <f t="shared" si="22"/>
        <v>270</v>
      </c>
      <c r="T639" s="11"/>
      <c r="U639" s="22" t="str">
        <f>'[8]6、模具砂箱评估表'!M215</f>
        <v>A4</v>
      </c>
      <c r="V639" s="176"/>
      <c r="W639" s="176"/>
      <c r="X639" s="176"/>
      <c r="Y639" s="176"/>
    </row>
    <row r="640" spans="1:25" ht="18" customHeight="1">
      <c r="A640" s="22">
        <f>'[8]6、模具砂箱评估表'!A216</f>
        <v>215</v>
      </c>
      <c r="B640" s="22">
        <f>'[8]6、模具砂箱评估表'!B216</f>
        <v>0</v>
      </c>
      <c r="C640" s="30" t="str">
        <f>'[8]6、模具砂箱评估表'!C216</f>
        <v>木型68</v>
      </c>
      <c r="D640" s="22">
        <f>'[8]6、模具砂箱评估表'!D216</f>
        <v>0</v>
      </c>
      <c r="E640" s="22"/>
      <c r="F640" s="22" t="str">
        <f>'[8]6、模具砂箱评估表'!G216</f>
        <v>沈阳东方木型模具制品有限公司</v>
      </c>
      <c r="G640" s="22" t="str">
        <f>'[8]6、模具砂箱评估表'!E216</f>
        <v>台</v>
      </c>
      <c r="H640" s="22">
        <f>'[8]6、模具砂箱评估表'!F216</f>
        <v>1</v>
      </c>
      <c r="I640" s="23">
        <f>'[8]6、模具砂箱评估表'!H216</f>
        <v>41455</v>
      </c>
      <c r="J640" s="23">
        <f t="shared" si="21"/>
        <v>41455</v>
      </c>
      <c r="K640" s="23"/>
      <c r="L640" s="110"/>
      <c r="M640" s="11"/>
      <c r="N640" s="10"/>
      <c r="O640" s="13"/>
      <c r="P640" s="11"/>
      <c r="Q640" s="11">
        <f>'[8]6、模具砂箱评估表'!J216</f>
        <v>900</v>
      </c>
      <c r="R640" s="25">
        <f>'[8]6、模具砂箱评估表'!K216*100</f>
        <v>30</v>
      </c>
      <c r="S640" s="11">
        <f t="shared" si="22"/>
        <v>270</v>
      </c>
      <c r="T640" s="11"/>
      <c r="U640" s="22" t="str">
        <f>'[8]6、模具砂箱评估表'!M216</f>
        <v>A4</v>
      </c>
      <c r="V640" s="176"/>
      <c r="W640" s="176"/>
      <c r="X640" s="176"/>
      <c r="Y640" s="176"/>
    </row>
    <row r="641" spans="1:25" ht="18" customHeight="1">
      <c r="A641" s="22">
        <f>'[8]6、模具砂箱评估表'!A217</f>
        <v>216</v>
      </c>
      <c r="B641" s="22">
        <f>'[8]6、模具砂箱评估表'!B217</f>
        <v>0</v>
      </c>
      <c r="C641" s="30" t="str">
        <f>'[8]6、模具砂箱评估表'!C217</f>
        <v>木型69</v>
      </c>
      <c r="D641" s="22">
        <f>'[8]6、模具砂箱评估表'!D217</f>
        <v>0</v>
      </c>
      <c r="E641" s="22"/>
      <c r="F641" s="22" t="str">
        <f>'[8]6、模具砂箱评估表'!G217</f>
        <v>沈阳东方木型模具制品有限公司</v>
      </c>
      <c r="G641" s="22" t="str">
        <f>'[8]6、模具砂箱评估表'!E217</f>
        <v>台</v>
      </c>
      <c r="H641" s="22">
        <f>'[8]6、模具砂箱评估表'!F217</f>
        <v>1</v>
      </c>
      <c r="I641" s="23">
        <f>'[8]6、模具砂箱评估表'!H217</f>
        <v>41455</v>
      </c>
      <c r="J641" s="23">
        <f t="shared" si="21"/>
        <v>41455</v>
      </c>
      <c r="K641" s="23"/>
      <c r="L641" s="110"/>
      <c r="M641" s="11"/>
      <c r="N641" s="10"/>
      <c r="O641" s="13"/>
      <c r="P641" s="11"/>
      <c r="Q641" s="11">
        <f>'[8]6、模具砂箱评估表'!J217</f>
        <v>900</v>
      </c>
      <c r="R641" s="25">
        <f>'[8]6、模具砂箱评估表'!K217*100</f>
        <v>30</v>
      </c>
      <c r="S641" s="11">
        <f t="shared" si="22"/>
        <v>270</v>
      </c>
      <c r="T641" s="11"/>
      <c r="U641" s="22" t="str">
        <f>'[8]6、模具砂箱评估表'!M217</f>
        <v>A4</v>
      </c>
      <c r="V641" s="176"/>
      <c r="W641" s="176"/>
      <c r="X641" s="176"/>
      <c r="Y641" s="176"/>
    </row>
    <row r="642" spans="1:25" ht="18" customHeight="1">
      <c r="A642" s="22">
        <f>'[8]6、模具砂箱评估表'!A218</f>
        <v>217</v>
      </c>
      <c r="B642" s="22">
        <f>'[8]6、模具砂箱评估表'!B218</f>
        <v>0</v>
      </c>
      <c r="C642" s="30" t="str">
        <f>'[8]6、模具砂箱评估表'!C218</f>
        <v>木型70</v>
      </c>
      <c r="D642" s="22">
        <f>'[8]6、模具砂箱评估表'!D218</f>
        <v>0</v>
      </c>
      <c r="E642" s="22"/>
      <c r="F642" s="22" t="str">
        <f>'[8]6、模具砂箱评估表'!G218</f>
        <v>沈阳东方木型模具制品有限公司</v>
      </c>
      <c r="G642" s="22" t="str">
        <f>'[8]6、模具砂箱评估表'!E218</f>
        <v>台</v>
      </c>
      <c r="H642" s="22">
        <f>'[8]6、模具砂箱评估表'!F218</f>
        <v>1</v>
      </c>
      <c r="I642" s="23">
        <f>'[8]6、模具砂箱评估表'!H218</f>
        <v>41455</v>
      </c>
      <c r="J642" s="23">
        <f t="shared" si="21"/>
        <v>41455</v>
      </c>
      <c r="K642" s="23"/>
      <c r="L642" s="110"/>
      <c r="M642" s="11"/>
      <c r="N642" s="10"/>
      <c r="O642" s="13"/>
      <c r="P642" s="11"/>
      <c r="Q642" s="11">
        <f>'[8]6、模具砂箱评估表'!J218</f>
        <v>600</v>
      </c>
      <c r="R642" s="25">
        <f>'[8]6、模具砂箱评估表'!K218*100</f>
        <v>30</v>
      </c>
      <c r="S642" s="11">
        <f t="shared" si="22"/>
        <v>180</v>
      </c>
      <c r="T642" s="11"/>
      <c r="U642" s="22" t="str">
        <f>'[8]6、模具砂箱评估表'!M218</f>
        <v>A4</v>
      </c>
      <c r="V642" s="176"/>
      <c r="W642" s="176"/>
      <c r="X642" s="176"/>
      <c r="Y642" s="176"/>
    </row>
    <row r="643" spans="1:25" ht="18" customHeight="1">
      <c r="A643" s="22">
        <f>'[8]6、模具砂箱评估表'!A219</f>
        <v>218</v>
      </c>
      <c r="B643" s="22">
        <f>'[8]6、模具砂箱评估表'!B219</f>
        <v>0</v>
      </c>
      <c r="C643" s="30" t="str">
        <f>'[8]6、模具砂箱评估表'!C219</f>
        <v>木型71</v>
      </c>
      <c r="D643" s="22">
        <f>'[8]6、模具砂箱评估表'!D219</f>
        <v>0</v>
      </c>
      <c r="E643" s="22"/>
      <c r="F643" s="22" t="str">
        <f>'[8]6、模具砂箱评估表'!G219</f>
        <v>沈阳东方木型模具制品有限公司</v>
      </c>
      <c r="G643" s="22" t="str">
        <f>'[8]6、模具砂箱评估表'!E219</f>
        <v>台</v>
      </c>
      <c r="H643" s="22">
        <f>'[8]6、模具砂箱评估表'!F219</f>
        <v>1</v>
      </c>
      <c r="I643" s="23">
        <f>'[8]6、模具砂箱评估表'!H219</f>
        <v>41455</v>
      </c>
      <c r="J643" s="23">
        <f t="shared" si="21"/>
        <v>41455</v>
      </c>
      <c r="K643" s="23"/>
      <c r="L643" s="110"/>
      <c r="M643" s="11"/>
      <c r="N643" s="10"/>
      <c r="O643" s="13"/>
      <c r="P643" s="11"/>
      <c r="Q643" s="11">
        <f>'[8]6、模具砂箱评估表'!J219</f>
        <v>600</v>
      </c>
      <c r="R643" s="25">
        <f>'[8]6、模具砂箱评估表'!K219*100</f>
        <v>30</v>
      </c>
      <c r="S643" s="11">
        <f t="shared" si="22"/>
        <v>180</v>
      </c>
      <c r="T643" s="11"/>
      <c r="U643" s="22" t="str">
        <f>'[8]6、模具砂箱评估表'!M219</f>
        <v>A4</v>
      </c>
      <c r="V643" s="176"/>
      <c r="W643" s="176"/>
      <c r="X643" s="176"/>
      <c r="Y643" s="176"/>
    </row>
    <row r="644" spans="1:25" ht="18" customHeight="1">
      <c r="A644" s="22">
        <f>'[8]6、模具砂箱评估表'!A220</f>
        <v>219</v>
      </c>
      <c r="B644" s="22">
        <f>'[8]6、模具砂箱评估表'!B220</f>
        <v>0</v>
      </c>
      <c r="C644" s="30" t="str">
        <f>'[8]6、模具砂箱评估表'!C220</f>
        <v>木型72</v>
      </c>
      <c r="D644" s="22">
        <f>'[8]6、模具砂箱评估表'!D220</f>
        <v>0</v>
      </c>
      <c r="E644" s="22"/>
      <c r="F644" s="22" t="str">
        <f>'[8]6、模具砂箱评估表'!G220</f>
        <v>沈阳东方木型模具制品有限公司</v>
      </c>
      <c r="G644" s="22" t="str">
        <f>'[8]6、模具砂箱评估表'!E220</f>
        <v>台</v>
      </c>
      <c r="H644" s="22">
        <f>'[8]6、模具砂箱评估表'!F220</f>
        <v>1</v>
      </c>
      <c r="I644" s="23">
        <f>'[8]6、模具砂箱评估表'!H220</f>
        <v>41455</v>
      </c>
      <c r="J644" s="23">
        <f t="shared" si="21"/>
        <v>41455</v>
      </c>
      <c r="K644" s="23"/>
      <c r="L644" s="110"/>
      <c r="M644" s="11"/>
      <c r="N644" s="10"/>
      <c r="O644" s="13"/>
      <c r="P644" s="11"/>
      <c r="Q644" s="11">
        <f>'[8]6、模具砂箱评估表'!J220</f>
        <v>900</v>
      </c>
      <c r="R644" s="25">
        <f>'[8]6、模具砂箱评估表'!K220*100</f>
        <v>30</v>
      </c>
      <c r="S644" s="11">
        <f t="shared" si="22"/>
        <v>270</v>
      </c>
      <c r="T644" s="11"/>
      <c r="U644" s="22" t="str">
        <f>'[8]6、模具砂箱评估表'!M220</f>
        <v>A4</v>
      </c>
      <c r="V644" s="176"/>
      <c r="W644" s="176"/>
      <c r="X644" s="176"/>
      <c r="Y644" s="176"/>
    </row>
    <row r="645" spans="1:25" ht="18" customHeight="1">
      <c r="A645" s="22">
        <f>'[8]6、模具砂箱评估表'!A221</f>
        <v>220</v>
      </c>
      <c r="B645" s="22">
        <f>'[8]6、模具砂箱评估表'!B221</f>
        <v>0</v>
      </c>
      <c r="C645" s="30" t="str">
        <f>'[8]6、模具砂箱评估表'!C221</f>
        <v>木型73</v>
      </c>
      <c r="D645" s="22">
        <f>'[8]6、模具砂箱评估表'!D221</f>
        <v>0</v>
      </c>
      <c r="E645" s="22"/>
      <c r="F645" s="22" t="str">
        <f>'[8]6、模具砂箱评估表'!G221</f>
        <v>沈阳东方木型模具制品有限公司</v>
      </c>
      <c r="G645" s="22" t="str">
        <f>'[8]6、模具砂箱评估表'!E221</f>
        <v>台</v>
      </c>
      <c r="H645" s="22">
        <f>'[8]6、模具砂箱评估表'!F221</f>
        <v>1</v>
      </c>
      <c r="I645" s="23">
        <f>'[8]6、模具砂箱评估表'!H221</f>
        <v>41455</v>
      </c>
      <c r="J645" s="23">
        <f t="shared" si="21"/>
        <v>41455</v>
      </c>
      <c r="K645" s="23"/>
      <c r="L645" s="110"/>
      <c r="M645" s="11"/>
      <c r="N645" s="10"/>
      <c r="O645" s="13"/>
      <c r="P645" s="11"/>
      <c r="Q645" s="11">
        <f>'[8]6、模具砂箱评估表'!J221</f>
        <v>900</v>
      </c>
      <c r="R645" s="25">
        <f>'[8]6、模具砂箱评估表'!K221*100</f>
        <v>30</v>
      </c>
      <c r="S645" s="11">
        <f t="shared" si="22"/>
        <v>270</v>
      </c>
      <c r="T645" s="11"/>
      <c r="U645" s="22" t="str">
        <f>'[8]6、模具砂箱评估表'!M221</f>
        <v>A4</v>
      </c>
      <c r="V645" s="176"/>
      <c r="W645" s="176"/>
      <c r="X645" s="176"/>
      <c r="Y645" s="176"/>
    </row>
    <row r="646" spans="1:25" ht="18" customHeight="1">
      <c r="A646" s="22">
        <f>'[8]6、模具砂箱评估表'!A222</f>
        <v>221</v>
      </c>
      <c r="B646" s="22">
        <f>'[8]6、模具砂箱评估表'!B222</f>
        <v>0</v>
      </c>
      <c r="C646" s="30" t="str">
        <f>'[8]6、模具砂箱评估表'!C222</f>
        <v>木型74</v>
      </c>
      <c r="D646" s="22">
        <f>'[8]6、模具砂箱评估表'!D222</f>
        <v>0</v>
      </c>
      <c r="E646" s="22"/>
      <c r="F646" s="22" t="str">
        <f>'[8]6、模具砂箱评估表'!G222</f>
        <v>沈阳东方木型模具制品有限公司</v>
      </c>
      <c r="G646" s="22" t="str">
        <f>'[8]6、模具砂箱评估表'!E222</f>
        <v>台</v>
      </c>
      <c r="H646" s="22">
        <f>'[8]6、模具砂箱评估表'!F222</f>
        <v>1</v>
      </c>
      <c r="I646" s="23">
        <f>'[8]6、模具砂箱评估表'!H222</f>
        <v>41455</v>
      </c>
      <c r="J646" s="23">
        <f t="shared" si="21"/>
        <v>41455</v>
      </c>
      <c r="K646" s="23"/>
      <c r="L646" s="110"/>
      <c r="M646" s="11"/>
      <c r="N646" s="10"/>
      <c r="O646" s="13"/>
      <c r="P646" s="11"/>
      <c r="Q646" s="11">
        <f>'[8]6、模具砂箱评估表'!J222</f>
        <v>900</v>
      </c>
      <c r="R646" s="25">
        <f>'[8]6、模具砂箱评估表'!K222*100</f>
        <v>30</v>
      </c>
      <c r="S646" s="11">
        <f t="shared" si="22"/>
        <v>270</v>
      </c>
      <c r="T646" s="11"/>
      <c r="U646" s="22" t="str">
        <f>'[8]6、模具砂箱评估表'!M222</f>
        <v>A4</v>
      </c>
      <c r="V646" s="176"/>
      <c r="W646" s="176"/>
      <c r="X646" s="176"/>
      <c r="Y646" s="176"/>
    </row>
    <row r="647" spans="1:25" ht="18" customHeight="1">
      <c r="A647" s="22">
        <f>'[8]6、模具砂箱评估表'!A223</f>
        <v>222</v>
      </c>
      <c r="B647" s="22">
        <f>'[8]6、模具砂箱评估表'!B223</f>
        <v>0</v>
      </c>
      <c r="C647" s="30" t="str">
        <f>'[8]6、模具砂箱评估表'!C223</f>
        <v>木型75</v>
      </c>
      <c r="D647" s="22">
        <f>'[8]6、模具砂箱评估表'!D223</f>
        <v>0</v>
      </c>
      <c r="E647" s="22"/>
      <c r="F647" s="22" t="str">
        <f>'[8]6、模具砂箱评估表'!G223</f>
        <v>沈阳东方木型模具制品有限公司</v>
      </c>
      <c r="G647" s="22" t="str">
        <f>'[8]6、模具砂箱评估表'!E223</f>
        <v>台</v>
      </c>
      <c r="H647" s="22">
        <f>'[8]6、模具砂箱评估表'!F223</f>
        <v>1</v>
      </c>
      <c r="I647" s="23">
        <f>'[8]6、模具砂箱评估表'!H223</f>
        <v>41455</v>
      </c>
      <c r="J647" s="23">
        <f t="shared" si="21"/>
        <v>41455</v>
      </c>
      <c r="K647" s="23"/>
      <c r="L647" s="110"/>
      <c r="M647" s="11"/>
      <c r="N647" s="10"/>
      <c r="O647" s="13"/>
      <c r="P647" s="11"/>
      <c r="Q647" s="11">
        <f>'[8]6、模具砂箱评估表'!J223</f>
        <v>900</v>
      </c>
      <c r="R647" s="25">
        <f>'[8]6、模具砂箱评估表'!K223*100</f>
        <v>30</v>
      </c>
      <c r="S647" s="11">
        <f t="shared" si="22"/>
        <v>270</v>
      </c>
      <c r="T647" s="11"/>
      <c r="U647" s="22" t="str">
        <f>'[8]6、模具砂箱评估表'!M223</f>
        <v>A4</v>
      </c>
      <c r="V647" s="176"/>
      <c r="W647" s="176"/>
      <c r="X647" s="176"/>
      <c r="Y647" s="176"/>
    </row>
    <row r="648" spans="1:25" ht="18" customHeight="1">
      <c r="A648" s="22">
        <f>'[8]6、模具砂箱评估表'!A224</f>
        <v>223</v>
      </c>
      <c r="B648" s="22">
        <f>'[8]6、模具砂箱评估表'!B224</f>
        <v>0</v>
      </c>
      <c r="C648" s="30" t="str">
        <f>'[8]6、模具砂箱评估表'!C224</f>
        <v>木型76</v>
      </c>
      <c r="D648" s="22">
        <f>'[8]6、模具砂箱评估表'!D224</f>
        <v>0</v>
      </c>
      <c r="E648" s="22"/>
      <c r="F648" s="22" t="str">
        <f>'[8]6、模具砂箱评估表'!G224</f>
        <v>沈阳东方木型模具制品有限公司</v>
      </c>
      <c r="G648" s="22" t="str">
        <f>'[8]6、模具砂箱评估表'!E224</f>
        <v>台</v>
      </c>
      <c r="H648" s="22">
        <f>'[8]6、模具砂箱评估表'!F224</f>
        <v>1</v>
      </c>
      <c r="I648" s="23">
        <f>'[8]6、模具砂箱评估表'!H224</f>
        <v>41455</v>
      </c>
      <c r="J648" s="23">
        <f t="shared" si="21"/>
        <v>41455</v>
      </c>
      <c r="K648" s="23"/>
      <c r="L648" s="110"/>
      <c r="M648" s="11"/>
      <c r="N648" s="10"/>
      <c r="O648" s="13"/>
      <c r="P648" s="11"/>
      <c r="Q648" s="11">
        <f>'[8]6、模具砂箱评估表'!J224</f>
        <v>900</v>
      </c>
      <c r="R648" s="25">
        <f>'[8]6、模具砂箱评估表'!K224*100</f>
        <v>30</v>
      </c>
      <c r="S648" s="11">
        <f t="shared" si="22"/>
        <v>270</v>
      </c>
      <c r="T648" s="11"/>
      <c r="U648" s="22" t="str">
        <f>'[8]6、模具砂箱评估表'!M224</f>
        <v>A4</v>
      </c>
      <c r="V648" s="176"/>
      <c r="W648" s="176"/>
      <c r="X648" s="176"/>
      <c r="Y648" s="176"/>
    </row>
    <row r="649" spans="1:25" ht="18" customHeight="1">
      <c r="A649" s="22">
        <f>'[8]6、模具砂箱评估表'!A225</f>
        <v>224</v>
      </c>
      <c r="B649" s="22">
        <f>'[8]6、模具砂箱评估表'!B225</f>
        <v>0</v>
      </c>
      <c r="C649" s="30" t="str">
        <f>'[8]6、模具砂箱评估表'!C225</f>
        <v>木型77</v>
      </c>
      <c r="D649" s="22">
        <f>'[8]6、模具砂箱评估表'!D225</f>
        <v>0</v>
      </c>
      <c r="E649" s="22"/>
      <c r="F649" s="22" t="str">
        <f>'[8]6、模具砂箱评估表'!G225</f>
        <v>沈阳东方木型模具制品有限公司</v>
      </c>
      <c r="G649" s="22" t="str">
        <f>'[8]6、模具砂箱评估表'!E225</f>
        <v>台</v>
      </c>
      <c r="H649" s="22">
        <f>'[8]6、模具砂箱评估表'!F225</f>
        <v>1</v>
      </c>
      <c r="I649" s="23">
        <f>'[8]6、模具砂箱评估表'!H225</f>
        <v>41455</v>
      </c>
      <c r="J649" s="23">
        <f t="shared" si="21"/>
        <v>41455</v>
      </c>
      <c r="K649" s="23"/>
      <c r="L649" s="110"/>
      <c r="M649" s="11"/>
      <c r="N649" s="10"/>
      <c r="O649" s="13"/>
      <c r="P649" s="11"/>
      <c r="Q649" s="11">
        <f>'[8]6、模具砂箱评估表'!J225</f>
        <v>900</v>
      </c>
      <c r="R649" s="25">
        <f>'[8]6、模具砂箱评估表'!K225*100</f>
        <v>30</v>
      </c>
      <c r="S649" s="11">
        <f t="shared" si="22"/>
        <v>270</v>
      </c>
      <c r="T649" s="11"/>
      <c r="U649" s="22" t="str">
        <f>'[8]6、模具砂箱评估表'!M225</f>
        <v>A4</v>
      </c>
      <c r="V649" s="176"/>
      <c r="W649" s="176"/>
      <c r="X649" s="176"/>
      <c r="Y649" s="176"/>
    </row>
    <row r="650" spans="1:25" ht="18" customHeight="1">
      <c r="A650" s="22">
        <f>'[8]6、模具砂箱评估表'!A226</f>
        <v>225</v>
      </c>
      <c r="B650" s="22">
        <f>'[8]6、模具砂箱评估表'!B226</f>
        <v>0</v>
      </c>
      <c r="C650" s="30" t="str">
        <f>'[8]6、模具砂箱评估表'!C226</f>
        <v>木型78</v>
      </c>
      <c r="D650" s="22">
        <f>'[8]6、模具砂箱评估表'!D226</f>
        <v>0</v>
      </c>
      <c r="E650" s="22"/>
      <c r="F650" s="22" t="str">
        <f>'[8]6、模具砂箱评估表'!G226</f>
        <v>沈阳东方木型模具制品有限公司</v>
      </c>
      <c r="G650" s="22" t="str">
        <f>'[8]6、模具砂箱评估表'!E226</f>
        <v>台</v>
      </c>
      <c r="H650" s="22">
        <f>'[8]6、模具砂箱评估表'!F226</f>
        <v>1</v>
      </c>
      <c r="I650" s="23">
        <f>'[8]6、模具砂箱评估表'!H226</f>
        <v>41455</v>
      </c>
      <c r="J650" s="23">
        <f t="shared" si="21"/>
        <v>41455</v>
      </c>
      <c r="K650" s="23"/>
      <c r="L650" s="110"/>
      <c r="M650" s="11"/>
      <c r="N650" s="10"/>
      <c r="O650" s="13"/>
      <c r="P650" s="11"/>
      <c r="Q650" s="11">
        <f>'[8]6、模具砂箱评估表'!J226</f>
        <v>900</v>
      </c>
      <c r="R650" s="25">
        <f>'[8]6、模具砂箱评估表'!K226*100</f>
        <v>30</v>
      </c>
      <c r="S650" s="11">
        <f t="shared" si="22"/>
        <v>270</v>
      </c>
      <c r="T650" s="11"/>
      <c r="U650" s="22" t="str">
        <f>'[8]6、模具砂箱评估表'!M226</f>
        <v>A4</v>
      </c>
      <c r="V650" s="176"/>
      <c r="W650" s="176"/>
      <c r="X650" s="176"/>
      <c r="Y650" s="176"/>
    </row>
    <row r="651" spans="1:25" ht="18" customHeight="1">
      <c r="A651" s="22">
        <f>'[8]6、模具砂箱评估表'!A227</f>
        <v>226</v>
      </c>
      <c r="B651" s="22">
        <f>'[8]6、模具砂箱评估表'!B227</f>
        <v>0</v>
      </c>
      <c r="C651" s="30" t="str">
        <f>'[8]6、模具砂箱评估表'!C227</f>
        <v>木型79</v>
      </c>
      <c r="D651" s="22">
        <f>'[8]6、模具砂箱评估表'!D227</f>
        <v>0</v>
      </c>
      <c r="E651" s="22"/>
      <c r="F651" s="22" t="str">
        <f>'[8]6、模具砂箱评估表'!G227</f>
        <v>沈阳东方木型模具制品有限公司</v>
      </c>
      <c r="G651" s="22" t="str">
        <f>'[8]6、模具砂箱评估表'!E227</f>
        <v>台</v>
      </c>
      <c r="H651" s="22">
        <f>'[8]6、模具砂箱评估表'!F227</f>
        <v>1</v>
      </c>
      <c r="I651" s="23">
        <f>'[8]6、模具砂箱评估表'!H227</f>
        <v>41455</v>
      </c>
      <c r="J651" s="23">
        <f t="shared" si="21"/>
        <v>41455</v>
      </c>
      <c r="K651" s="23"/>
      <c r="L651" s="110"/>
      <c r="M651" s="11"/>
      <c r="N651" s="10"/>
      <c r="O651" s="13"/>
      <c r="P651" s="11"/>
      <c r="Q651" s="11">
        <f>'[8]6、模具砂箱评估表'!J227</f>
        <v>900</v>
      </c>
      <c r="R651" s="25">
        <f>'[8]6、模具砂箱评估表'!K227*100</f>
        <v>30</v>
      </c>
      <c r="S651" s="11">
        <f t="shared" si="22"/>
        <v>270</v>
      </c>
      <c r="T651" s="11"/>
      <c r="U651" s="22" t="str">
        <f>'[8]6、模具砂箱评估表'!M227</f>
        <v>A4</v>
      </c>
      <c r="V651" s="176"/>
      <c r="W651" s="176"/>
      <c r="X651" s="176"/>
      <c r="Y651" s="176"/>
    </row>
    <row r="652" spans="1:25" ht="18" customHeight="1">
      <c r="A652" s="22">
        <f>'[8]6、模具砂箱评估表'!A228</f>
        <v>227</v>
      </c>
      <c r="B652" s="22">
        <f>'[8]6、模具砂箱评估表'!B228</f>
        <v>0</v>
      </c>
      <c r="C652" s="30" t="str">
        <f>'[8]6、模具砂箱评估表'!C228</f>
        <v>木型80</v>
      </c>
      <c r="D652" s="22">
        <f>'[8]6、模具砂箱评估表'!D228</f>
        <v>0</v>
      </c>
      <c r="E652" s="22"/>
      <c r="F652" s="22" t="str">
        <f>'[8]6、模具砂箱评估表'!G228</f>
        <v>沈阳东方木型模具制品有限公司</v>
      </c>
      <c r="G652" s="22" t="str">
        <f>'[8]6、模具砂箱评估表'!E228</f>
        <v>台</v>
      </c>
      <c r="H652" s="22">
        <f>'[8]6、模具砂箱评估表'!F228</f>
        <v>1</v>
      </c>
      <c r="I652" s="23">
        <f>'[8]6、模具砂箱评估表'!H228</f>
        <v>41455</v>
      </c>
      <c r="J652" s="23">
        <f t="shared" si="21"/>
        <v>41455</v>
      </c>
      <c r="K652" s="23"/>
      <c r="L652" s="110"/>
      <c r="M652" s="11"/>
      <c r="N652" s="10"/>
      <c r="O652" s="13"/>
      <c r="P652" s="11"/>
      <c r="Q652" s="11">
        <f>'[8]6、模具砂箱评估表'!J228</f>
        <v>900</v>
      </c>
      <c r="R652" s="25">
        <f>'[8]6、模具砂箱评估表'!K228*100</f>
        <v>30</v>
      </c>
      <c r="S652" s="11">
        <f t="shared" si="22"/>
        <v>270</v>
      </c>
      <c r="T652" s="11"/>
      <c r="U652" s="22" t="str">
        <f>'[8]6、模具砂箱评估表'!M228</f>
        <v>A4</v>
      </c>
      <c r="V652" s="176"/>
      <c r="W652" s="176"/>
      <c r="X652" s="176"/>
      <c r="Y652" s="176"/>
    </row>
    <row r="653" spans="1:25" ht="18" customHeight="1">
      <c r="A653" s="22">
        <f>'[8]6、模具砂箱评估表'!A229</f>
        <v>228</v>
      </c>
      <c r="B653" s="22">
        <f>'[8]6、模具砂箱评估表'!B229</f>
        <v>0</v>
      </c>
      <c r="C653" s="30" t="str">
        <f>'[8]6、模具砂箱评估表'!C229</f>
        <v>木型81</v>
      </c>
      <c r="D653" s="22">
        <f>'[8]6、模具砂箱评估表'!D229</f>
        <v>0</v>
      </c>
      <c r="E653" s="22"/>
      <c r="F653" s="22" t="str">
        <f>'[8]6、模具砂箱评估表'!G229</f>
        <v>沈阳东方木型模具制品有限公司</v>
      </c>
      <c r="G653" s="22" t="str">
        <f>'[8]6、模具砂箱评估表'!E229</f>
        <v>台</v>
      </c>
      <c r="H653" s="22">
        <f>'[8]6、模具砂箱评估表'!F229</f>
        <v>1</v>
      </c>
      <c r="I653" s="23">
        <f>'[8]6、模具砂箱评估表'!H229</f>
        <v>41455</v>
      </c>
      <c r="J653" s="23">
        <f t="shared" si="21"/>
        <v>41455</v>
      </c>
      <c r="K653" s="23"/>
      <c r="L653" s="110"/>
      <c r="M653" s="11"/>
      <c r="N653" s="10"/>
      <c r="O653" s="13"/>
      <c r="P653" s="11"/>
      <c r="Q653" s="11">
        <f>'[8]6、模具砂箱评估表'!J229</f>
        <v>900</v>
      </c>
      <c r="R653" s="25">
        <f>'[8]6、模具砂箱评估表'!K229*100</f>
        <v>30</v>
      </c>
      <c r="S653" s="11">
        <f t="shared" si="22"/>
        <v>270</v>
      </c>
      <c r="T653" s="11"/>
      <c r="U653" s="22" t="str">
        <f>'[8]6、模具砂箱评估表'!M229</f>
        <v>A4</v>
      </c>
      <c r="V653" s="176"/>
      <c r="W653" s="176"/>
      <c r="X653" s="176"/>
      <c r="Y653" s="176"/>
    </row>
    <row r="654" spans="1:25" ht="18" customHeight="1">
      <c r="A654" s="22">
        <f>'[8]6、模具砂箱评估表'!A230</f>
        <v>229</v>
      </c>
      <c r="B654" s="22">
        <f>'[8]6、模具砂箱评估表'!B230</f>
        <v>0</v>
      </c>
      <c r="C654" s="30" t="str">
        <f>'[8]6、模具砂箱评估表'!C230</f>
        <v>金属型244</v>
      </c>
      <c r="D654" s="22">
        <f>'[8]6、模具砂箱评估表'!D230</f>
        <v>0</v>
      </c>
      <c r="E654" s="22"/>
      <c r="F654" s="22" t="str">
        <f>'[8]6、模具砂箱评估表'!G230</f>
        <v>沈阳卡斯汀模具制造有限公司</v>
      </c>
      <c r="G654" s="22" t="str">
        <f>'[8]6、模具砂箱评估表'!E230</f>
        <v>台</v>
      </c>
      <c r="H654" s="22">
        <f>'[8]6、模具砂箱评估表'!F230</f>
        <v>1</v>
      </c>
      <c r="I654" s="23">
        <f>'[8]6、模具砂箱评估表'!H230</f>
        <v>41455</v>
      </c>
      <c r="J654" s="23">
        <f t="shared" si="21"/>
        <v>41455</v>
      </c>
      <c r="K654" s="23"/>
      <c r="L654" s="110"/>
      <c r="M654" s="11"/>
      <c r="N654" s="10"/>
      <c r="O654" s="13"/>
      <c r="P654" s="11"/>
      <c r="Q654" s="11">
        <f>'[8]6、模具砂箱评估表'!J230</f>
        <v>18500</v>
      </c>
      <c r="R654" s="25">
        <f>'[8]6、模具砂箱评估表'!K230*100</f>
        <v>35</v>
      </c>
      <c r="S654" s="11">
        <f t="shared" si="22"/>
        <v>6475</v>
      </c>
      <c r="T654" s="11"/>
      <c r="U654" s="22" t="str">
        <f>'[8]6、模具砂箱评估表'!M230</f>
        <v>A5</v>
      </c>
      <c r="V654" s="176"/>
      <c r="W654" s="176"/>
      <c r="X654" s="176"/>
      <c r="Y654" s="176"/>
    </row>
    <row r="655" spans="1:25" ht="18" customHeight="1">
      <c r="A655" s="22">
        <f>'[8]6、模具砂箱评估表'!A231</f>
        <v>230</v>
      </c>
      <c r="B655" s="22">
        <f>'[8]6、模具砂箱评估表'!B231</f>
        <v>0</v>
      </c>
      <c r="C655" s="30" t="str">
        <f>'[8]6、模具砂箱评估表'!C231</f>
        <v>金属型245</v>
      </c>
      <c r="D655" s="22">
        <f>'[8]6、模具砂箱评估表'!D231</f>
        <v>0</v>
      </c>
      <c r="E655" s="22"/>
      <c r="F655" s="22" t="str">
        <f>'[8]6、模具砂箱评估表'!G231</f>
        <v>沈阳卡斯汀模具制造有限公司</v>
      </c>
      <c r="G655" s="22" t="str">
        <f>'[8]6、模具砂箱评估表'!E231</f>
        <v>台</v>
      </c>
      <c r="H655" s="22">
        <f>'[8]6、模具砂箱评估表'!F231</f>
        <v>1</v>
      </c>
      <c r="I655" s="23">
        <f>'[8]6、模具砂箱评估表'!H231</f>
        <v>41455</v>
      </c>
      <c r="J655" s="23">
        <f t="shared" si="21"/>
        <v>41455</v>
      </c>
      <c r="K655" s="23"/>
      <c r="L655" s="110"/>
      <c r="M655" s="11"/>
      <c r="N655" s="10"/>
      <c r="O655" s="13"/>
      <c r="P655" s="11"/>
      <c r="Q655" s="11">
        <f>'[8]6、模具砂箱评估表'!J231</f>
        <v>41200</v>
      </c>
      <c r="R655" s="25">
        <f>'[8]6、模具砂箱评估表'!K231*100</f>
        <v>35</v>
      </c>
      <c r="S655" s="11">
        <f t="shared" si="22"/>
        <v>14420</v>
      </c>
      <c r="T655" s="11"/>
      <c r="U655" s="22" t="str">
        <f>'[8]6、模具砂箱评估表'!M231</f>
        <v>A5</v>
      </c>
      <c r="V655" s="176"/>
      <c r="W655" s="176"/>
      <c r="X655" s="176"/>
      <c r="Y655" s="176"/>
    </row>
    <row r="656" spans="1:25" ht="18" customHeight="1">
      <c r="A656" s="22">
        <f>'[8]6、模具砂箱评估表'!A232</f>
        <v>231</v>
      </c>
      <c r="B656" s="22">
        <f>'[8]6、模具砂箱评估表'!B232</f>
        <v>0</v>
      </c>
      <c r="C656" s="30" t="str">
        <f>'[8]6、模具砂箱评估表'!C232</f>
        <v>金属型246</v>
      </c>
      <c r="D656" s="22">
        <f>'[8]6、模具砂箱评估表'!D232</f>
        <v>0</v>
      </c>
      <c r="E656" s="22"/>
      <c r="F656" s="22" t="str">
        <f>'[8]6、模具砂箱评估表'!G232</f>
        <v>沈阳卡斯汀模具制造有限公司</v>
      </c>
      <c r="G656" s="22" t="str">
        <f>'[8]6、模具砂箱评估表'!E232</f>
        <v>台</v>
      </c>
      <c r="H656" s="22">
        <f>'[8]6、模具砂箱评估表'!F232</f>
        <v>1</v>
      </c>
      <c r="I656" s="23">
        <f>'[8]6、模具砂箱评估表'!H232</f>
        <v>41455</v>
      </c>
      <c r="J656" s="23">
        <f t="shared" si="21"/>
        <v>41455</v>
      </c>
      <c r="K656" s="23"/>
      <c r="L656" s="110"/>
      <c r="M656" s="11"/>
      <c r="N656" s="10"/>
      <c r="O656" s="13"/>
      <c r="P656" s="11"/>
      <c r="Q656" s="11">
        <f>'[8]6、模具砂箱评估表'!J232</f>
        <v>18500</v>
      </c>
      <c r="R656" s="25">
        <f>'[8]6、模具砂箱评估表'!K232*100</f>
        <v>35</v>
      </c>
      <c r="S656" s="11">
        <f t="shared" si="22"/>
        <v>6475</v>
      </c>
      <c r="T656" s="11"/>
      <c r="U656" s="22" t="str">
        <f>'[8]6、模具砂箱评估表'!M232</f>
        <v>A5</v>
      </c>
      <c r="V656" s="176"/>
      <c r="W656" s="176"/>
      <c r="X656" s="176"/>
      <c r="Y656" s="176"/>
    </row>
    <row r="657" spans="1:25" ht="18" customHeight="1">
      <c r="A657" s="22">
        <f>'[8]6、模具砂箱评估表'!A233</f>
        <v>232</v>
      </c>
      <c r="B657" s="22">
        <f>'[8]6、模具砂箱评估表'!B233</f>
        <v>0</v>
      </c>
      <c r="C657" s="30" t="str">
        <f>'[8]6、模具砂箱评估表'!C233</f>
        <v>金属型247</v>
      </c>
      <c r="D657" s="22">
        <f>'[8]6、模具砂箱评估表'!D233</f>
        <v>0</v>
      </c>
      <c r="E657" s="22"/>
      <c r="F657" s="22" t="str">
        <f>'[8]6、模具砂箱评估表'!G233</f>
        <v>沈阳卡斯汀模具制造有限公司</v>
      </c>
      <c r="G657" s="22" t="str">
        <f>'[8]6、模具砂箱评估表'!E233</f>
        <v>台</v>
      </c>
      <c r="H657" s="22">
        <f>'[8]6、模具砂箱评估表'!F233</f>
        <v>1</v>
      </c>
      <c r="I657" s="23">
        <f>'[8]6、模具砂箱评估表'!H233</f>
        <v>41455</v>
      </c>
      <c r="J657" s="23">
        <f t="shared" si="21"/>
        <v>41455</v>
      </c>
      <c r="K657" s="23"/>
      <c r="L657" s="110"/>
      <c r="M657" s="11"/>
      <c r="N657" s="10"/>
      <c r="O657" s="13"/>
      <c r="P657" s="11"/>
      <c r="Q657" s="11">
        <f>'[8]6、模具砂箱评估表'!J233</f>
        <v>18500</v>
      </c>
      <c r="R657" s="25">
        <f>'[8]6、模具砂箱评估表'!K233*100</f>
        <v>35</v>
      </c>
      <c r="S657" s="11">
        <f t="shared" si="22"/>
        <v>6475</v>
      </c>
      <c r="T657" s="11"/>
      <c r="U657" s="22" t="str">
        <f>'[8]6、模具砂箱评估表'!M233</f>
        <v>A5</v>
      </c>
      <c r="V657" s="176"/>
      <c r="W657" s="176"/>
      <c r="X657" s="176"/>
      <c r="Y657" s="176"/>
    </row>
    <row r="658" spans="1:25" ht="18" customHeight="1">
      <c r="A658" s="22">
        <f>'[8]6、模具砂箱评估表'!A234</f>
        <v>233</v>
      </c>
      <c r="B658" s="22">
        <f>'[8]6、模具砂箱评估表'!B234</f>
        <v>0</v>
      </c>
      <c r="C658" s="30" t="str">
        <f>'[8]6、模具砂箱评估表'!C234</f>
        <v>金属型248</v>
      </c>
      <c r="D658" s="22">
        <f>'[8]6、模具砂箱评估表'!D234</f>
        <v>0</v>
      </c>
      <c r="E658" s="22"/>
      <c r="F658" s="22" t="str">
        <f>'[8]6、模具砂箱评估表'!G234</f>
        <v>沈阳卡斯汀模具制造有限公司</v>
      </c>
      <c r="G658" s="22" t="str">
        <f>'[8]6、模具砂箱评估表'!E234</f>
        <v>台</v>
      </c>
      <c r="H658" s="22">
        <f>'[8]6、模具砂箱评估表'!F234</f>
        <v>1</v>
      </c>
      <c r="I658" s="23">
        <f>'[8]6、模具砂箱评估表'!H234</f>
        <v>41455</v>
      </c>
      <c r="J658" s="23">
        <f t="shared" si="21"/>
        <v>41455</v>
      </c>
      <c r="K658" s="23"/>
      <c r="L658" s="110"/>
      <c r="M658" s="11"/>
      <c r="N658" s="10"/>
      <c r="O658" s="13"/>
      <c r="P658" s="11"/>
      <c r="Q658" s="11">
        <f>'[8]6、模具砂箱评估表'!J234</f>
        <v>18500</v>
      </c>
      <c r="R658" s="25">
        <f>'[8]6、模具砂箱评估表'!K234*100</f>
        <v>35</v>
      </c>
      <c r="S658" s="11">
        <f t="shared" si="22"/>
        <v>6475</v>
      </c>
      <c r="T658" s="11"/>
      <c r="U658" s="22" t="str">
        <f>'[8]6、模具砂箱评估表'!M234</f>
        <v>A5</v>
      </c>
      <c r="V658" s="176"/>
      <c r="W658" s="176"/>
      <c r="X658" s="176"/>
      <c r="Y658" s="176"/>
    </row>
    <row r="659" spans="1:25" ht="18" customHeight="1">
      <c r="A659" s="22">
        <f>'[8]6、模具砂箱评估表'!A235</f>
        <v>234</v>
      </c>
      <c r="B659" s="22">
        <f>'[8]6、模具砂箱评估表'!B235</f>
        <v>0</v>
      </c>
      <c r="C659" s="30" t="str">
        <f>'[8]6、模具砂箱评估表'!C235</f>
        <v>金属型249</v>
      </c>
      <c r="D659" s="22">
        <f>'[8]6、模具砂箱评估表'!D235</f>
        <v>0</v>
      </c>
      <c r="E659" s="22"/>
      <c r="F659" s="22" t="str">
        <f>'[8]6、模具砂箱评估表'!G235</f>
        <v>沈阳卡斯汀模具制造有限公司</v>
      </c>
      <c r="G659" s="22" t="str">
        <f>'[8]6、模具砂箱评估表'!E235</f>
        <v>台</v>
      </c>
      <c r="H659" s="22">
        <f>'[8]6、模具砂箱评估表'!F235</f>
        <v>1</v>
      </c>
      <c r="I659" s="23">
        <f>'[8]6、模具砂箱评估表'!H235</f>
        <v>41455</v>
      </c>
      <c r="J659" s="23">
        <f t="shared" si="21"/>
        <v>41455</v>
      </c>
      <c r="K659" s="23"/>
      <c r="L659" s="110"/>
      <c r="M659" s="11"/>
      <c r="N659" s="10"/>
      <c r="O659" s="13"/>
      <c r="P659" s="11"/>
      <c r="Q659" s="11">
        <f>'[8]6、模具砂箱评估表'!J235</f>
        <v>18500</v>
      </c>
      <c r="R659" s="25">
        <f>'[8]6、模具砂箱评估表'!K235*100</f>
        <v>35</v>
      </c>
      <c r="S659" s="11">
        <f t="shared" si="22"/>
        <v>6475</v>
      </c>
      <c r="T659" s="11"/>
      <c r="U659" s="22" t="str">
        <f>'[8]6、模具砂箱评估表'!M235</f>
        <v>A5</v>
      </c>
      <c r="V659" s="176"/>
      <c r="W659" s="176"/>
      <c r="X659" s="176"/>
      <c r="Y659" s="176"/>
    </row>
    <row r="660" spans="1:25" ht="18" customHeight="1">
      <c r="A660" s="22">
        <f>'[8]6、模具砂箱评估表'!A236</f>
        <v>235</v>
      </c>
      <c r="B660" s="22">
        <f>'[8]6、模具砂箱评估表'!B236</f>
        <v>0</v>
      </c>
      <c r="C660" s="30" t="str">
        <f>'[8]6、模具砂箱评估表'!C236</f>
        <v>金属型250</v>
      </c>
      <c r="D660" s="22">
        <f>'[8]6、模具砂箱评估表'!D236</f>
        <v>0</v>
      </c>
      <c r="E660" s="22"/>
      <c r="F660" s="22" t="str">
        <f>'[8]6、模具砂箱评估表'!G236</f>
        <v>沈阳卡斯汀模具制造有限公司</v>
      </c>
      <c r="G660" s="22" t="str">
        <f>'[8]6、模具砂箱评估表'!E236</f>
        <v>台</v>
      </c>
      <c r="H660" s="22">
        <f>'[8]6、模具砂箱评估表'!F236</f>
        <v>1</v>
      </c>
      <c r="I660" s="23">
        <f>'[8]6、模具砂箱评估表'!H236</f>
        <v>41455</v>
      </c>
      <c r="J660" s="23">
        <f t="shared" si="21"/>
        <v>41455</v>
      </c>
      <c r="K660" s="23"/>
      <c r="L660" s="110"/>
      <c r="M660" s="11"/>
      <c r="N660" s="10"/>
      <c r="O660" s="13"/>
      <c r="P660" s="11"/>
      <c r="Q660" s="11">
        <f>'[8]6、模具砂箱评估表'!J236</f>
        <v>19900</v>
      </c>
      <c r="R660" s="25">
        <f>'[8]6、模具砂箱评估表'!K236*100</f>
        <v>35</v>
      </c>
      <c r="S660" s="11">
        <f t="shared" si="22"/>
        <v>6965</v>
      </c>
      <c r="T660" s="11"/>
      <c r="U660" s="22" t="str">
        <f>'[8]6、模具砂箱评估表'!M236</f>
        <v>A5</v>
      </c>
      <c r="V660" s="176"/>
      <c r="W660" s="176"/>
      <c r="X660" s="176"/>
      <c r="Y660" s="176"/>
    </row>
    <row r="661" spans="1:25" ht="18" customHeight="1">
      <c r="A661" s="22">
        <f>'[8]6、模具砂箱评估表'!A237</f>
        <v>236</v>
      </c>
      <c r="B661" s="22">
        <f>'[8]6、模具砂箱评估表'!B237</f>
        <v>0</v>
      </c>
      <c r="C661" s="30" t="str">
        <f>'[8]6、模具砂箱评估表'!C237</f>
        <v>金属型251</v>
      </c>
      <c r="D661" s="22">
        <f>'[8]6、模具砂箱评估表'!D237</f>
        <v>0</v>
      </c>
      <c r="E661" s="22"/>
      <c r="F661" s="22" t="str">
        <f>'[8]6、模具砂箱评估表'!G237</f>
        <v>沈阳卡斯汀模具制造有限公司</v>
      </c>
      <c r="G661" s="22" t="str">
        <f>'[8]6、模具砂箱评估表'!E237</f>
        <v>台</v>
      </c>
      <c r="H661" s="22">
        <f>'[8]6、模具砂箱评估表'!F237</f>
        <v>1</v>
      </c>
      <c r="I661" s="23">
        <f>'[8]6、模具砂箱评估表'!H237</f>
        <v>41455</v>
      </c>
      <c r="J661" s="23">
        <f t="shared" si="21"/>
        <v>41455</v>
      </c>
      <c r="K661" s="23"/>
      <c r="L661" s="110"/>
      <c r="M661" s="11"/>
      <c r="N661" s="10"/>
      <c r="O661" s="13"/>
      <c r="P661" s="11"/>
      <c r="Q661" s="11">
        <f>'[8]6、模具砂箱评估表'!J237</f>
        <v>18500</v>
      </c>
      <c r="R661" s="25">
        <f>'[8]6、模具砂箱评估表'!K237*100</f>
        <v>35</v>
      </c>
      <c r="S661" s="11">
        <f t="shared" si="22"/>
        <v>6475</v>
      </c>
      <c r="T661" s="11"/>
      <c r="U661" s="22" t="str">
        <f>'[8]6、模具砂箱评估表'!M237</f>
        <v>A5</v>
      </c>
      <c r="V661" s="176"/>
      <c r="W661" s="176"/>
      <c r="X661" s="176"/>
      <c r="Y661" s="176"/>
    </row>
    <row r="662" spans="1:25" ht="18" customHeight="1">
      <c r="A662" s="22">
        <f>'[8]6、模具砂箱评估表'!A238</f>
        <v>237</v>
      </c>
      <c r="B662" s="22">
        <f>'[8]6、模具砂箱评估表'!B238</f>
        <v>0</v>
      </c>
      <c r="C662" s="30" t="str">
        <f>'[8]6、模具砂箱评估表'!C238</f>
        <v>金属型252</v>
      </c>
      <c r="D662" s="22">
        <f>'[8]6、模具砂箱评估表'!D238</f>
        <v>0</v>
      </c>
      <c r="E662" s="22"/>
      <c r="F662" s="22" t="str">
        <f>'[8]6、模具砂箱评估表'!G238</f>
        <v>沈阳卡斯汀模具制造有限公司</v>
      </c>
      <c r="G662" s="22" t="str">
        <f>'[8]6、模具砂箱评估表'!E238</f>
        <v>台</v>
      </c>
      <c r="H662" s="22">
        <f>'[8]6、模具砂箱评估表'!F238</f>
        <v>1</v>
      </c>
      <c r="I662" s="23">
        <f>'[8]6、模具砂箱评估表'!H238</f>
        <v>41455</v>
      </c>
      <c r="J662" s="23">
        <f t="shared" si="21"/>
        <v>41455</v>
      </c>
      <c r="K662" s="23"/>
      <c r="L662" s="110"/>
      <c r="M662" s="11"/>
      <c r="N662" s="10"/>
      <c r="O662" s="13"/>
      <c r="P662" s="11"/>
      <c r="Q662" s="11">
        <f>'[8]6、模具砂箱评估表'!J238</f>
        <v>35500</v>
      </c>
      <c r="R662" s="25">
        <f>'[8]6、模具砂箱评估表'!K238*100</f>
        <v>35</v>
      </c>
      <c r="S662" s="11">
        <f t="shared" si="22"/>
        <v>12425</v>
      </c>
      <c r="T662" s="11"/>
      <c r="U662" s="22" t="str">
        <f>'[8]6、模具砂箱评估表'!M238</f>
        <v>A5</v>
      </c>
      <c r="V662" s="176"/>
      <c r="W662" s="176"/>
      <c r="X662" s="176"/>
      <c r="Y662" s="176"/>
    </row>
    <row r="663" spans="1:25" ht="18" customHeight="1">
      <c r="A663" s="22">
        <f>'[8]6、模具砂箱评估表'!A239</f>
        <v>238</v>
      </c>
      <c r="B663" s="22">
        <f>'[8]6、模具砂箱评估表'!B239</f>
        <v>0</v>
      </c>
      <c r="C663" s="30" t="str">
        <f>'[8]6、模具砂箱评估表'!C239</f>
        <v>金属型253</v>
      </c>
      <c r="D663" s="22">
        <f>'[8]6、模具砂箱评估表'!D239</f>
        <v>0</v>
      </c>
      <c r="E663" s="22"/>
      <c r="F663" s="22" t="str">
        <f>'[8]6、模具砂箱评估表'!G239</f>
        <v>沈阳卡斯汀模具制造有限公司</v>
      </c>
      <c r="G663" s="22" t="str">
        <f>'[8]6、模具砂箱评估表'!E239</f>
        <v>台</v>
      </c>
      <c r="H663" s="22">
        <f>'[8]6、模具砂箱评估表'!F239</f>
        <v>1</v>
      </c>
      <c r="I663" s="23">
        <f>'[8]6、模具砂箱评估表'!H239</f>
        <v>41455</v>
      </c>
      <c r="J663" s="23">
        <f t="shared" si="21"/>
        <v>41455</v>
      </c>
      <c r="K663" s="23"/>
      <c r="L663" s="110"/>
      <c r="M663" s="11"/>
      <c r="N663" s="10"/>
      <c r="O663" s="13"/>
      <c r="P663" s="11"/>
      <c r="Q663" s="11">
        <f>'[8]6、模具砂箱评估表'!J239</f>
        <v>24100</v>
      </c>
      <c r="R663" s="25">
        <f>'[8]6、模具砂箱评估表'!K239*100</f>
        <v>35</v>
      </c>
      <c r="S663" s="11">
        <f t="shared" si="22"/>
        <v>8435</v>
      </c>
      <c r="T663" s="11"/>
      <c r="U663" s="22" t="str">
        <f>'[8]6、模具砂箱评估表'!M239</f>
        <v>A5</v>
      </c>
      <c r="V663" s="176"/>
      <c r="W663" s="176"/>
      <c r="X663" s="176"/>
      <c r="Y663" s="176"/>
    </row>
    <row r="664" spans="1:25" ht="18" customHeight="1">
      <c r="A664" s="22">
        <f>'[8]6、模具砂箱评估表'!A240</f>
        <v>239</v>
      </c>
      <c r="B664" s="22">
        <f>'[8]6、模具砂箱评估表'!B240</f>
        <v>0</v>
      </c>
      <c r="C664" s="30" t="str">
        <f>'[8]6、模具砂箱评估表'!C240</f>
        <v>金属型254</v>
      </c>
      <c r="D664" s="22">
        <f>'[8]6、模具砂箱评估表'!D240</f>
        <v>0</v>
      </c>
      <c r="E664" s="22"/>
      <c r="F664" s="22" t="str">
        <f>'[8]6、模具砂箱评估表'!G240</f>
        <v>沈阳卡斯汀模具制造有限公司</v>
      </c>
      <c r="G664" s="22" t="str">
        <f>'[8]6、模具砂箱评估表'!E240</f>
        <v>台</v>
      </c>
      <c r="H664" s="22">
        <f>'[8]6、模具砂箱评估表'!F240</f>
        <v>1</v>
      </c>
      <c r="I664" s="23">
        <f>'[8]6、模具砂箱评估表'!H240</f>
        <v>41455</v>
      </c>
      <c r="J664" s="23">
        <f t="shared" si="21"/>
        <v>41455</v>
      </c>
      <c r="K664" s="23"/>
      <c r="L664" s="110"/>
      <c r="M664" s="11"/>
      <c r="N664" s="10"/>
      <c r="O664" s="13"/>
      <c r="P664" s="11"/>
      <c r="Q664" s="11">
        <f>'[8]6、模具砂箱评估表'!J240</f>
        <v>18500</v>
      </c>
      <c r="R664" s="25">
        <f>'[8]6、模具砂箱评估表'!K240*100</f>
        <v>35</v>
      </c>
      <c r="S664" s="11">
        <f t="shared" si="22"/>
        <v>6475</v>
      </c>
      <c r="T664" s="11"/>
      <c r="U664" s="22" t="str">
        <f>'[8]6、模具砂箱评估表'!M240</f>
        <v>A5</v>
      </c>
      <c r="V664" s="176"/>
      <c r="W664" s="176"/>
      <c r="X664" s="176"/>
      <c r="Y664" s="176"/>
    </row>
    <row r="665" spans="1:25" ht="18" customHeight="1">
      <c r="A665" s="22">
        <f>'[8]6、模具砂箱评估表'!A241</f>
        <v>240</v>
      </c>
      <c r="B665" s="22">
        <f>'[8]6、模具砂箱评估表'!B241</f>
        <v>0</v>
      </c>
      <c r="C665" s="30" t="str">
        <f>'[8]6、模具砂箱评估表'!C241</f>
        <v>金属型255</v>
      </c>
      <c r="D665" s="22">
        <f>'[8]6、模具砂箱评估表'!D241</f>
        <v>0</v>
      </c>
      <c r="E665" s="22"/>
      <c r="F665" s="22" t="str">
        <f>'[8]6、模具砂箱评估表'!G241</f>
        <v>沈阳卡斯汀模具制造有限公司</v>
      </c>
      <c r="G665" s="22" t="str">
        <f>'[8]6、模具砂箱评估表'!E241</f>
        <v>台</v>
      </c>
      <c r="H665" s="22">
        <f>'[8]6、模具砂箱评估表'!F241</f>
        <v>1</v>
      </c>
      <c r="I665" s="23">
        <f>'[8]6、模具砂箱评估表'!H241</f>
        <v>41455</v>
      </c>
      <c r="J665" s="23">
        <f t="shared" si="21"/>
        <v>41455</v>
      </c>
      <c r="K665" s="23"/>
      <c r="L665" s="110"/>
      <c r="M665" s="11"/>
      <c r="N665" s="10"/>
      <c r="O665" s="13"/>
      <c r="P665" s="11"/>
      <c r="Q665" s="11">
        <f>'[8]6、模具砂箱评估表'!J241</f>
        <v>18500</v>
      </c>
      <c r="R665" s="25">
        <f>'[8]6、模具砂箱评估表'!K241*100</f>
        <v>35</v>
      </c>
      <c r="S665" s="11">
        <f t="shared" si="22"/>
        <v>6475</v>
      </c>
      <c r="T665" s="11"/>
      <c r="U665" s="22" t="str">
        <f>'[8]6、模具砂箱评估表'!M241</f>
        <v>A5</v>
      </c>
      <c r="V665" s="176"/>
      <c r="W665" s="176"/>
      <c r="X665" s="176"/>
      <c r="Y665" s="176"/>
    </row>
    <row r="666" spans="1:25" ht="18" customHeight="1">
      <c r="A666" s="22">
        <f>'[8]6、模具砂箱评估表'!A242</f>
        <v>241</v>
      </c>
      <c r="B666" s="22">
        <f>'[8]6、模具砂箱评估表'!B242</f>
        <v>0</v>
      </c>
      <c r="C666" s="30" t="str">
        <f>'[8]6、模具砂箱评估表'!C242</f>
        <v>金属型256</v>
      </c>
      <c r="D666" s="22">
        <f>'[8]6、模具砂箱评估表'!D242</f>
        <v>0</v>
      </c>
      <c r="E666" s="22"/>
      <c r="F666" s="22" t="str">
        <f>'[8]6、模具砂箱评估表'!G242</f>
        <v>沈阳卡斯汀模具制造有限公司</v>
      </c>
      <c r="G666" s="22" t="str">
        <f>'[8]6、模具砂箱评估表'!E242</f>
        <v>台</v>
      </c>
      <c r="H666" s="22">
        <f>'[8]6、模具砂箱评估表'!F242</f>
        <v>1</v>
      </c>
      <c r="I666" s="23">
        <f>'[8]6、模具砂箱评估表'!H242</f>
        <v>41455</v>
      </c>
      <c r="J666" s="23">
        <f t="shared" si="21"/>
        <v>41455</v>
      </c>
      <c r="K666" s="23"/>
      <c r="L666" s="110"/>
      <c r="M666" s="11"/>
      <c r="N666" s="10"/>
      <c r="O666" s="13"/>
      <c r="P666" s="11"/>
      <c r="Q666" s="11">
        <f>'[8]6、模具砂箱评估表'!J242</f>
        <v>21300</v>
      </c>
      <c r="R666" s="25">
        <f>'[8]6、模具砂箱评估表'!K242*100</f>
        <v>35</v>
      </c>
      <c r="S666" s="11">
        <f t="shared" si="22"/>
        <v>7455</v>
      </c>
      <c r="T666" s="11"/>
      <c r="U666" s="22" t="str">
        <f>'[8]6、模具砂箱评估表'!M242</f>
        <v>A5</v>
      </c>
      <c r="V666" s="176"/>
      <c r="W666" s="176"/>
      <c r="X666" s="176"/>
      <c r="Y666" s="176"/>
    </row>
    <row r="667" spans="1:25" ht="18" customHeight="1">
      <c r="A667" s="22">
        <f>'[8]6、模具砂箱评估表'!A243</f>
        <v>242</v>
      </c>
      <c r="B667" s="22">
        <f>'[8]6、模具砂箱评估表'!B243</f>
        <v>0</v>
      </c>
      <c r="C667" s="30" t="str">
        <f>'[8]6、模具砂箱评估表'!C243</f>
        <v>金属型257</v>
      </c>
      <c r="D667" s="22">
        <f>'[8]6、模具砂箱评估表'!D243</f>
        <v>0</v>
      </c>
      <c r="E667" s="22"/>
      <c r="F667" s="22" t="str">
        <f>'[8]6、模具砂箱评估表'!G243</f>
        <v>沈阳卡斯汀模具制造有限公司</v>
      </c>
      <c r="G667" s="22" t="str">
        <f>'[8]6、模具砂箱评估表'!E243</f>
        <v>台</v>
      </c>
      <c r="H667" s="22">
        <f>'[8]6、模具砂箱评估表'!F243</f>
        <v>1</v>
      </c>
      <c r="I667" s="23">
        <f>'[8]6、模具砂箱评估表'!H243</f>
        <v>41455</v>
      </c>
      <c r="J667" s="23">
        <f t="shared" si="21"/>
        <v>41455</v>
      </c>
      <c r="K667" s="23"/>
      <c r="L667" s="110"/>
      <c r="M667" s="11"/>
      <c r="N667" s="10"/>
      <c r="O667" s="13"/>
      <c r="P667" s="11"/>
      <c r="Q667" s="11">
        <f>'[8]6、模具砂箱评估表'!J243</f>
        <v>18500</v>
      </c>
      <c r="R667" s="25">
        <f>'[8]6、模具砂箱评估表'!K243*100</f>
        <v>35</v>
      </c>
      <c r="S667" s="11">
        <f t="shared" si="22"/>
        <v>6475</v>
      </c>
      <c r="T667" s="11"/>
      <c r="U667" s="22" t="str">
        <f>'[8]6、模具砂箱评估表'!M243</f>
        <v>A5</v>
      </c>
      <c r="V667" s="176"/>
      <c r="W667" s="176"/>
      <c r="X667" s="176"/>
      <c r="Y667" s="176"/>
    </row>
    <row r="668" spans="1:25" ht="18" customHeight="1">
      <c r="A668" s="22">
        <f>'[8]6、模具砂箱评估表'!A244</f>
        <v>243</v>
      </c>
      <c r="B668" s="22">
        <f>'[8]6、模具砂箱评估表'!B244</f>
        <v>0</v>
      </c>
      <c r="C668" s="30" t="str">
        <f>'[8]6、模具砂箱评估表'!C244</f>
        <v>金属型258</v>
      </c>
      <c r="D668" s="22">
        <f>'[8]6、模具砂箱评估表'!D244</f>
        <v>0</v>
      </c>
      <c r="E668" s="22"/>
      <c r="F668" s="22" t="str">
        <f>'[8]6、模具砂箱评估表'!G244</f>
        <v>沈阳卡斯汀模具制造有限公司</v>
      </c>
      <c r="G668" s="22" t="str">
        <f>'[8]6、模具砂箱评估表'!E244</f>
        <v>台</v>
      </c>
      <c r="H668" s="22">
        <f>'[8]6、模具砂箱评估表'!F244</f>
        <v>1</v>
      </c>
      <c r="I668" s="23">
        <f>'[8]6、模具砂箱评估表'!H244</f>
        <v>41455</v>
      </c>
      <c r="J668" s="23">
        <f t="shared" si="21"/>
        <v>41455</v>
      </c>
      <c r="K668" s="23"/>
      <c r="L668" s="110"/>
      <c r="M668" s="11"/>
      <c r="N668" s="10"/>
      <c r="O668" s="13"/>
      <c r="P668" s="11"/>
      <c r="Q668" s="11">
        <f>'[8]6、模具砂箱评估表'!J244</f>
        <v>13900</v>
      </c>
      <c r="R668" s="25">
        <f>'[8]6、模具砂箱评估表'!K244*100</f>
        <v>35</v>
      </c>
      <c r="S668" s="11">
        <f t="shared" si="22"/>
        <v>4865</v>
      </c>
      <c r="T668" s="11"/>
      <c r="U668" s="22" t="str">
        <f>'[8]6、模具砂箱评估表'!M244</f>
        <v>A5</v>
      </c>
      <c r="V668" s="176"/>
      <c r="W668" s="176"/>
      <c r="X668" s="176"/>
      <c r="Y668" s="176"/>
    </row>
    <row r="669" spans="1:25" ht="18" customHeight="1">
      <c r="A669" s="22">
        <f>'[8]6、模具砂箱评估表'!A245</f>
        <v>244</v>
      </c>
      <c r="B669" s="22">
        <f>'[8]6、模具砂箱评估表'!B245</f>
        <v>0</v>
      </c>
      <c r="C669" s="30" t="str">
        <f>'[8]6、模具砂箱评估表'!C245</f>
        <v>金属型259</v>
      </c>
      <c r="D669" s="22">
        <f>'[8]6、模具砂箱评估表'!D245</f>
        <v>0</v>
      </c>
      <c r="E669" s="22"/>
      <c r="F669" s="22" t="str">
        <f>'[8]6、模具砂箱评估表'!G245</f>
        <v>沈阳卡斯汀模具制造有限公司</v>
      </c>
      <c r="G669" s="22" t="str">
        <f>'[8]6、模具砂箱评估表'!E245</f>
        <v>台</v>
      </c>
      <c r="H669" s="22">
        <f>'[8]6、模具砂箱评估表'!F245</f>
        <v>1</v>
      </c>
      <c r="I669" s="23">
        <f>'[8]6、模具砂箱评估表'!H245</f>
        <v>41455</v>
      </c>
      <c r="J669" s="23">
        <f t="shared" si="21"/>
        <v>41455</v>
      </c>
      <c r="K669" s="23"/>
      <c r="L669" s="110"/>
      <c r="M669" s="11"/>
      <c r="N669" s="10"/>
      <c r="O669" s="13"/>
      <c r="P669" s="11"/>
      <c r="Q669" s="11">
        <f>'[8]6、模具砂箱评估表'!J245</f>
        <v>29100</v>
      </c>
      <c r="R669" s="25">
        <f>'[8]6、模具砂箱评估表'!K245*100</f>
        <v>35</v>
      </c>
      <c r="S669" s="11">
        <f t="shared" si="22"/>
        <v>10185</v>
      </c>
      <c r="T669" s="11"/>
      <c r="U669" s="22" t="str">
        <f>'[8]6、模具砂箱评估表'!M245</f>
        <v>A5</v>
      </c>
      <c r="V669" s="176"/>
      <c r="W669" s="176"/>
      <c r="X669" s="176"/>
      <c r="Y669" s="176"/>
    </row>
    <row r="670" spans="1:25" ht="18" customHeight="1">
      <c r="A670" s="22">
        <f>'[8]6、模具砂箱评估表'!A246</f>
        <v>245</v>
      </c>
      <c r="B670" s="22">
        <f>'[8]6、模具砂箱评估表'!B246</f>
        <v>0</v>
      </c>
      <c r="C670" s="30" t="str">
        <f>'[8]6、模具砂箱评估表'!C246</f>
        <v>金属型260</v>
      </c>
      <c r="D670" s="22">
        <f>'[8]6、模具砂箱评估表'!D246</f>
        <v>0</v>
      </c>
      <c r="E670" s="22"/>
      <c r="F670" s="22" t="str">
        <f>'[8]6、模具砂箱评估表'!G246</f>
        <v>沈阳卡斯汀模具制造有限公司</v>
      </c>
      <c r="G670" s="22" t="str">
        <f>'[8]6、模具砂箱评估表'!E246</f>
        <v>台</v>
      </c>
      <c r="H670" s="22">
        <f>'[8]6、模具砂箱评估表'!F246</f>
        <v>1</v>
      </c>
      <c r="I670" s="23">
        <f>'[8]6、模具砂箱评估表'!H246</f>
        <v>41455</v>
      </c>
      <c r="J670" s="23">
        <f t="shared" si="21"/>
        <v>41455</v>
      </c>
      <c r="K670" s="23"/>
      <c r="L670" s="110"/>
      <c r="M670" s="11"/>
      <c r="N670" s="10"/>
      <c r="O670" s="13"/>
      <c r="P670" s="11"/>
      <c r="Q670" s="11">
        <f>'[8]6、模具砂箱评估表'!J246</f>
        <v>25300</v>
      </c>
      <c r="R670" s="25">
        <f>'[8]6、模具砂箱评估表'!K246*100</f>
        <v>35</v>
      </c>
      <c r="S670" s="11">
        <f t="shared" si="22"/>
        <v>8855</v>
      </c>
      <c r="T670" s="11"/>
      <c r="U670" s="22" t="str">
        <f>'[8]6、模具砂箱评估表'!M246</f>
        <v>A5</v>
      </c>
      <c r="V670" s="176"/>
      <c r="W670" s="176"/>
      <c r="X670" s="176"/>
      <c r="Y670" s="176"/>
    </row>
    <row r="671" spans="1:25" ht="18" customHeight="1">
      <c r="A671" s="22">
        <f>'[8]6、模具砂箱评估表'!A247</f>
        <v>246</v>
      </c>
      <c r="B671" s="22">
        <f>'[8]6、模具砂箱评估表'!B247</f>
        <v>0</v>
      </c>
      <c r="C671" s="30" t="str">
        <f>'[8]6、模具砂箱评估表'!C247</f>
        <v>金属型261</v>
      </c>
      <c r="D671" s="22">
        <f>'[8]6、模具砂箱评估表'!D247</f>
        <v>0</v>
      </c>
      <c r="E671" s="22"/>
      <c r="F671" s="22" t="str">
        <f>'[8]6、模具砂箱评估表'!G247</f>
        <v>沈阳卡斯汀模具制造有限公司</v>
      </c>
      <c r="G671" s="22" t="str">
        <f>'[8]6、模具砂箱评估表'!E247</f>
        <v>台</v>
      </c>
      <c r="H671" s="22">
        <f>'[8]6、模具砂箱评估表'!F247</f>
        <v>1</v>
      </c>
      <c r="I671" s="23">
        <f>'[8]6、模具砂箱评估表'!H247</f>
        <v>41455</v>
      </c>
      <c r="J671" s="23">
        <f t="shared" si="21"/>
        <v>41455</v>
      </c>
      <c r="K671" s="23"/>
      <c r="L671" s="110"/>
      <c r="M671" s="11"/>
      <c r="N671" s="10"/>
      <c r="O671" s="13"/>
      <c r="P671" s="11"/>
      <c r="Q671" s="11">
        <f>'[8]6、模具砂箱评估表'!J247</f>
        <v>18500</v>
      </c>
      <c r="R671" s="25">
        <f>'[8]6、模具砂箱评估表'!K247*100</f>
        <v>35</v>
      </c>
      <c r="S671" s="11">
        <f t="shared" si="22"/>
        <v>6475</v>
      </c>
      <c r="T671" s="11"/>
      <c r="U671" s="22" t="str">
        <f>'[8]6、模具砂箱评估表'!M247</f>
        <v>A5</v>
      </c>
      <c r="V671" s="176"/>
      <c r="W671" s="176"/>
      <c r="X671" s="176"/>
      <c r="Y671" s="176"/>
    </row>
    <row r="672" spans="1:25" ht="18" customHeight="1">
      <c r="A672" s="22">
        <f>'[8]6、模具砂箱评估表'!A248</f>
        <v>247</v>
      </c>
      <c r="B672" s="22">
        <f>'[8]6、模具砂箱评估表'!B248</f>
        <v>0</v>
      </c>
      <c r="C672" s="30" t="str">
        <f>'[8]6、模具砂箱评估表'!C248</f>
        <v>金属型262</v>
      </c>
      <c r="D672" s="22">
        <f>'[8]6、模具砂箱评估表'!D248</f>
        <v>0</v>
      </c>
      <c r="E672" s="22"/>
      <c r="F672" s="22" t="str">
        <f>'[8]6、模具砂箱评估表'!G248</f>
        <v>沈阳卡斯汀模具制造有限公司</v>
      </c>
      <c r="G672" s="22" t="str">
        <f>'[8]6、模具砂箱评估表'!E248</f>
        <v>台</v>
      </c>
      <c r="H672" s="22">
        <f>'[8]6、模具砂箱评估表'!F248</f>
        <v>1</v>
      </c>
      <c r="I672" s="23">
        <f>'[8]6、模具砂箱评估表'!H248</f>
        <v>41455</v>
      </c>
      <c r="J672" s="23">
        <f t="shared" si="21"/>
        <v>41455</v>
      </c>
      <c r="K672" s="23"/>
      <c r="L672" s="110"/>
      <c r="M672" s="11"/>
      <c r="N672" s="10"/>
      <c r="O672" s="13"/>
      <c r="P672" s="11"/>
      <c r="Q672" s="11">
        <f>'[8]6、模具砂箱评估表'!J248</f>
        <v>17000</v>
      </c>
      <c r="R672" s="25">
        <f>'[8]6、模具砂箱评估表'!K248*100</f>
        <v>35</v>
      </c>
      <c r="S672" s="11">
        <f t="shared" si="22"/>
        <v>5950</v>
      </c>
      <c r="T672" s="11"/>
      <c r="U672" s="22" t="str">
        <f>'[8]6、模具砂箱评估表'!M248</f>
        <v>A5</v>
      </c>
      <c r="V672" s="176"/>
      <c r="W672" s="176"/>
      <c r="X672" s="176"/>
      <c r="Y672" s="176"/>
    </row>
    <row r="673" spans="1:25" ht="18" customHeight="1">
      <c r="A673" s="22">
        <f>'[8]6、模具砂箱评估表'!A249</f>
        <v>248</v>
      </c>
      <c r="B673" s="22">
        <f>'[8]6、模具砂箱评估表'!B249</f>
        <v>0</v>
      </c>
      <c r="C673" s="30" t="str">
        <f>'[8]6、模具砂箱评估表'!C249</f>
        <v>金属型263</v>
      </c>
      <c r="D673" s="22">
        <f>'[8]6、模具砂箱评估表'!D249</f>
        <v>0</v>
      </c>
      <c r="E673" s="22"/>
      <c r="F673" s="22" t="str">
        <f>'[8]6、模具砂箱评估表'!G249</f>
        <v>沈阳卡斯汀模具制造有限公司</v>
      </c>
      <c r="G673" s="22" t="str">
        <f>'[8]6、模具砂箱评估表'!E249</f>
        <v>台</v>
      </c>
      <c r="H673" s="22">
        <f>'[8]6、模具砂箱评估表'!F249</f>
        <v>1</v>
      </c>
      <c r="I673" s="23">
        <f>'[8]6、模具砂箱评估表'!H249</f>
        <v>41455</v>
      </c>
      <c r="J673" s="23">
        <f t="shared" si="21"/>
        <v>41455</v>
      </c>
      <c r="K673" s="23"/>
      <c r="L673" s="110"/>
      <c r="M673" s="11"/>
      <c r="N673" s="10"/>
      <c r="O673" s="13"/>
      <c r="P673" s="11"/>
      <c r="Q673" s="11">
        <f>'[8]6、模具砂箱评估表'!J249</f>
        <v>16300</v>
      </c>
      <c r="R673" s="25">
        <f>'[8]6、模具砂箱评估表'!K249*100</f>
        <v>35</v>
      </c>
      <c r="S673" s="11">
        <f t="shared" si="22"/>
        <v>5705</v>
      </c>
      <c r="T673" s="11"/>
      <c r="U673" s="22" t="str">
        <f>'[8]6、模具砂箱评估表'!M249</f>
        <v>A5</v>
      </c>
      <c r="V673" s="176"/>
      <c r="W673" s="176"/>
      <c r="X673" s="176"/>
      <c r="Y673" s="176"/>
    </row>
    <row r="674" spans="1:25" ht="18" customHeight="1">
      <c r="A674" s="22">
        <f>'[8]6、模具砂箱评估表'!A250</f>
        <v>249</v>
      </c>
      <c r="B674" s="22">
        <f>'[8]6、模具砂箱评估表'!B250</f>
        <v>0</v>
      </c>
      <c r="C674" s="30" t="str">
        <f>'[8]6、模具砂箱评估表'!C250</f>
        <v>金属型264</v>
      </c>
      <c r="D674" s="22">
        <f>'[8]6、模具砂箱评估表'!D250</f>
        <v>0</v>
      </c>
      <c r="E674" s="22"/>
      <c r="F674" s="22" t="str">
        <f>'[8]6、模具砂箱评估表'!G250</f>
        <v>沈阳卡斯汀模具制造有限公司</v>
      </c>
      <c r="G674" s="22" t="str">
        <f>'[8]6、模具砂箱评估表'!E250</f>
        <v>台</v>
      </c>
      <c r="H674" s="22">
        <f>'[8]6、模具砂箱评估表'!F250</f>
        <v>1</v>
      </c>
      <c r="I674" s="23">
        <f>'[8]6、模具砂箱评估表'!H250</f>
        <v>41455</v>
      </c>
      <c r="J674" s="23">
        <f t="shared" si="21"/>
        <v>41455</v>
      </c>
      <c r="K674" s="23"/>
      <c r="L674" s="110"/>
      <c r="M674" s="11"/>
      <c r="N674" s="10"/>
      <c r="O674" s="13"/>
      <c r="P674" s="11"/>
      <c r="Q674" s="11">
        <f>'[8]6、模具砂箱评估表'!J250</f>
        <v>17000</v>
      </c>
      <c r="R674" s="25">
        <f>'[8]6、模具砂箱评估表'!K250*100</f>
        <v>35</v>
      </c>
      <c r="S674" s="11">
        <f t="shared" si="22"/>
        <v>5950</v>
      </c>
      <c r="T674" s="11"/>
      <c r="U674" s="22" t="str">
        <f>'[8]6、模具砂箱评估表'!M250</f>
        <v>A5</v>
      </c>
      <c r="V674" s="176"/>
      <c r="W674" s="176"/>
      <c r="X674" s="176"/>
      <c r="Y674" s="176"/>
    </row>
    <row r="675" spans="1:25" ht="18" customHeight="1">
      <c r="A675" s="22">
        <f>'[8]6、模具砂箱评估表'!A251</f>
        <v>250</v>
      </c>
      <c r="B675" s="22">
        <f>'[8]6、模具砂箱评估表'!B251</f>
        <v>0</v>
      </c>
      <c r="C675" s="30" t="str">
        <f>'[8]6、模具砂箱评估表'!C251</f>
        <v>金属型265</v>
      </c>
      <c r="D675" s="22">
        <f>'[8]6、模具砂箱评估表'!D251</f>
        <v>0</v>
      </c>
      <c r="E675" s="22"/>
      <c r="F675" s="22" t="str">
        <f>'[8]6、模具砂箱评估表'!G251</f>
        <v>沈阳卡斯汀模具制造有限公司</v>
      </c>
      <c r="G675" s="22" t="str">
        <f>'[8]6、模具砂箱评估表'!E251</f>
        <v>台</v>
      </c>
      <c r="H675" s="22">
        <f>'[8]6、模具砂箱评估表'!F251</f>
        <v>1</v>
      </c>
      <c r="I675" s="23">
        <f>'[8]6、模具砂箱评估表'!H251</f>
        <v>41455</v>
      </c>
      <c r="J675" s="23">
        <f t="shared" si="21"/>
        <v>41455</v>
      </c>
      <c r="K675" s="23"/>
      <c r="L675" s="110"/>
      <c r="M675" s="11"/>
      <c r="N675" s="10"/>
      <c r="O675" s="13"/>
      <c r="P675" s="11"/>
      <c r="Q675" s="11">
        <f>'[8]6、模具砂箱评估表'!J251</f>
        <v>17000</v>
      </c>
      <c r="R675" s="25">
        <f>'[8]6、模具砂箱评估表'!K251*100</f>
        <v>35</v>
      </c>
      <c r="S675" s="11">
        <f t="shared" si="22"/>
        <v>5950</v>
      </c>
      <c r="T675" s="11"/>
      <c r="U675" s="22" t="str">
        <f>'[8]6、模具砂箱评估表'!M251</f>
        <v>A5</v>
      </c>
      <c r="V675" s="176"/>
      <c r="W675" s="176"/>
      <c r="X675" s="176"/>
      <c r="Y675" s="176"/>
    </row>
    <row r="676" spans="1:25" ht="18" customHeight="1">
      <c r="A676" s="22">
        <f>'[8]6、模具砂箱评估表'!A252</f>
        <v>251</v>
      </c>
      <c r="B676" s="22">
        <f>'[8]6、模具砂箱评估表'!B252</f>
        <v>0</v>
      </c>
      <c r="C676" s="30" t="str">
        <f>'[8]6、模具砂箱评估表'!C252</f>
        <v>金属型266</v>
      </c>
      <c r="D676" s="22">
        <f>'[8]6、模具砂箱评估表'!D252</f>
        <v>0</v>
      </c>
      <c r="E676" s="22"/>
      <c r="F676" s="22" t="str">
        <f>'[8]6、模具砂箱评估表'!G252</f>
        <v>沈阳卡斯汀模具制造有限公司</v>
      </c>
      <c r="G676" s="22" t="str">
        <f>'[8]6、模具砂箱评估表'!E252</f>
        <v>台</v>
      </c>
      <c r="H676" s="22">
        <f>'[8]6、模具砂箱评估表'!F252</f>
        <v>1</v>
      </c>
      <c r="I676" s="23">
        <f>'[8]6、模具砂箱评估表'!H252</f>
        <v>41455</v>
      </c>
      <c r="J676" s="23">
        <f t="shared" si="21"/>
        <v>41455</v>
      </c>
      <c r="K676" s="23"/>
      <c r="L676" s="110"/>
      <c r="M676" s="11"/>
      <c r="N676" s="10"/>
      <c r="O676" s="13"/>
      <c r="P676" s="11"/>
      <c r="Q676" s="11">
        <f>'[8]6、模具砂箱评估表'!J252</f>
        <v>21300</v>
      </c>
      <c r="R676" s="25">
        <f>'[8]6、模具砂箱评估表'!K252*100</f>
        <v>35</v>
      </c>
      <c r="S676" s="11">
        <f t="shared" si="22"/>
        <v>7455</v>
      </c>
      <c r="T676" s="11"/>
      <c r="U676" s="22" t="str">
        <f>'[8]6、模具砂箱评估表'!M252</f>
        <v>A5</v>
      </c>
      <c r="V676" s="176"/>
      <c r="W676" s="176"/>
      <c r="X676" s="176"/>
      <c r="Y676" s="176"/>
    </row>
    <row r="677" spans="1:25" ht="18" customHeight="1">
      <c r="A677" s="22">
        <f>'[8]6、模具砂箱评估表'!A253</f>
        <v>252</v>
      </c>
      <c r="B677" s="22">
        <f>'[8]6、模具砂箱评估表'!B253</f>
        <v>0</v>
      </c>
      <c r="C677" s="30" t="str">
        <f>'[8]6、模具砂箱评估表'!C253</f>
        <v>金属型267</v>
      </c>
      <c r="D677" s="22">
        <f>'[8]6、模具砂箱评估表'!D253</f>
        <v>0</v>
      </c>
      <c r="E677" s="22"/>
      <c r="F677" s="22" t="str">
        <f>'[8]6、模具砂箱评估表'!G253</f>
        <v>沈阳卡斯汀模具制造有限公司</v>
      </c>
      <c r="G677" s="22" t="str">
        <f>'[8]6、模具砂箱评估表'!E253</f>
        <v>台</v>
      </c>
      <c r="H677" s="22">
        <f>'[8]6、模具砂箱评估表'!F253</f>
        <v>1</v>
      </c>
      <c r="I677" s="23">
        <f>'[8]6、模具砂箱评估表'!H253</f>
        <v>41455</v>
      </c>
      <c r="J677" s="23">
        <f t="shared" si="21"/>
        <v>41455</v>
      </c>
      <c r="K677" s="23"/>
      <c r="L677" s="110"/>
      <c r="M677" s="11"/>
      <c r="N677" s="10"/>
      <c r="O677" s="13"/>
      <c r="P677" s="11"/>
      <c r="Q677" s="11">
        <f>'[8]6、模具砂箱评估表'!J253</f>
        <v>12800</v>
      </c>
      <c r="R677" s="25">
        <f>'[8]6、模具砂箱评估表'!K253*100</f>
        <v>35</v>
      </c>
      <c r="S677" s="11">
        <f t="shared" si="22"/>
        <v>4480</v>
      </c>
      <c r="T677" s="11"/>
      <c r="U677" s="22" t="str">
        <f>'[8]6、模具砂箱评估表'!M253</f>
        <v>A5</v>
      </c>
      <c r="V677" s="176"/>
      <c r="W677" s="176"/>
      <c r="X677" s="176"/>
      <c r="Y677" s="176"/>
    </row>
    <row r="678" spans="1:25" ht="18" customHeight="1">
      <c r="A678" s="22">
        <f>'[8]6、模具砂箱评估表'!A254</f>
        <v>253</v>
      </c>
      <c r="B678" s="22">
        <f>'[8]6、模具砂箱评估表'!B254</f>
        <v>0</v>
      </c>
      <c r="C678" s="30" t="str">
        <f>'[8]6、模具砂箱评估表'!C254</f>
        <v>金属型268</v>
      </c>
      <c r="D678" s="22">
        <f>'[8]6、模具砂箱评估表'!D254</f>
        <v>0</v>
      </c>
      <c r="E678" s="22"/>
      <c r="F678" s="22" t="str">
        <f>'[8]6、模具砂箱评估表'!G254</f>
        <v>沈阳卡斯汀模具制造有限公司</v>
      </c>
      <c r="G678" s="22" t="str">
        <f>'[8]6、模具砂箱评估表'!E254</f>
        <v>台</v>
      </c>
      <c r="H678" s="22">
        <f>'[8]6、模具砂箱评估表'!F254</f>
        <v>1</v>
      </c>
      <c r="I678" s="23">
        <f>'[8]6、模具砂箱评估表'!H254</f>
        <v>41455</v>
      </c>
      <c r="J678" s="23">
        <f t="shared" si="21"/>
        <v>41455</v>
      </c>
      <c r="K678" s="23"/>
      <c r="L678" s="110"/>
      <c r="M678" s="11"/>
      <c r="N678" s="10"/>
      <c r="O678" s="13"/>
      <c r="P678" s="11"/>
      <c r="Q678" s="11">
        <f>'[8]6、模具砂箱评估表'!J254</f>
        <v>12800</v>
      </c>
      <c r="R678" s="25">
        <f>'[8]6、模具砂箱评估表'!K254*100</f>
        <v>35</v>
      </c>
      <c r="S678" s="11">
        <f t="shared" si="22"/>
        <v>4480</v>
      </c>
      <c r="T678" s="11"/>
      <c r="U678" s="22" t="str">
        <f>'[8]6、模具砂箱评估表'!M254</f>
        <v>A5</v>
      </c>
      <c r="V678" s="176"/>
      <c r="W678" s="176"/>
      <c r="X678" s="176"/>
      <c r="Y678" s="176"/>
    </row>
    <row r="679" spans="1:25" ht="18" customHeight="1">
      <c r="A679" s="22">
        <f>'[8]6、模具砂箱评估表'!A255</f>
        <v>254</v>
      </c>
      <c r="B679" s="22">
        <f>'[8]6、模具砂箱评估表'!B255</f>
        <v>0</v>
      </c>
      <c r="C679" s="30" t="str">
        <f>'[8]6、模具砂箱评估表'!C255</f>
        <v>金属型269</v>
      </c>
      <c r="D679" s="22">
        <f>'[8]6、模具砂箱评估表'!D255</f>
        <v>0</v>
      </c>
      <c r="E679" s="22"/>
      <c r="F679" s="22" t="str">
        <f>'[8]6、模具砂箱评估表'!G255</f>
        <v>沈阳卡斯汀模具制造有限公司</v>
      </c>
      <c r="G679" s="22" t="str">
        <f>'[8]6、模具砂箱评估表'!E255</f>
        <v>台</v>
      </c>
      <c r="H679" s="22">
        <f>'[8]6、模具砂箱评估表'!F255</f>
        <v>1</v>
      </c>
      <c r="I679" s="23">
        <f>'[8]6、模具砂箱评估表'!H255</f>
        <v>41455</v>
      </c>
      <c r="J679" s="23">
        <f t="shared" si="21"/>
        <v>41455</v>
      </c>
      <c r="K679" s="23"/>
      <c r="L679" s="110"/>
      <c r="M679" s="11"/>
      <c r="N679" s="10"/>
      <c r="O679" s="13"/>
      <c r="P679" s="11"/>
      <c r="Q679" s="11">
        <f>'[8]6、模具砂箱评估表'!J255</f>
        <v>15600</v>
      </c>
      <c r="R679" s="25">
        <f>'[8]6、模具砂箱评估表'!K255*100</f>
        <v>35</v>
      </c>
      <c r="S679" s="11">
        <f t="shared" si="22"/>
        <v>5460</v>
      </c>
      <c r="T679" s="11"/>
      <c r="U679" s="22" t="str">
        <f>'[8]6、模具砂箱评估表'!M255</f>
        <v>A5</v>
      </c>
      <c r="V679" s="176"/>
      <c r="W679" s="176"/>
      <c r="X679" s="176"/>
      <c r="Y679" s="176"/>
    </row>
    <row r="680" spans="1:25" ht="18" customHeight="1">
      <c r="A680" s="22">
        <f>'[8]6、模具砂箱评估表'!A256</f>
        <v>255</v>
      </c>
      <c r="B680" s="22">
        <f>'[8]6、模具砂箱评估表'!B256</f>
        <v>0</v>
      </c>
      <c r="C680" s="30" t="str">
        <f>'[8]6、模具砂箱评估表'!C256</f>
        <v>金属型270</v>
      </c>
      <c r="D680" s="22">
        <f>'[8]6、模具砂箱评估表'!D256</f>
        <v>0</v>
      </c>
      <c r="E680" s="22"/>
      <c r="F680" s="22" t="str">
        <f>'[8]6、模具砂箱评估表'!G256</f>
        <v>沈阳卡斯汀模具制造有限公司</v>
      </c>
      <c r="G680" s="22" t="str">
        <f>'[8]6、模具砂箱评估表'!E256</f>
        <v>台</v>
      </c>
      <c r="H680" s="22">
        <f>'[8]6、模具砂箱评估表'!F256</f>
        <v>1</v>
      </c>
      <c r="I680" s="23">
        <f>'[8]6、模具砂箱评估表'!H256</f>
        <v>41455</v>
      </c>
      <c r="J680" s="23">
        <f t="shared" si="21"/>
        <v>41455</v>
      </c>
      <c r="K680" s="23"/>
      <c r="L680" s="110"/>
      <c r="M680" s="11"/>
      <c r="N680" s="10"/>
      <c r="O680" s="13"/>
      <c r="P680" s="11"/>
      <c r="Q680" s="11">
        <f>'[8]6、模具砂箱评估表'!J256</f>
        <v>12800</v>
      </c>
      <c r="R680" s="25">
        <f>'[8]6、模具砂箱评估表'!K256*100</f>
        <v>35</v>
      </c>
      <c r="S680" s="11">
        <f t="shared" si="22"/>
        <v>4480</v>
      </c>
      <c r="T680" s="11"/>
      <c r="U680" s="22" t="str">
        <f>'[8]6、模具砂箱评估表'!M256</f>
        <v>A5</v>
      </c>
      <c r="V680" s="176"/>
      <c r="W680" s="176"/>
      <c r="X680" s="176"/>
      <c r="Y680" s="176"/>
    </row>
    <row r="681" spans="1:25" ht="18" customHeight="1">
      <c r="A681" s="22">
        <f>'[8]6、模具砂箱评估表'!A257</f>
        <v>256</v>
      </c>
      <c r="B681" s="22">
        <f>'[8]6、模具砂箱评估表'!B257</f>
        <v>0</v>
      </c>
      <c r="C681" s="30" t="str">
        <f>'[8]6、模具砂箱评估表'!C257</f>
        <v>金属型271</v>
      </c>
      <c r="D681" s="22">
        <f>'[8]6、模具砂箱评估表'!D257</f>
        <v>0</v>
      </c>
      <c r="E681" s="22"/>
      <c r="F681" s="22" t="str">
        <f>'[8]6、模具砂箱评估表'!G257</f>
        <v>沈阳卡斯汀模具制造有限公司</v>
      </c>
      <c r="G681" s="22" t="str">
        <f>'[8]6、模具砂箱评估表'!E257</f>
        <v>台</v>
      </c>
      <c r="H681" s="22">
        <f>'[8]6、模具砂箱评估表'!F257</f>
        <v>1</v>
      </c>
      <c r="I681" s="23">
        <f>'[8]6、模具砂箱评估表'!H257</f>
        <v>41455</v>
      </c>
      <c r="J681" s="23">
        <f t="shared" si="21"/>
        <v>41455</v>
      </c>
      <c r="K681" s="23"/>
      <c r="L681" s="110"/>
      <c r="M681" s="11"/>
      <c r="N681" s="10"/>
      <c r="O681" s="13"/>
      <c r="P681" s="11"/>
      <c r="Q681" s="11">
        <f>'[8]6、模具砂箱评估表'!J257</f>
        <v>23400</v>
      </c>
      <c r="R681" s="25">
        <f>'[8]6、模具砂箱评估表'!K257*100</f>
        <v>35</v>
      </c>
      <c r="S681" s="11">
        <f t="shared" si="22"/>
        <v>8190</v>
      </c>
      <c r="T681" s="11"/>
      <c r="U681" s="22" t="str">
        <f>'[8]6、模具砂箱评估表'!M257</f>
        <v>A5</v>
      </c>
      <c r="V681" s="176"/>
      <c r="W681" s="176"/>
      <c r="X681" s="176"/>
      <c r="Y681" s="176"/>
    </row>
    <row r="682" spans="1:25" ht="18" customHeight="1">
      <c r="A682" s="22">
        <f>'[8]6、模具砂箱评估表'!A258</f>
        <v>257</v>
      </c>
      <c r="B682" s="22">
        <f>'[8]6、模具砂箱评估表'!B258</f>
        <v>0</v>
      </c>
      <c r="C682" s="30" t="str">
        <f>'[8]6、模具砂箱评估表'!C258</f>
        <v>金属型272</v>
      </c>
      <c r="D682" s="22">
        <f>'[8]6、模具砂箱评估表'!D258</f>
        <v>0</v>
      </c>
      <c r="E682" s="22"/>
      <c r="F682" s="22" t="str">
        <f>'[8]6、模具砂箱评估表'!G258</f>
        <v>沈阳卡斯汀模具制造有限公司</v>
      </c>
      <c r="G682" s="22" t="str">
        <f>'[8]6、模具砂箱评估表'!E258</f>
        <v>台</v>
      </c>
      <c r="H682" s="22">
        <f>'[8]6、模具砂箱评估表'!F258</f>
        <v>1</v>
      </c>
      <c r="I682" s="23">
        <f>'[8]6、模具砂箱评估表'!H258</f>
        <v>41455</v>
      </c>
      <c r="J682" s="23">
        <f t="shared" si="21"/>
        <v>41455</v>
      </c>
      <c r="K682" s="23"/>
      <c r="L682" s="110"/>
      <c r="M682" s="11"/>
      <c r="N682" s="10"/>
      <c r="O682" s="13"/>
      <c r="P682" s="11"/>
      <c r="Q682" s="11">
        <f>'[8]6、模具砂箱评估表'!J258</f>
        <v>22700</v>
      </c>
      <c r="R682" s="25">
        <f>'[8]6、模具砂箱评估表'!K258*100</f>
        <v>35</v>
      </c>
      <c r="S682" s="11">
        <f t="shared" si="22"/>
        <v>7945</v>
      </c>
      <c r="T682" s="11"/>
      <c r="U682" s="22" t="str">
        <f>'[8]6、模具砂箱评估表'!M258</f>
        <v>A5</v>
      </c>
      <c r="V682" s="176"/>
      <c r="W682" s="176"/>
      <c r="X682" s="176"/>
      <c r="Y682" s="176"/>
    </row>
    <row r="683" spans="1:25" ht="18" customHeight="1">
      <c r="A683" s="22">
        <f>'[8]6、模具砂箱评估表'!A259</f>
        <v>258</v>
      </c>
      <c r="B683" s="22">
        <f>'[8]6、模具砂箱评估表'!B259</f>
        <v>0</v>
      </c>
      <c r="C683" s="30" t="str">
        <f>'[8]6、模具砂箱评估表'!C259</f>
        <v>金属型273</v>
      </c>
      <c r="D683" s="22">
        <f>'[8]6、模具砂箱评估表'!D259</f>
        <v>0</v>
      </c>
      <c r="E683" s="22"/>
      <c r="F683" s="22" t="str">
        <f>'[8]6、模具砂箱评估表'!G259</f>
        <v>沈阳卡斯汀模具制造有限公司</v>
      </c>
      <c r="G683" s="22" t="str">
        <f>'[8]6、模具砂箱评估表'!E259</f>
        <v>台</v>
      </c>
      <c r="H683" s="22">
        <f>'[8]6、模具砂箱评估表'!F259</f>
        <v>1</v>
      </c>
      <c r="I683" s="23">
        <f>'[8]6、模具砂箱评估表'!H259</f>
        <v>41455</v>
      </c>
      <c r="J683" s="23">
        <f t="shared" ref="J683:J746" si="23">I683</f>
        <v>41455</v>
      </c>
      <c r="K683" s="23"/>
      <c r="L683" s="110"/>
      <c r="M683" s="11"/>
      <c r="N683" s="10"/>
      <c r="O683" s="13"/>
      <c r="P683" s="11"/>
      <c r="Q683" s="11">
        <f>'[8]6、模具砂箱评估表'!J259</f>
        <v>17800</v>
      </c>
      <c r="R683" s="25">
        <f>'[8]6、模具砂箱评估表'!K259*100</f>
        <v>35</v>
      </c>
      <c r="S683" s="11">
        <f t="shared" ref="S683:S746" si="24">ROUND(Q683*R683/100,0)</f>
        <v>6230</v>
      </c>
      <c r="T683" s="11"/>
      <c r="U683" s="22" t="str">
        <f>'[8]6、模具砂箱评估表'!M259</f>
        <v>A5</v>
      </c>
      <c r="V683" s="176"/>
      <c r="W683" s="176"/>
      <c r="X683" s="176"/>
      <c r="Y683" s="176"/>
    </row>
    <row r="684" spans="1:25" ht="18" customHeight="1">
      <c r="A684" s="22">
        <f>'[8]6、模具砂箱评估表'!A260</f>
        <v>259</v>
      </c>
      <c r="B684" s="22">
        <f>'[8]6、模具砂箱评估表'!B260</f>
        <v>0</v>
      </c>
      <c r="C684" s="30" t="str">
        <f>'[8]6、模具砂箱评估表'!C260</f>
        <v>金属型274</v>
      </c>
      <c r="D684" s="22">
        <f>'[8]6、模具砂箱评估表'!D260</f>
        <v>0</v>
      </c>
      <c r="E684" s="22"/>
      <c r="F684" s="22" t="str">
        <f>'[8]6、模具砂箱评估表'!G260</f>
        <v>沈阳卡斯汀模具制造有限公司</v>
      </c>
      <c r="G684" s="22" t="str">
        <f>'[8]6、模具砂箱评估表'!E260</f>
        <v>台</v>
      </c>
      <c r="H684" s="22">
        <f>'[8]6、模具砂箱评估表'!F260</f>
        <v>1</v>
      </c>
      <c r="I684" s="23">
        <f>'[8]6、模具砂箱评估表'!H260</f>
        <v>41455</v>
      </c>
      <c r="J684" s="23">
        <f t="shared" si="23"/>
        <v>41455</v>
      </c>
      <c r="K684" s="23"/>
      <c r="L684" s="110"/>
      <c r="M684" s="11"/>
      <c r="N684" s="10"/>
      <c r="O684" s="13"/>
      <c r="P684" s="11"/>
      <c r="Q684" s="11">
        <f>'[8]6、模具砂箱评估表'!J260</f>
        <v>32700</v>
      </c>
      <c r="R684" s="25">
        <f>'[8]6、模具砂箱评估表'!K260*100</f>
        <v>35</v>
      </c>
      <c r="S684" s="11">
        <f t="shared" si="24"/>
        <v>11445</v>
      </c>
      <c r="T684" s="11"/>
      <c r="U684" s="22" t="str">
        <f>'[8]6、模具砂箱评估表'!M260</f>
        <v>A5</v>
      </c>
      <c r="V684" s="176"/>
      <c r="W684" s="176"/>
      <c r="X684" s="176"/>
      <c r="Y684" s="176"/>
    </row>
    <row r="685" spans="1:25" ht="18" customHeight="1">
      <c r="A685" s="22">
        <f>'[8]6、模具砂箱评估表'!A261</f>
        <v>260</v>
      </c>
      <c r="B685" s="22">
        <f>'[8]6、模具砂箱评估表'!B261</f>
        <v>0</v>
      </c>
      <c r="C685" s="30" t="str">
        <f>'[8]6、模具砂箱评估表'!C261</f>
        <v>金属型275</v>
      </c>
      <c r="D685" s="22">
        <f>'[8]6、模具砂箱评估表'!D261</f>
        <v>0</v>
      </c>
      <c r="E685" s="22"/>
      <c r="F685" s="22" t="str">
        <f>'[8]6、模具砂箱评估表'!G261</f>
        <v>沈阳卡斯汀模具制造有限公司</v>
      </c>
      <c r="G685" s="22" t="str">
        <f>'[8]6、模具砂箱评估表'!E261</f>
        <v>台</v>
      </c>
      <c r="H685" s="22">
        <f>'[8]6、模具砂箱评估表'!F261</f>
        <v>1</v>
      </c>
      <c r="I685" s="23">
        <f>'[8]6、模具砂箱评估表'!H261</f>
        <v>41455</v>
      </c>
      <c r="J685" s="23">
        <f t="shared" si="23"/>
        <v>41455</v>
      </c>
      <c r="K685" s="23"/>
      <c r="L685" s="110"/>
      <c r="M685" s="11"/>
      <c r="N685" s="10"/>
      <c r="O685" s="13"/>
      <c r="P685" s="11"/>
      <c r="Q685" s="11">
        <f>'[8]6、模具砂箱评估表'!J261</f>
        <v>43300</v>
      </c>
      <c r="R685" s="25">
        <f>'[8]6、模具砂箱评估表'!K261*100</f>
        <v>35</v>
      </c>
      <c r="S685" s="11">
        <f t="shared" si="24"/>
        <v>15155</v>
      </c>
      <c r="T685" s="11"/>
      <c r="U685" s="22" t="str">
        <f>'[8]6、模具砂箱评估表'!M261</f>
        <v>A5</v>
      </c>
      <c r="V685" s="176"/>
      <c r="W685" s="176"/>
      <c r="X685" s="176"/>
      <c r="Y685" s="176"/>
    </row>
    <row r="686" spans="1:25" ht="18" customHeight="1">
      <c r="A686" s="22">
        <f>'[8]6、模具砂箱评估表'!A262</f>
        <v>261</v>
      </c>
      <c r="B686" s="22">
        <f>'[8]6、模具砂箱评估表'!B262</f>
        <v>0</v>
      </c>
      <c r="C686" s="30" t="str">
        <f>'[8]6、模具砂箱评估表'!C262</f>
        <v>金属型276</v>
      </c>
      <c r="D686" s="22">
        <f>'[8]6、模具砂箱评估表'!D262</f>
        <v>0</v>
      </c>
      <c r="E686" s="22"/>
      <c r="F686" s="22" t="str">
        <f>'[8]6、模具砂箱评估表'!G262</f>
        <v>沈阳卡斯汀模具制造有限公司</v>
      </c>
      <c r="G686" s="22" t="str">
        <f>'[8]6、模具砂箱评估表'!E262</f>
        <v>台</v>
      </c>
      <c r="H686" s="22">
        <f>'[8]6、模具砂箱评估表'!F262</f>
        <v>1</v>
      </c>
      <c r="I686" s="23">
        <f>'[8]6、模具砂箱评估表'!H262</f>
        <v>41455</v>
      </c>
      <c r="J686" s="23">
        <f t="shared" si="23"/>
        <v>41455</v>
      </c>
      <c r="K686" s="23"/>
      <c r="L686" s="110"/>
      <c r="M686" s="11"/>
      <c r="N686" s="10"/>
      <c r="O686" s="13"/>
      <c r="P686" s="11"/>
      <c r="Q686" s="11">
        <f>'[8]6、模具砂箱评估表'!J262</f>
        <v>20700</v>
      </c>
      <c r="R686" s="25">
        <f>'[8]6、模具砂箱评估表'!K262*100</f>
        <v>35</v>
      </c>
      <c r="S686" s="11">
        <f t="shared" si="24"/>
        <v>7245</v>
      </c>
      <c r="T686" s="11"/>
      <c r="U686" s="22" t="str">
        <f>'[8]6、模具砂箱评估表'!M262</f>
        <v>A5</v>
      </c>
      <c r="V686" s="176"/>
      <c r="W686" s="176"/>
      <c r="X686" s="176"/>
      <c r="Y686" s="176"/>
    </row>
    <row r="687" spans="1:25" ht="18" customHeight="1">
      <c r="A687" s="22">
        <f>'[8]6、模具砂箱评估表'!A263</f>
        <v>262</v>
      </c>
      <c r="B687" s="22">
        <f>'[8]6、模具砂箱评估表'!B263</f>
        <v>0</v>
      </c>
      <c r="C687" s="30" t="str">
        <f>'[8]6、模具砂箱评估表'!C263</f>
        <v>金属型277</v>
      </c>
      <c r="D687" s="22">
        <f>'[8]6、模具砂箱评估表'!D263</f>
        <v>0</v>
      </c>
      <c r="E687" s="22"/>
      <c r="F687" s="22" t="str">
        <f>'[8]6、模具砂箱评估表'!G263</f>
        <v>沈阳卡斯汀模具制造有限公司</v>
      </c>
      <c r="G687" s="22" t="str">
        <f>'[8]6、模具砂箱评估表'!E263</f>
        <v>台</v>
      </c>
      <c r="H687" s="22">
        <f>'[8]6、模具砂箱评估表'!F263</f>
        <v>1</v>
      </c>
      <c r="I687" s="23">
        <f>'[8]6、模具砂箱评估表'!H263</f>
        <v>41455</v>
      </c>
      <c r="J687" s="23">
        <f t="shared" si="23"/>
        <v>41455</v>
      </c>
      <c r="K687" s="23"/>
      <c r="L687" s="110"/>
      <c r="M687" s="11"/>
      <c r="N687" s="10"/>
      <c r="O687" s="13"/>
      <c r="P687" s="11"/>
      <c r="Q687" s="11">
        <f>'[8]6、模具砂箱评估表'!J263</f>
        <v>18500</v>
      </c>
      <c r="R687" s="25">
        <f>'[8]6、模具砂箱评估表'!K263*100</f>
        <v>35</v>
      </c>
      <c r="S687" s="11">
        <f t="shared" si="24"/>
        <v>6475</v>
      </c>
      <c r="T687" s="11"/>
      <c r="U687" s="22" t="str">
        <f>'[8]6、模具砂箱评估表'!M263</f>
        <v>A5</v>
      </c>
      <c r="V687" s="176"/>
      <c r="W687" s="176"/>
      <c r="X687" s="176"/>
      <c r="Y687" s="176"/>
    </row>
    <row r="688" spans="1:25" ht="18" customHeight="1">
      <c r="A688" s="22">
        <f>'[8]6、模具砂箱评估表'!A264</f>
        <v>263</v>
      </c>
      <c r="B688" s="22">
        <f>'[8]6、模具砂箱评估表'!B264</f>
        <v>0</v>
      </c>
      <c r="C688" s="30" t="str">
        <f>'[8]6、模具砂箱评估表'!C264</f>
        <v>金属型278</v>
      </c>
      <c r="D688" s="22">
        <f>'[8]6、模具砂箱评估表'!D264</f>
        <v>0</v>
      </c>
      <c r="E688" s="22"/>
      <c r="F688" s="22" t="str">
        <f>'[8]6、模具砂箱评估表'!G264</f>
        <v>沈阳卡斯汀模具制造有限公司</v>
      </c>
      <c r="G688" s="22" t="str">
        <f>'[8]6、模具砂箱评估表'!E264</f>
        <v>台</v>
      </c>
      <c r="H688" s="22">
        <f>'[8]6、模具砂箱评估表'!F264</f>
        <v>1</v>
      </c>
      <c r="I688" s="23">
        <f>'[8]6、模具砂箱评估表'!H264</f>
        <v>41455</v>
      </c>
      <c r="J688" s="23">
        <f t="shared" si="23"/>
        <v>41455</v>
      </c>
      <c r="K688" s="23"/>
      <c r="L688" s="110"/>
      <c r="M688" s="11"/>
      <c r="N688" s="10"/>
      <c r="O688" s="13"/>
      <c r="P688" s="11"/>
      <c r="Q688" s="11">
        <f>'[8]6、模具砂箱评估表'!J264</f>
        <v>18500</v>
      </c>
      <c r="R688" s="25">
        <f>'[8]6、模具砂箱评估表'!K264*100</f>
        <v>35</v>
      </c>
      <c r="S688" s="11">
        <f t="shared" si="24"/>
        <v>6475</v>
      </c>
      <c r="T688" s="11"/>
      <c r="U688" s="22" t="str">
        <f>'[8]6、模具砂箱评估表'!M264</f>
        <v>A5</v>
      </c>
      <c r="V688" s="176"/>
      <c r="W688" s="176"/>
      <c r="X688" s="176"/>
      <c r="Y688" s="176"/>
    </row>
    <row r="689" spans="1:25" ht="18" customHeight="1">
      <c r="A689" s="22">
        <f>'[8]6、模具砂箱评估表'!A265</f>
        <v>264</v>
      </c>
      <c r="B689" s="22">
        <f>'[8]6、模具砂箱评估表'!B265</f>
        <v>0</v>
      </c>
      <c r="C689" s="30" t="str">
        <f>'[8]6、模具砂箱评估表'!C265</f>
        <v>金属型279</v>
      </c>
      <c r="D689" s="22">
        <f>'[8]6、模具砂箱评估表'!D265</f>
        <v>0</v>
      </c>
      <c r="E689" s="22"/>
      <c r="F689" s="22" t="str">
        <f>'[8]6、模具砂箱评估表'!G265</f>
        <v>沈阳卡斯汀模具制造有限公司</v>
      </c>
      <c r="G689" s="22" t="str">
        <f>'[8]6、模具砂箱评估表'!E265</f>
        <v>台</v>
      </c>
      <c r="H689" s="22">
        <f>'[8]6、模具砂箱评估表'!F265</f>
        <v>1</v>
      </c>
      <c r="I689" s="23">
        <f>'[8]6、模具砂箱评估表'!H265</f>
        <v>41455</v>
      </c>
      <c r="J689" s="23">
        <f t="shared" si="23"/>
        <v>41455</v>
      </c>
      <c r="K689" s="23"/>
      <c r="L689" s="110"/>
      <c r="M689" s="11"/>
      <c r="N689" s="10"/>
      <c r="O689" s="13"/>
      <c r="P689" s="11"/>
      <c r="Q689" s="11">
        <f>'[8]6、模具砂箱评估表'!J265</f>
        <v>18500</v>
      </c>
      <c r="R689" s="25">
        <f>'[8]6、模具砂箱评估表'!K265*100</f>
        <v>35</v>
      </c>
      <c r="S689" s="11">
        <f t="shared" si="24"/>
        <v>6475</v>
      </c>
      <c r="T689" s="11"/>
      <c r="U689" s="22" t="str">
        <f>'[8]6、模具砂箱评估表'!M265</f>
        <v>A5</v>
      </c>
      <c r="V689" s="176"/>
      <c r="W689" s="176"/>
      <c r="X689" s="176"/>
      <c r="Y689" s="176"/>
    </row>
    <row r="690" spans="1:25" ht="18" customHeight="1">
      <c r="A690" s="22">
        <f>'[8]6、模具砂箱评估表'!A266</f>
        <v>265</v>
      </c>
      <c r="B690" s="22">
        <f>'[8]6、模具砂箱评估表'!B266</f>
        <v>0</v>
      </c>
      <c r="C690" s="30" t="str">
        <f>'[8]6、模具砂箱评估表'!C266</f>
        <v>金属型280</v>
      </c>
      <c r="D690" s="22">
        <f>'[8]6、模具砂箱评估表'!D266</f>
        <v>0</v>
      </c>
      <c r="E690" s="22"/>
      <c r="F690" s="22" t="str">
        <f>'[8]6、模具砂箱评估表'!G266</f>
        <v>沈阳卡斯汀模具制造有限公司</v>
      </c>
      <c r="G690" s="22" t="str">
        <f>'[8]6、模具砂箱评估表'!E266</f>
        <v>台</v>
      </c>
      <c r="H690" s="22">
        <f>'[8]6、模具砂箱评估表'!F266</f>
        <v>1</v>
      </c>
      <c r="I690" s="23">
        <f>'[8]6、模具砂箱评估表'!H266</f>
        <v>41455</v>
      </c>
      <c r="J690" s="23">
        <f t="shared" si="23"/>
        <v>41455</v>
      </c>
      <c r="K690" s="23"/>
      <c r="L690" s="110"/>
      <c r="M690" s="11"/>
      <c r="N690" s="10"/>
      <c r="O690" s="13"/>
      <c r="P690" s="11"/>
      <c r="Q690" s="11">
        <f>'[8]6、模具砂箱评估表'!J266</f>
        <v>19900</v>
      </c>
      <c r="R690" s="25">
        <f>'[8]6、模具砂箱评估表'!K266*100</f>
        <v>35</v>
      </c>
      <c r="S690" s="11">
        <f t="shared" si="24"/>
        <v>6965</v>
      </c>
      <c r="T690" s="11"/>
      <c r="U690" s="22" t="str">
        <f>'[8]6、模具砂箱评估表'!M266</f>
        <v>A5</v>
      </c>
      <c r="V690" s="176"/>
      <c r="W690" s="176"/>
      <c r="X690" s="176"/>
      <c r="Y690" s="176"/>
    </row>
    <row r="691" spans="1:25" ht="18" customHeight="1">
      <c r="A691" s="22">
        <f>'[8]6、模具砂箱评估表'!A267</f>
        <v>266</v>
      </c>
      <c r="B691" s="22">
        <f>'[8]6、模具砂箱评估表'!B267</f>
        <v>0</v>
      </c>
      <c r="C691" s="30" t="str">
        <f>'[8]6、模具砂箱评估表'!C267</f>
        <v>金属型281</v>
      </c>
      <c r="D691" s="22">
        <f>'[8]6、模具砂箱评估表'!D267</f>
        <v>0</v>
      </c>
      <c r="E691" s="22"/>
      <c r="F691" s="22" t="str">
        <f>'[8]6、模具砂箱评估表'!G267</f>
        <v>沈阳卡斯汀模具制造有限公司</v>
      </c>
      <c r="G691" s="22" t="str">
        <f>'[8]6、模具砂箱评估表'!E267</f>
        <v>台</v>
      </c>
      <c r="H691" s="22">
        <f>'[8]6、模具砂箱评估表'!F267</f>
        <v>1</v>
      </c>
      <c r="I691" s="23">
        <f>'[8]6、模具砂箱评估表'!H267</f>
        <v>41455</v>
      </c>
      <c r="J691" s="23">
        <f t="shared" si="23"/>
        <v>41455</v>
      </c>
      <c r="K691" s="23"/>
      <c r="L691" s="110"/>
      <c r="M691" s="11"/>
      <c r="N691" s="10"/>
      <c r="O691" s="13"/>
      <c r="P691" s="11"/>
      <c r="Q691" s="11">
        <f>'[8]6、模具砂箱评估表'!J267</f>
        <v>22700</v>
      </c>
      <c r="R691" s="25">
        <f>'[8]6、模具砂箱评估表'!K267*100</f>
        <v>35</v>
      </c>
      <c r="S691" s="11">
        <f t="shared" si="24"/>
        <v>7945</v>
      </c>
      <c r="T691" s="11"/>
      <c r="U691" s="22" t="str">
        <f>'[8]6、模具砂箱评估表'!M267</f>
        <v>A5</v>
      </c>
      <c r="V691" s="176"/>
      <c r="W691" s="176"/>
      <c r="X691" s="176"/>
      <c r="Y691" s="176"/>
    </row>
    <row r="692" spans="1:25" ht="18" customHeight="1">
      <c r="A692" s="22">
        <f>'[8]6、模具砂箱评估表'!A268</f>
        <v>267</v>
      </c>
      <c r="B692" s="22">
        <f>'[8]6、模具砂箱评估表'!B268</f>
        <v>0</v>
      </c>
      <c r="C692" s="30" t="str">
        <f>'[8]6、模具砂箱评估表'!C268</f>
        <v>金属型282</v>
      </c>
      <c r="D692" s="22">
        <f>'[8]6、模具砂箱评估表'!D268</f>
        <v>0</v>
      </c>
      <c r="E692" s="22"/>
      <c r="F692" s="22" t="str">
        <f>'[8]6、模具砂箱评估表'!G268</f>
        <v>沈阳卡斯汀模具制造有限公司</v>
      </c>
      <c r="G692" s="22" t="str">
        <f>'[8]6、模具砂箱评估表'!E268</f>
        <v>台</v>
      </c>
      <c r="H692" s="22">
        <f>'[8]6、模具砂箱评估表'!F268</f>
        <v>1</v>
      </c>
      <c r="I692" s="23">
        <f>'[8]6、模具砂箱评估表'!H268</f>
        <v>41455</v>
      </c>
      <c r="J692" s="23">
        <f t="shared" si="23"/>
        <v>41455</v>
      </c>
      <c r="K692" s="23"/>
      <c r="L692" s="110"/>
      <c r="M692" s="11"/>
      <c r="N692" s="10"/>
      <c r="O692" s="13"/>
      <c r="P692" s="11"/>
      <c r="Q692" s="11">
        <f>'[8]6、模具砂箱评估表'!J268</f>
        <v>8500</v>
      </c>
      <c r="R692" s="25">
        <f>'[8]6、模具砂箱评估表'!K268*100</f>
        <v>35</v>
      </c>
      <c r="S692" s="11">
        <f t="shared" si="24"/>
        <v>2975</v>
      </c>
      <c r="T692" s="11"/>
      <c r="U692" s="22" t="str">
        <f>'[8]6、模具砂箱评估表'!M268</f>
        <v>A5</v>
      </c>
      <c r="V692" s="176"/>
      <c r="W692" s="176"/>
      <c r="X692" s="176"/>
      <c r="Y692" s="176"/>
    </row>
    <row r="693" spans="1:25" ht="18" customHeight="1">
      <c r="A693" s="22">
        <f>'[8]6、模具砂箱评估表'!A269</f>
        <v>268</v>
      </c>
      <c r="B693" s="22">
        <f>'[8]6、模具砂箱评估表'!B269</f>
        <v>0</v>
      </c>
      <c r="C693" s="30" t="str">
        <f>'[8]6、模具砂箱评估表'!C269</f>
        <v>金属型283</v>
      </c>
      <c r="D693" s="22">
        <f>'[8]6、模具砂箱评估表'!D269</f>
        <v>0</v>
      </c>
      <c r="E693" s="22"/>
      <c r="F693" s="22" t="str">
        <f>'[8]6、模具砂箱评估表'!G269</f>
        <v>沈阳卡斯汀模具制造有限公司</v>
      </c>
      <c r="G693" s="22" t="str">
        <f>'[8]6、模具砂箱评估表'!E269</f>
        <v>台</v>
      </c>
      <c r="H693" s="22">
        <f>'[8]6、模具砂箱评估表'!F269</f>
        <v>1</v>
      </c>
      <c r="I693" s="23">
        <f>'[8]6、模具砂箱评估表'!H269</f>
        <v>41455</v>
      </c>
      <c r="J693" s="23">
        <f t="shared" si="23"/>
        <v>41455</v>
      </c>
      <c r="K693" s="23"/>
      <c r="L693" s="110"/>
      <c r="M693" s="11"/>
      <c r="N693" s="10"/>
      <c r="O693" s="13"/>
      <c r="P693" s="11"/>
      <c r="Q693" s="11">
        <f>'[8]6、模具砂箱评估表'!J269</f>
        <v>18500</v>
      </c>
      <c r="R693" s="25">
        <f>'[8]6、模具砂箱评估表'!K269*100</f>
        <v>35</v>
      </c>
      <c r="S693" s="11">
        <f t="shared" si="24"/>
        <v>6475</v>
      </c>
      <c r="T693" s="11"/>
      <c r="U693" s="22" t="str">
        <f>'[8]6、模具砂箱评估表'!M269</f>
        <v>A5</v>
      </c>
      <c r="V693" s="176"/>
      <c r="W693" s="176"/>
      <c r="X693" s="176"/>
      <c r="Y693" s="176"/>
    </row>
    <row r="694" spans="1:25" ht="18" customHeight="1">
      <c r="A694" s="22">
        <f>'[8]6、模具砂箱评估表'!A270</f>
        <v>269</v>
      </c>
      <c r="B694" s="22">
        <f>'[8]6、模具砂箱评估表'!B270</f>
        <v>0</v>
      </c>
      <c r="C694" s="30" t="str">
        <f>'[8]6、模具砂箱评估表'!C270</f>
        <v>金属型284</v>
      </c>
      <c r="D694" s="22">
        <f>'[8]6、模具砂箱评估表'!D270</f>
        <v>0</v>
      </c>
      <c r="E694" s="22"/>
      <c r="F694" s="22" t="str">
        <f>'[8]6、模具砂箱评估表'!G270</f>
        <v>沈阳卡斯汀模具制造有限公司</v>
      </c>
      <c r="G694" s="22" t="str">
        <f>'[8]6、模具砂箱评估表'!E270</f>
        <v>台</v>
      </c>
      <c r="H694" s="22">
        <f>'[8]6、模具砂箱评估表'!F270</f>
        <v>1</v>
      </c>
      <c r="I694" s="23">
        <f>'[8]6、模具砂箱评估表'!H270</f>
        <v>41455</v>
      </c>
      <c r="J694" s="23">
        <f t="shared" si="23"/>
        <v>41455</v>
      </c>
      <c r="K694" s="23"/>
      <c r="L694" s="110"/>
      <c r="M694" s="11"/>
      <c r="N694" s="10"/>
      <c r="O694" s="13"/>
      <c r="P694" s="11"/>
      <c r="Q694" s="11">
        <f>'[8]6、模具砂箱评估表'!J270</f>
        <v>18500</v>
      </c>
      <c r="R694" s="25">
        <f>'[8]6、模具砂箱评估表'!K270*100</f>
        <v>35</v>
      </c>
      <c r="S694" s="11">
        <f t="shared" si="24"/>
        <v>6475</v>
      </c>
      <c r="T694" s="11"/>
      <c r="U694" s="22" t="str">
        <f>'[8]6、模具砂箱评估表'!M270</f>
        <v>A5</v>
      </c>
      <c r="V694" s="176"/>
      <c r="W694" s="176"/>
      <c r="X694" s="176"/>
      <c r="Y694" s="176"/>
    </row>
    <row r="695" spans="1:25" ht="18" customHeight="1">
      <c r="A695" s="22">
        <f>'[8]6、模具砂箱评估表'!A271</f>
        <v>270</v>
      </c>
      <c r="B695" s="22">
        <f>'[8]6、模具砂箱评估表'!B271</f>
        <v>0</v>
      </c>
      <c r="C695" s="30" t="str">
        <f>'[8]6、模具砂箱评估表'!C271</f>
        <v>金属型285</v>
      </c>
      <c r="D695" s="22">
        <f>'[8]6、模具砂箱评估表'!D271</f>
        <v>0</v>
      </c>
      <c r="E695" s="22"/>
      <c r="F695" s="22" t="str">
        <f>'[8]6、模具砂箱评估表'!G271</f>
        <v>沈阳卡斯汀模具制造有限公司</v>
      </c>
      <c r="G695" s="22" t="str">
        <f>'[8]6、模具砂箱评估表'!E271</f>
        <v>台</v>
      </c>
      <c r="H695" s="22">
        <f>'[8]6、模具砂箱评估表'!F271</f>
        <v>1</v>
      </c>
      <c r="I695" s="23">
        <f>'[8]6、模具砂箱评估表'!H271</f>
        <v>41455</v>
      </c>
      <c r="J695" s="23">
        <f t="shared" si="23"/>
        <v>41455</v>
      </c>
      <c r="K695" s="23"/>
      <c r="L695" s="110"/>
      <c r="M695" s="11"/>
      <c r="N695" s="10"/>
      <c r="O695" s="13"/>
      <c r="P695" s="11"/>
      <c r="Q695" s="11">
        <f>'[8]6、模具砂箱评估表'!J271</f>
        <v>18500</v>
      </c>
      <c r="R695" s="25">
        <f>'[8]6、模具砂箱评估表'!K271*100</f>
        <v>35</v>
      </c>
      <c r="S695" s="11">
        <f t="shared" si="24"/>
        <v>6475</v>
      </c>
      <c r="T695" s="11"/>
      <c r="U695" s="22" t="str">
        <f>'[8]6、模具砂箱评估表'!M271</f>
        <v>A5</v>
      </c>
      <c r="V695" s="176"/>
      <c r="W695" s="176"/>
      <c r="X695" s="176"/>
      <c r="Y695" s="176"/>
    </row>
    <row r="696" spans="1:25" ht="18" customHeight="1">
      <c r="A696" s="22">
        <f>'[8]6、模具砂箱评估表'!A272</f>
        <v>271</v>
      </c>
      <c r="B696" s="22">
        <f>'[8]6、模具砂箱评估表'!B272</f>
        <v>0</v>
      </c>
      <c r="C696" s="30" t="str">
        <f>'[8]6、模具砂箱评估表'!C272</f>
        <v>金属型286</v>
      </c>
      <c r="D696" s="22">
        <f>'[8]6、模具砂箱评估表'!D272</f>
        <v>0</v>
      </c>
      <c r="E696" s="22"/>
      <c r="F696" s="22" t="str">
        <f>'[8]6、模具砂箱评估表'!G272</f>
        <v>沈阳卡斯汀模具制造有限公司</v>
      </c>
      <c r="G696" s="22" t="str">
        <f>'[8]6、模具砂箱评估表'!E272</f>
        <v>台</v>
      </c>
      <c r="H696" s="22">
        <f>'[8]6、模具砂箱评估表'!F272</f>
        <v>1</v>
      </c>
      <c r="I696" s="23">
        <f>'[8]6、模具砂箱评估表'!H272</f>
        <v>41455</v>
      </c>
      <c r="J696" s="23">
        <f t="shared" si="23"/>
        <v>41455</v>
      </c>
      <c r="K696" s="23"/>
      <c r="L696" s="110"/>
      <c r="M696" s="11"/>
      <c r="N696" s="10"/>
      <c r="O696" s="13"/>
      <c r="P696" s="11"/>
      <c r="Q696" s="11">
        <f>'[8]6、模具砂箱评估表'!J272</f>
        <v>21300</v>
      </c>
      <c r="R696" s="25">
        <f>'[8]6、模具砂箱评估表'!K272*100</f>
        <v>35</v>
      </c>
      <c r="S696" s="11">
        <f t="shared" si="24"/>
        <v>7455</v>
      </c>
      <c r="T696" s="11"/>
      <c r="U696" s="22" t="str">
        <f>'[8]6、模具砂箱评估表'!M272</f>
        <v>A5</v>
      </c>
      <c r="V696" s="176"/>
      <c r="W696" s="176"/>
      <c r="X696" s="176"/>
      <c r="Y696" s="176"/>
    </row>
    <row r="697" spans="1:25" ht="18" customHeight="1">
      <c r="A697" s="22">
        <f>'[8]6、模具砂箱评估表'!A273</f>
        <v>272</v>
      </c>
      <c r="B697" s="22">
        <f>'[8]6、模具砂箱评估表'!B273</f>
        <v>0</v>
      </c>
      <c r="C697" s="30" t="str">
        <f>'[8]6、模具砂箱评估表'!C273</f>
        <v>金属型287</v>
      </c>
      <c r="D697" s="22">
        <f>'[8]6、模具砂箱评估表'!D273</f>
        <v>0</v>
      </c>
      <c r="E697" s="22"/>
      <c r="F697" s="22" t="str">
        <f>'[8]6、模具砂箱评估表'!G273</f>
        <v>沈阳卡斯汀模具制造有限公司</v>
      </c>
      <c r="G697" s="22" t="str">
        <f>'[8]6、模具砂箱评估表'!E273</f>
        <v>台</v>
      </c>
      <c r="H697" s="22">
        <f>'[8]6、模具砂箱评估表'!F273</f>
        <v>1</v>
      </c>
      <c r="I697" s="23">
        <f>'[8]6、模具砂箱评估表'!H273</f>
        <v>41455</v>
      </c>
      <c r="J697" s="23">
        <f t="shared" si="23"/>
        <v>41455</v>
      </c>
      <c r="K697" s="23"/>
      <c r="L697" s="110"/>
      <c r="M697" s="11"/>
      <c r="N697" s="10"/>
      <c r="O697" s="13"/>
      <c r="P697" s="11"/>
      <c r="Q697" s="11">
        <f>'[8]6、模具砂箱评估表'!J273</f>
        <v>31200</v>
      </c>
      <c r="R697" s="25">
        <f>'[8]6、模具砂箱评估表'!K273*100</f>
        <v>35</v>
      </c>
      <c r="S697" s="11">
        <f t="shared" si="24"/>
        <v>10920</v>
      </c>
      <c r="T697" s="11"/>
      <c r="U697" s="22" t="str">
        <f>'[8]6、模具砂箱评估表'!M273</f>
        <v>A5</v>
      </c>
      <c r="V697" s="176"/>
      <c r="W697" s="176"/>
      <c r="X697" s="176"/>
      <c r="Y697" s="176"/>
    </row>
    <row r="698" spans="1:25" ht="18" customHeight="1">
      <c r="A698" s="22">
        <f>'[8]6、模具砂箱评估表'!A274</f>
        <v>273</v>
      </c>
      <c r="B698" s="22">
        <f>'[8]6、模具砂箱评估表'!B274</f>
        <v>0</v>
      </c>
      <c r="C698" s="30" t="str">
        <f>'[8]6、模具砂箱评估表'!C274</f>
        <v>金属型288</v>
      </c>
      <c r="D698" s="22">
        <f>'[8]6、模具砂箱评估表'!D274</f>
        <v>0</v>
      </c>
      <c r="E698" s="22"/>
      <c r="F698" s="22" t="str">
        <f>'[8]6、模具砂箱评估表'!G274</f>
        <v>沈阳卡斯汀模具制造有限公司</v>
      </c>
      <c r="G698" s="22" t="str">
        <f>'[8]6、模具砂箱评估表'!E274</f>
        <v>台</v>
      </c>
      <c r="H698" s="22">
        <f>'[8]6、模具砂箱评估表'!F274</f>
        <v>1</v>
      </c>
      <c r="I698" s="23">
        <f>'[8]6、模具砂箱评估表'!H274</f>
        <v>41455</v>
      </c>
      <c r="J698" s="23">
        <f t="shared" si="23"/>
        <v>41455</v>
      </c>
      <c r="K698" s="23"/>
      <c r="L698" s="110"/>
      <c r="M698" s="11"/>
      <c r="N698" s="10"/>
      <c r="O698" s="13"/>
      <c r="P698" s="11"/>
      <c r="Q698" s="11">
        <f>'[8]6、模具砂箱评估表'!J274</f>
        <v>6800</v>
      </c>
      <c r="R698" s="25">
        <f>'[8]6、模具砂箱评估表'!K274*100</f>
        <v>35</v>
      </c>
      <c r="S698" s="11">
        <f t="shared" si="24"/>
        <v>2380</v>
      </c>
      <c r="T698" s="11"/>
      <c r="U698" s="22" t="str">
        <f>'[8]6、模具砂箱评估表'!M274</f>
        <v>A5</v>
      </c>
      <c r="V698" s="176"/>
      <c r="W698" s="176"/>
      <c r="X698" s="176"/>
      <c r="Y698" s="176"/>
    </row>
    <row r="699" spans="1:25" ht="18" customHeight="1">
      <c r="A699" s="22">
        <f>'[8]6、模具砂箱评估表'!A275</f>
        <v>274</v>
      </c>
      <c r="B699" s="22">
        <f>'[8]6、模具砂箱评估表'!B275</f>
        <v>0</v>
      </c>
      <c r="C699" s="30" t="str">
        <f>'[8]6、模具砂箱评估表'!C275</f>
        <v>金属型289</v>
      </c>
      <c r="D699" s="22">
        <f>'[8]6、模具砂箱评估表'!D275</f>
        <v>0</v>
      </c>
      <c r="E699" s="22"/>
      <c r="F699" s="22" t="str">
        <f>'[8]6、模具砂箱评估表'!G275</f>
        <v>沈阳卡斯汀模具制造有限公司</v>
      </c>
      <c r="G699" s="22" t="str">
        <f>'[8]6、模具砂箱评估表'!E275</f>
        <v>台</v>
      </c>
      <c r="H699" s="22">
        <f>'[8]6、模具砂箱评估表'!F275</f>
        <v>1</v>
      </c>
      <c r="I699" s="23">
        <f>'[8]6、模具砂箱评估表'!H275</f>
        <v>41455</v>
      </c>
      <c r="J699" s="23">
        <f t="shared" si="23"/>
        <v>41455</v>
      </c>
      <c r="K699" s="23"/>
      <c r="L699" s="110"/>
      <c r="M699" s="11"/>
      <c r="N699" s="10"/>
      <c r="O699" s="13"/>
      <c r="P699" s="11"/>
      <c r="Q699" s="11">
        <f>'[8]6、模具砂箱评估表'!J275</f>
        <v>12800</v>
      </c>
      <c r="R699" s="25">
        <f>'[8]6、模具砂箱评估表'!K275*100</f>
        <v>35</v>
      </c>
      <c r="S699" s="11">
        <f t="shared" si="24"/>
        <v>4480</v>
      </c>
      <c r="T699" s="11"/>
      <c r="U699" s="22" t="str">
        <f>'[8]6、模具砂箱评估表'!M275</f>
        <v>A5</v>
      </c>
      <c r="V699" s="176"/>
      <c r="W699" s="176"/>
      <c r="X699" s="176"/>
      <c r="Y699" s="176"/>
    </row>
    <row r="700" spans="1:25" ht="18" customHeight="1">
      <c r="A700" s="22">
        <f>'[8]6、模具砂箱评估表'!A276</f>
        <v>275</v>
      </c>
      <c r="B700" s="22">
        <f>'[8]6、模具砂箱评估表'!B276</f>
        <v>0</v>
      </c>
      <c r="C700" s="30" t="str">
        <f>'[8]6、模具砂箱评估表'!C276</f>
        <v>金属型290</v>
      </c>
      <c r="D700" s="22">
        <f>'[8]6、模具砂箱评估表'!D276</f>
        <v>0</v>
      </c>
      <c r="E700" s="22"/>
      <c r="F700" s="22" t="str">
        <f>'[8]6、模具砂箱评估表'!G276</f>
        <v>沈阳卡斯汀模具制造有限公司</v>
      </c>
      <c r="G700" s="22" t="str">
        <f>'[8]6、模具砂箱评估表'!E276</f>
        <v>台</v>
      </c>
      <c r="H700" s="22">
        <f>'[8]6、模具砂箱评估表'!F276</f>
        <v>1</v>
      </c>
      <c r="I700" s="23">
        <f>'[8]6、模具砂箱评估表'!H276</f>
        <v>41455</v>
      </c>
      <c r="J700" s="23">
        <f t="shared" si="23"/>
        <v>41455</v>
      </c>
      <c r="K700" s="23"/>
      <c r="L700" s="110"/>
      <c r="M700" s="11"/>
      <c r="N700" s="10"/>
      <c r="O700" s="13"/>
      <c r="P700" s="11"/>
      <c r="Q700" s="11">
        <f>'[8]6、模具砂箱评估表'!J276</f>
        <v>24100</v>
      </c>
      <c r="R700" s="25">
        <f>'[8]6、模具砂箱评估表'!K276*100</f>
        <v>35</v>
      </c>
      <c r="S700" s="11">
        <f t="shared" si="24"/>
        <v>8435</v>
      </c>
      <c r="T700" s="11"/>
      <c r="U700" s="22" t="str">
        <f>'[8]6、模具砂箱评估表'!M276</f>
        <v>A5</v>
      </c>
      <c r="V700" s="176"/>
      <c r="W700" s="176"/>
      <c r="X700" s="176"/>
      <c r="Y700" s="176"/>
    </row>
    <row r="701" spans="1:25" ht="18" customHeight="1">
      <c r="A701" s="22">
        <f>'[8]6、模具砂箱评估表'!A277</f>
        <v>276</v>
      </c>
      <c r="B701" s="22">
        <f>'[8]6、模具砂箱评估表'!B277</f>
        <v>0</v>
      </c>
      <c r="C701" s="30" t="str">
        <f>'[8]6、模具砂箱评估表'!C277</f>
        <v>金属型291</v>
      </c>
      <c r="D701" s="22">
        <f>'[8]6、模具砂箱评估表'!D277</f>
        <v>0</v>
      </c>
      <c r="E701" s="22"/>
      <c r="F701" s="22" t="str">
        <f>'[8]6、模具砂箱评估表'!G277</f>
        <v>沈阳卡斯汀模具制造有限公司</v>
      </c>
      <c r="G701" s="22" t="str">
        <f>'[8]6、模具砂箱评估表'!E277</f>
        <v>台</v>
      </c>
      <c r="H701" s="22">
        <f>'[8]6、模具砂箱评估表'!F277</f>
        <v>1</v>
      </c>
      <c r="I701" s="23">
        <f>'[8]6、模具砂箱评估表'!H277</f>
        <v>41455</v>
      </c>
      <c r="J701" s="23">
        <f t="shared" si="23"/>
        <v>41455</v>
      </c>
      <c r="K701" s="23"/>
      <c r="L701" s="110"/>
      <c r="M701" s="11"/>
      <c r="N701" s="10"/>
      <c r="O701" s="13"/>
      <c r="P701" s="11"/>
      <c r="Q701" s="11">
        <f>'[8]6、模具砂箱评估表'!J277</f>
        <v>22700</v>
      </c>
      <c r="R701" s="25">
        <f>'[8]6、模具砂箱评估表'!K277*100</f>
        <v>35</v>
      </c>
      <c r="S701" s="11">
        <f t="shared" si="24"/>
        <v>7945</v>
      </c>
      <c r="T701" s="11"/>
      <c r="U701" s="22" t="str">
        <f>'[8]6、模具砂箱评估表'!M277</f>
        <v>A5</v>
      </c>
      <c r="V701" s="176"/>
      <c r="W701" s="176"/>
      <c r="X701" s="176"/>
      <c r="Y701" s="176"/>
    </row>
    <row r="702" spans="1:25" ht="18" customHeight="1">
      <c r="A702" s="22">
        <f>'[8]6、模具砂箱评估表'!A278</f>
        <v>277</v>
      </c>
      <c r="B702" s="22">
        <f>'[8]6、模具砂箱评估表'!B278</f>
        <v>0</v>
      </c>
      <c r="C702" s="30" t="str">
        <f>'[8]6、模具砂箱评估表'!C278</f>
        <v>金属型300</v>
      </c>
      <c r="D702" s="22">
        <f>'[8]6、模具砂箱评估表'!D278</f>
        <v>0</v>
      </c>
      <c r="E702" s="22"/>
      <c r="F702" s="22" t="str">
        <f>'[8]6、模具砂箱评估表'!G278</f>
        <v>沈阳卡斯汀模具制造有限公司</v>
      </c>
      <c r="G702" s="22" t="str">
        <f>'[8]6、模具砂箱评估表'!E278</f>
        <v>台</v>
      </c>
      <c r="H702" s="22">
        <f>'[8]6、模具砂箱评估表'!F278</f>
        <v>1</v>
      </c>
      <c r="I702" s="23">
        <f>'[8]6、模具砂箱评估表'!H278</f>
        <v>41455</v>
      </c>
      <c r="J702" s="23">
        <f t="shared" si="23"/>
        <v>41455</v>
      </c>
      <c r="K702" s="23"/>
      <c r="L702" s="110"/>
      <c r="M702" s="11"/>
      <c r="N702" s="10"/>
      <c r="O702" s="13"/>
      <c r="P702" s="11"/>
      <c r="Q702" s="11">
        <f>'[8]6、模具砂箱评估表'!J278</f>
        <v>24100</v>
      </c>
      <c r="R702" s="25">
        <f>'[8]6、模具砂箱评估表'!K278*100</f>
        <v>35</v>
      </c>
      <c r="S702" s="11">
        <f t="shared" si="24"/>
        <v>8435</v>
      </c>
      <c r="T702" s="11"/>
      <c r="U702" s="22" t="str">
        <f>'[8]6、模具砂箱评估表'!M278</f>
        <v>A5</v>
      </c>
      <c r="V702" s="176"/>
      <c r="W702" s="176"/>
      <c r="X702" s="176"/>
      <c r="Y702" s="176"/>
    </row>
    <row r="703" spans="1:25" ht="18" customHeight="1">
      <c r="A703" s="22">
        <f>'[8]6、模具砂箱评估表'!A279</f>
        <v>278</v>
      </c>
      <c r="B703" s="22">
        <f>'[8]6、模具砂箱评估表'!B279</f>
        <v>0</v>
      </c>
      <c r="C703" s="30" t="str">
        <f>'[8]6、模具砂箱评估表'!C279</f>
        <v>金属型301</v>
      </c>
      <c r="D703" s="22">
        <f>'[8]6、模具砂箱评估表'!D279</f>
        <v>0</v>
      </c>
      <c r="E703" s="22"/>
      <c r="F703" s="22" t="str">
        <f>'[8]6、模具砂箱评估表'!G279</f>
        <v>沈阳卡斯汀模具制造有限公司</v>
      </c>
      <c r="G703" s="22" t="str">
        <f>'[8]6、模具砂箱评估表'!E279</f>
        <v>台</v>
      </c>
      <c r="H703" s="22">
        <f>'[8]6、模具砂箱评估表'!F279</f>
        <v>1</v>
      </c>
      <c r="I703" s="23">
        <f>'[8]6、模具砂箱评估表'!H279</f>
        <v>41455</v>
      </c>
      <c r="J703" s="23">
        <f t="shared" si="23"/>
        <v>41455</v>
      </c>
      <c r="K703" s="23"/>
      <c r="L703" s="110"/>
      <c r="M703" s="11"/>
      <c r="N703" s="10"/>
      <c r="O703" s="13"/>
      <c r="P703" s="11"/>
      <c r="Q703" s="11">
        <f>'[8]6、模具砂箱评估表'!J279</f>
        <v>18500</v>
      </c>
      <c r="R703" s="25">
        <f>'[8]6、模具砂箱评估表'!K279*100</f>
        <v>35</v>
      </c>
      <c r="S703" s="11">
        <f t="shared" si="24"/>
        <v>6475</v>
      </c>
      <c r="T703" s="11"/>
      <c r="U703" s="22" t="str">
        <f>'[8]6、模具砂箱评估表'!M279</f>
        <v>A5</v>
      </c>
      <c r="V703" s="176"/>
      <c r="W703" s="176"/>
      <c r="X703" s="176"/>
      <c r="Y703" s="176"/>
    </row>
    <row r="704" spans="1:25" ht="18" customHeight="1">
      <c r="A704" s="22">
        <f>'[8]6、模具砂箱评估表'!A280</f>
        <v>279</v>
      </c>
      <c r="B704" s="22">
        <f>'[8]6、模具砂箱评估表'!B280</f>
        <v>0</v>
      </c>
      <c r="C704" s="30" t="str">
        <f>'[8]6、模具砂箱评估表'!C280</f>
        <v>金属型302</v>
      </c>
      <c r="D704" s="22">
        <f>'[8]6、模具砂箱评估表'!D280</f>
        <v>0</v>
      </c>
      <c r="E704" s="22"/>
      <c r="F704" s="22" t="str">
        <f>'[8]6、模具砂箱评估表'!G280</f>
        <v>沈阳卡斯汀模具制造有限公司</v>
      </c>
      <c r="G704" s="22" t="str">
        <f>'[8]6、模具砂箱评估表'!E280</f>
        <v>台</v>
      </c>
      <c r="H704" s="22">
        <f>'[8]6、模具砂箱评估表'!F280</f>
        <v>1</v>
      </c>
      <c r="I704" s="23">
        <f>'[8]6、模具砂箱评估表'!H280</f>
        <v>41455</v>
      </c>
      <c r="J704" s="23">
        <f t="shared" si="23"/>
        <v>41455</v>
      </c>
      <c r="K704" s="23"/>
      <c r="L704" s="110"/>
      <c r="M704" s="11"/>
      <c r="N704" s="10"/>
      <c r="O704" s="13"/>
      <c r="P704" s="11"/>
      <c r="Q704" s="11">
        <f>'[8]6、模具砂箱评估表'!J280</f>
        <v>14200</v>
      </c>
      <c r="R704" s="25">
        <f>'[8]6、模具砂箱评估表'!K280*100</f>
        <v>35</v>
      </c>
      <c r="S704" s="11">
        <f t="shared" si="24"/>
        <v>4970</v>
      </c>
      <c r="T704" s="11"/>
      <c r="U704" s="22" t="str">
        <f>'[8]6、模具砂箱评估表'!M280</f>
        <v>A5</v>
      </c>
      <c r="V704" s="176"/>
      <c r="W704" s="176"/>
      <c r="X704" s="176"/>
      <c r="Y704" s="176"/>
    </row>
    <row r="705" spans="1:25" ht="18" customHeight="1">
      <c r="A705" s="22">
        <f>'[8]6、模具砂箱评估表'!A281</f>
        <v>280</v>
      </c>
      <c r="B705" s="22">
        <f>'[8]6、模具砂箱评估表'!B281</f>
        <v>0</v>
      </c>
      <c r="C705" s="30" t="str">
        <f>'[8]6、模具砂箱评估表'!C281</f>
        <v>金属型303</v>
      </c>
      <c r="D705" s="22">
        <f>'[8]6、模具砂箱评估表'!D281</f>
        <v>0</v>
      </c>
      <c r="E705" s="22"/>
      <c r="F705" s="22" t="str">
        <f>'[8]6、模具砂箱评估表'!G281</f>
        <v>沈阳卡斯汀模具制造有限公司</v>
      </c>
      <c r="G705" s="22" t="str">
        <f>'[8]6、模具砂箱评估表'!E281</f>
        <v>台</v>
      </c>
      <c r="H705" s="22">
        <f>'[8]6、模具砂箱评估表'!F281</f>
        <v>1</v>
      </c>
      <c r="I705" s="23">
        <f>'[8]6、模具砂箱评估表'!H281</f>
        <v>41455</v>
      </c>
      <c r="J705" s="23">
        <f t="shared" si="23"/>
        <v>41455</v>
      </c>
      <c r="K705" s="23"/>
      <c r="L705" s="110"/>
      <c r="M705" s="11"/>
      <c r="N705" s="10"/>
      <c r="O705" s="13"/>
      <c r="P705" s="11"/>
      <c r="Q705" s="11">
        <f>'[8]6、模具砂箱评估表'!J281</f>
        <v>17000</v>
      </c>
      <c r="R705" s="25">
        <f>'[8]6、模具砂箱评估表'!K281*100</f>
        <v>35</v>
      </c>
      <c r="S705" s="11">
        <f t="shared" si="24"/>
        <v>5950</v>
      </c>
      <c r="T705" s="11"/>
      <c r="U705" s="22" t="str">
        <f>'[8]6、模具砂箱评估表'!M281</f>
        <v>A5</v>
      </c>
      <c r="V705" s="176"/>
      <c r="W705" s="176"/>
      <c r="X705" s="176"/>
      <c r="Y705" s="176"/>
    </row>
    <row r="706" spans="1:25" ht="18" customHeight="1">
      <c r="A706" s="22">
        <f>'[8]6、模具砂箱评估表'!A282</f>
        <v>281</v>
      </c>
      <c r="B706" s="22">
        <f>'[8]6、模具砂箱评估表'!B282</f>
        <v>0</v>
      </c>
      <c r="C706" s="30" t="str">
        <f>'[8]6、模具砂箱评估表'!C282</f>
        <v>金属型304</v>
      </c>
      <c r="D706" s="22">
        <f>'[8]6、模具砂箱评估表'!D282</f>
        <v>0</v>
      </c>
      <c r="E706" s="22"/>
      <c r="F706" s="22" t="str">
        <f>'[8]6、模具砂箱评估表'!G282</f>
        <v>沈阳卡斯汀模具制造有限公司</v>
      </c>
      <c r="G706" s="22" t="str">
        <f>'[8]6、模具砂箱评估表'!E282</f>
        <v>台</v>
      </c>
      <c r="H706" s="22">
        <f>'[8]6、模具砂箱评估表'!F282</f>
        <v>1</v>
      </c>
      <c r="I706" s="23">
        <f>'[8]6、模具砂箱评估表'!H282</f>
        <v>41455</v>
      </c>
      <c r="J706" s="23">
        <f t="shared" si="23"/>
        <v>41455</v>
      </c>
      <c r="K706" s="23"/>
      <c r="L706" s="110"/>
      <c r="M706" s="11"/>
      <c r="N706" s="10"/>
      <c r="O706" s="13"/>
      <c r="P706" s="11"/>
      <c r="Q706" s="11">
        <f>'[8]6、模具砂箱评估表'!J282</f>
        <v>15600</v>
      </c>
      <c r="R706" s="25">
        <f>'[8]6、模具砂箱评估表'!K282*100</f>
        <v>35</v>
      </c>
      <c r="S706" s="11">
        <f t="shared" si="24"/>
        <v>5460</v>
      </c>
      <c r="T706" s="11"/>
      <c r="U706" s="22" t="str">
        <f>'[8]6、模具砂箱评估表'!M282</f>
        <v>A5</v>
      </c>
      <c r="V706" s="176"/>
      <c r="W706" s="176"/>
      <c r="X706" s="176"/>
      <c r="Y706" s="176"/>
    </row>
    <row r="707" spans="1:25" ht="18" customHeight="1">
      <c r="A707" s="22">
        <f>'[8]6、模具砂箱评估表'!A283</f>
        <v>282</v>
      </c>
      <c r="B707" s="22">
        <f>'[8]6、模具砂箱评估表'!B283</f>
        <v>0</v>
      </c>
      <c r="C707" s="30" t="str">
        <f>'[8]6、模具砂箱评估表'!C283</f>
        <v>金属型305</v>
      </c>
      <c r="D707" s="22">
        <f>'[8]6、模具砂箱评估表'!D283</f>
        <v>0</v>
      </c>
      <c r="E707" s="22"/>
      <c r="F707" s="22" t="str">
        <f>'[8]6、模具砂箱评估表'!G283</f>
        <v>沈阳卡斯汀模具制造有限公司</v>
      </c>
      <c r="G707" s="22" t="str">
        <f>'[8]6、模具砂箱评估表'!E283</f>
        <v>台</v>
      </c>
      <c r="H707" s="22">
        <f>'[8]6、模具砂箱评估表'!F283</f>
        <v>1</v>
      </c>
      <c r="I707" s="23">
        <f>'[8]6、模具砂箱评估表'!H283</f>
        <v>41455</v>
      </c>
      <c r="J707" s="23">
        <f t="shared" si="23"/>
        <v>41455</v>
      </c>
      <c r="K707" s="23"/>
      <c r="L707" s="110"/>
      <c r="M707" s="11"/>
      <c r="N707" s="10"/>
      <c r="O707" s="13"/>
      <c r="P707" s="11"/>
      <c r="Q707" s="11">
        <f>'[8]6、模具砂箱评估表'!J283</f>
        <v>15600</v>
      </c>
      <c r="R707" s="25">
        <f>'[8]6、模具砂箱评估表'!K283*100</f>
        <v>35</v>
      </c>
      <c r="S707" s="11">
        <f t="shared" si="24"/>
        <v>5460</v>
      </c>
      <c r="T707" s="11"/>
      <c r="U707" s="22" t="str">
        <f>'[8]6、模具砂箱评估表'!M283</f>
        <v>A5</v>
      </c>
      <c r="V707" s="176"/>
      <c r="W707" s="176"/>
      <c r="X707" s="176"/>
      <c r="Y707" s="176"/>
    </row>
    <row r="708" spans="1:25" ht="18" customHeight="1">
      <c r="A708" s="22">
        <f>'[8]6、模具砂箱评估表'!A284</f>
        <v>283</v>
      </c>
      <c r="B708" s="22">
        <f>'[8]6、模具砂箱评估表'!B284</f>
        <v>0</v>
      </c>
      <c r="C708" s="30" t="str">
        <f>'[8]6、模具砂箱评估表'!C284</f>
        <v>金属型306</v>
      </c>
      <c r="D708" s="22">
        <f>'[8]6、模具砂箱评估表'!D284</f>
        <v>0</v>
      </c>
      <c r="E708" s="22"/>
      <c r="F708" s="22" t="str">
        <f>'[8]6、模具砂箱评估表'!G284</f>
        <v>沈阳卡斯汀模具制造有限公司</v>
      </c>
      <c r="G708" s="22" t="str">
        <f>'[8]6、模具砂箱评估表'!E284</f>
        <v>台</v>
      </c>
      <c r="H708" s="22">
        <f>'[8]6、模具砂箱评估表'!F284</f>
        <v>1</v>
      </c>
      <c r="I708" s="23">
        <f>'[8]6、模具砂箱评估表'!H284</f>
        <v>41455</v>
      </c>
      <c r="J708" s="23">
        <f t="shared" si="23"/>
        <v>41455</v>
      </c>
      <c r="K708" s="23"/>
      <c r="L708" s="110"/>
      <c r="M708" s="11"/>
      <c r="N708" s="10"/>
      <c r="O708" s="13"/>
      <c r="P708" s="11"/>
      <c r="Q708" s="11">
        <f>'[8]6、模具砂箱评估表'!J284</f>
        <v>12100</v>
      </c>
      <c r="R708" s="25">
        <f>'[8]6、模具砂箱评估表'!K284*100</f>
        <v>35</v>
      </c>
      <c r="S708" s="11">
        <f t="shared" si="24"/>
        <v>4235</v>
      </c>
      <c r="T708" s="11"/>
      <c r="U708" s="22" t="str">
        <f>'[8]6、模具砂箱评估表'!M284</f>
        <v>A5</v>
      </c>
      <c r="V708" s="176"/>
      <c r="W708" s="176"/>
      <c r="X708" s="176"/>
      <c r="Y708" s="176"/>
    </row>
    <row r="709" spans="1:25" ht="18" customHeight="1">
      <c r="A709" s="22">
        <f>'[8]6、模具砂箱评估表'!A285</f>
        <v>284</v>
      </c>
      <c r="B709" s="22">
        <f>'[8]6、模具砂箱评估表'!B285</f>
        <v>0</v>
      </c>
      <c r="C709" s="30" t="str">
        <f>'[8]6、模具砂箱评估表'!C285</f>
        <v>金属型307</v>
      </c>
      <c r="D709" s="22">
        <f>'[8]6、模具砂箱评估表'!D285</f>
        <v>0</v>
      </c>
      <c r="E709" s="22"/>
      <c r="F709" s="22" t="str">
        <f>'[8]6、模具砂箱评估表'!G285</f>
        <v>沈阳卡斯汀模具制造有限公司</v>
      </c>
      <c r="G709" s="22" t="str">
        <f>'[8]6、模具砂箱评估表'!E285</f>
        <v>台</v>
      </c>
      <c r="H709" s="22">
        <f>'[8]6、模具砂箱评估表'!F285</f>
        <v>1</v>
      </c>
      <c r="I709" s="23">
        <f>'[8]6、模具砂箱评估表'!H285</f>
        <v>41455</v>
      </c>
      <c r="J709" s="23">
        <f t="shared" si="23"/>
        <v>41455</v>
      </c>
      <c r="K709" s="23"/>
      <c r="L709" s="110"/>
      <c r="M709" s="11"/>
      <c r="N709" s="10"/>
      <c r="O709" s="13"/>
      <c r="P709" s="11"/>
      <c r="Q709" s="11">
        <f>'[8]6、模具砂箱评估表'!J285</f>
        <v>14900</v>
      </c>
      <c r="R709" s="25">
        <f>'[8]6、模具砂箱评估表'!K285*100</f>
        <v>35</v>
      </c>
      <c r="S709" s="11">
        <f t="shared" si="24"/>
        <v>5215</v>
      </c>
      <c r="T709" s="11"/>
      <c r="U709" s="22" t="str">
        <f>'[8]6、模具砂箱评估表'!M285</f>
        <v>A5</v>
      </c>
      <c r="V709" s="176"/>
      <c r="W709" s="176"/>
      <c r="X709" s="176"/>
      <c r="Y709" s="176"/>
    </row>
    <row r="710" spans="1:25" ht="18" customHeight="1">
      <c r="A710" s="22">
        <f>'[8]6、模具砂箱评估表'!A286</f>
        <v>285</v>
      </c>
      <c r="B710" s="22">
        <f>'[8]6、模具砂箱评估表'!B286</f>
        <v>0</v>
      </c>
      <c r="C710" s="30" t="str">
        <f>'[8]6、模具砂箱评估表'!C286</f>
        <v>金属型308</v>
      </c>
      <c r="D710" s="22">
        <f>'[8]6、模具砂箱评估表'!D286</f>
        <v>0</v>
      </c>
      <c r="E710" s="22"/>
      <c r="F710" s="22" t="str">
        <f>'[8]6、模具砂箱评估表'!G286</f>
        <v>沈阳卡斯汀模具制造有限公司</v>
      </c>
      <c r="G710" s="22" t="str">
        <f>'[8]6、模具砂箱评估表'!E286</f>
        <v>台</v>
      </c>
      <c r="H710" s="22">
        <f>'[8]6、模具砂箱评估表'!F286</f>
        <v>1</v>
      </c>
      <c r="I710" s="23">
        <f>'[8]6、模具砂箱评估表'!H286</f>
        <v>41455</v>
      </c>
      <c r="J710" s="23">
        <f t="shared" si="23"/>
        <v>41455</v>
      </c>
      <c r="K710" s="23"/>
      <c r="L710" s="110"/>
      <c r="M710" s="11"/>
      <c r="N710" s="10"/>
      <c r="O710" s="13"/>
      <c r="P710" s="11"/>
      <c r="Q710" s="11">
        <f>'[8]6、模具砂箱评估表'!J286</f>
        <v>17000</v>
      </c>
      <c r="R710" s="25">
        <f>'[8]6、模具砂箱评估表'!K286*100</f>
        <v>35</v>
      </c>
      <c r="S710" s="11">
        <f t="shared" si="24"/>
        <v>5950</v>
      </c>
      <c r="T710" s="11"/>
      <c r="U710" s="22" t="str">
        <f>'[8]6、模具砂箱评估表'!M286</f>
        <v>A5</v>
      </c>
      <c r="V710" s="176"/>
      <c r="W710" s="176"/>
      <c r="X710" s="176"/>
      <c r="Y710" s="176"/>
    </row>
    <row r="711" spans="1:25" ht="18" customHeight="1">
      <c r="A711" s="22">
        <f>'[8]6、模具砂箱评估表'!A287</f>
        <v>286</v>
      </c>
      <c r="B711" s="22">
        <f>'[8]6、模具砂箱评估表'!B287</f>
        <v>0</v>
      </c>
      <c r="C711" s="30" t="str">
        <f>'[8]6、模具砂箱评估表'!C287</f>
        <v>金属型309</v>
      </c>
      <c r="D711" s="22">
        <f>'[8]6、模具砂箱评估表'!D287</f>
        <v>0</v>
      </c>
      <c r="E711" s="22"/>
      <c r="F711" s="22" t="str">
        <f>'[8]6、模具砂箱评估表'!G287</f>
        <v>沈阳卡斯汀模具制造有限公司</v>
      </c>
      <c r="G711" s="22" t="str">
        <f>'[8]6、模具砂箱评估表'!E287</f>
        <v>台</v>
      </c>
      <c r="H711" s="22">
        <f>'[8]6、模具砂箱评估表'!F287</f>
        <v>1</v>
      </c>
      <c r="I711" s="23">
        <f>'[8]6、模具砂箱评估表'!H287</f>
        <v>41455</v>
      </c>
      <c r="J711" s="23">
        <f t="shared" si="23"/>
        <v>41455</v>
      </c>
      <c r="K711" s="23"/>
      <c r="L711" s="110"/>
      <c r="M711" s="11"/>
      <c r="N711" s="10"/>
      <c r="O711" s="13"/>
      <c r="P711" s="11"/>
      <c r="Q711" s="11">
        <f>'[8]6、模具砂箱评估表'!J287</f>
        <v>15600</v>
      </c>
      <c r="R711" s="25">
        <f>'[8]6、模具砂箱评估表'!K287*100</f>
        <v>35</v>
      </c>
      <c r="S711" s="11">
        <f t="shared" si="24"/>
        <v>5460</v>
      </c>
      <c r="T711" s="11"/>
      <c r="U711" s="22" t="str">
        <f>'[8]6、模具砂箱评估表'!M287</f>
        <v>A5</v>
      </c>
      <c r="V711" s="176"/>
      <c r="W711" s="176"/>
      <c r="X711" s="176"/>
      <c r="Y711" s="176"/>
    </row>
    <row r="712" spans="1:25" ht="18" customHeight="1">
      <c r="A712" s="22">
        <f>'[8]6、模具砂箱评估表'!A288</f>
        <v>287</v>
      </c>
      <c r="B712" s="22">
        <f>'[8]6、模具砂箱评估表'!B288</f>
        <v>0</v>
      </c>
      <c r="C712" s="30" t="str">
        <f>'[8]6、模具砂箱评估表'!C288</f>
        <v>金属型310</v>
      </c>
      <c r="D712" s="22">
        <f>'[8]6、模具砂箱评估表'!D288</f>
        <v>0</v>
      </c>
      <c r="E712" s="22"/>
      <c r="F712" s="22" t="str">
        <f>'[8]6、模具砂箱评估表'!G288</f>
        <v>沈阳卡斯汀模具制造有限公司</v>
      </c>
      <c r="G712" s="22" t="str">
        <f>'[8]6、模具砂箱评估表'!E288</f>
        <v>台</v>
      </c>
      <c r="H712" s="22">
        <f>'[8]6、模具砂箱评估表'!F288</f>
        <v>1</v>
      </c>
      <c r="I712" s="23">
        <f>'[8]6、模具砂箱评估表'!H288</f>
        <v>41455</v>
      </c>
      <c r="J712" s="23">
        <f t="shared" si="23"/>
        <v>41455</v>
      </c>
      <c r="K712" s="23"/>
      <c r="L712" s="110"/>
      <c r="M712" s="11"/>
      <c r="N712" s="10"/>
      <c r="O712" s="13"/>
      <c r="P712" s="11"/>
      <c r="Q712" s="11">
        <f>'[8]6、模具砂箱评估表'!J288</f>
        <v>18500</v>
      </c>
      <c r="R712" s="25">
        <f>'[8]6、模具砂箱评估表'!K288*100</f>
        <v>35</v>
      </c>
      <c r="S712" s="11">
        <f t="shared" si="24"/>
        <v>6475</v>
      </c>
      <c r="T712" s="11"/>
      <c r="U712" s="22" t="str">
        <f>'[8]6、模具砂箱评估表'!M288</f>
        <v>A5</v>
      </c>
      <c r="V712" s="176"/>
      <c r="W712" s="176"/>
      <c r="X712" s="176"/>
      <c r="Y712" s="176"/>
    </row>
    <row r="713" spans="1:25" ht="18" customHeight="1">
      <c r="A713" s="22">
        <f>'[8]6、模具砂箱评估表'!A289</f>
        <v>288</v>
      </c>
      <c r="B713" s="22">
        <f>'[8]6、模具砂箱评估表'!B289</f>
        <v>0</v>
      </c>
      <c r="C713" s="30" t="str">
        <f>'[8]6、模具砂箱评估表'!C289</f>
        <v>金属型311</v>
      </c>
      <c r="D713" s="22">
        <f>'[8]6、模具砂箱评估表'!D289</f>
        <v>0</v>
      </c>
      <c r="E713" s="22"/>
      <c r="F713" s="22" t="str">
        <f>'[8]6、模具砂箱评估表'!G289</f>
        <v>沈阳卡斯汀模具制造有限公司</v>
      </c>
      <c r="G713" s="22" t="str">
        <f>'[8]6、模具砂箱评估表'!E289</f>
        <v>台</v>
      </c>
      <c r="H713" s="22">
        <f>'[8]6、模具砂箱评估表'!F289</f>
        <v>1</v>
      </c>
      <c r="I713" s="23">
        <f>'[8]6、模具砂箱评估表'!H289</f>
        <v>41455</v>
      </c>
      <c r="J713" s="23">
        <f t="shared" si="23"/>
        <v>41455</v>
      </c>
      <c r="K713" s="23"/>
      <c r="L713" s="110"/>
      <c r="M713" s="11"/>
      <c r="N713" s="10"/>
      <c r="O713" s="13"/>
      <c r="P713" s="11"/>
      <c r="Q713" s="11">
        <f>'[8]6、模具砂箱评估表'!J289</f>
        <v>17800</v>
      </c>
      <c r="R713" s="25">
        <f>'[8]6、模具砂箱评估表'!K289*100</f>
        <v>35</v>
      </c>
      <c r="S713" s="11">
        <f t="shared" si="24"/>
        <v>6230</v>
      </c>
      <c r="T713" s="11"/>
      <c r="U713" s="22" t="str">
        <f>'[8]6、模具砂箱评估表'!M289</f>
        <v>A5</v>
      </c>
      <c r="V713" s="176"/>
      <c r="W713" s="176"/>
      <c r="X713" s="176"/>
      <c r="Y713" s="176"/>
    </row>
    <row r="714" spans="1:25" ht="18" customHeight="1">
      <c r="A714" s="22">
        <f>'[8]6、模具砂箱评估表'!A290</f>
        <v>289</v>
      </c>
      <c r="B714" s="22">
        <f>'[8]6、模具砂箱评估表'!B290</f>
        <v>0</v>
      </c>
      <c r="C714" s="30" t="str">
        <f>'[8]6、模具砂箱评估表'!C290</f>
        <v>金属型312</v>
      </c>
      <c r="D714" s="22">
        <f>'[8]6、模具砂箱评估表'!D290</f>
        <v>0</v>
      </c>
      <c r="E714" s="22"/>
      <c r="F714" s="22" t="str">
        <f>'[8]6、模具砂箱评估表'!G290</f>
        <v>沈阳卡斯汀模具制造有限公司</v>
      </c>
      <c r="G714" s="22" t="str">
        <f>'[8]6、模具砂箱评估表'!E290</f>
        <v>台</v>
      </c>
      <c r="H714" s="22">
        <f>'[8]6、模具砂箱评估表'!F290</f>
        <v>1</v>
      </c>
      <c r="I714" s="23">
        <f>'[8]6、模具砂箱评估表'!H290</f>
        <v>41455</v>
      </c>
      <c r="J714" s="23">
        <f t="shared" si="23"/>
        <v>41455</v>
      </c>
      <c r="K714" s="23"/>
      <c r="L714" s="110"/>
      <c r="M714" s="11"/>
      <c r="N714" s="10"/>
      <c r="O714" s="13"/>
      <c r="P714" s="11"/>
      <c r="Q714" s="11">
        <f>'[8]6、模具砂箱评估表'!J290</f>
        <v>11400</v>
      </c>
      <c r="R714" s="25">
        <f>'[8]6、模具砂箱评估表'!K290*100</f>
        <v>35</v>
      </c>
      <c r="S714" s="11">
        <f t="shared" si="24"/>
        <v>3990</v>
      </c>
      <c r="T714" s="11"/>
      <c r="U714" s="22" t="str">
        <f>'[8]6、模具砂箱评估表'!M290</f>
        <v>A5</v>
      </c>
      <c r="V714" s="176"/>
      <c r="W714" s="176"/>
      <c r="X714" s="176"/>
      <c r="Y714" s="176"/>
    </row>
    <row r="715" spans="1:25" ht="18" customHeight="1">
      <c r="A715" s="22">
        <f>'[8]6、模具砂箱评估表'!A291</f>
        <v>290</v>
      </c>
      <c r="B715" s="22">
        <f>'[8]6、模具砂箱评估表'!B291</f>
        <v>0</v>
      </c>
      <c r="C715" s="30" t="str">
        <f>'[8]6、模具砂箱评估表'!C291</f>
        <v>金属型313</v>
      </c>
      <c r="D715" s="22">
        <f>'[8]6、模具砂箱评估表'!D291</f>
        <v>0</v>
      </c>
      <c r="E715" s="22"/>
      <c r="F715" s="22" t="str">
        <f>'[8]6、模具砂箱评估表'!G291</f>
        <v>沈阳卡斯汀模具制造有限公司</v>
      </c>
      <c r="G715" s="22" t="str">
        <f>'[8]6、模具砂箱评估表'!E291</f>
        <v>台</v>
      </c>
      <c r="H715" s="22">
        <f>'[8]6、模具砂箱评估表'!F291</f>
        <v>1</v>
      </c>
      <c r="I715" s="23">
        <f>'[8]6、模具砂箱评估表'!H291</f>
        <v>41455</v>
      </c>
      <c r="J715" s="23">
        <f t="shared" si="23"/>
        <v>41455</v>
      </c>
      <c r="K715" s="23"/>
      <c r="L715" s="110"/>
      <c r="M715" s="11"/>
      <c r="N715" s="10"/>
      <c r="O715" s="13"/>
      <c r="P715" s="11"/>
      <c r="Q715" s="11">
        <f>'[8]6、模具砂箱评估表'!J291</f>
        <v>22700</v>
      </c>
      <c r="R715" s="25">
        <f>'[8]6、模具砂箱评估表'!K291*100</f>
        <v>35</v>
      </c>
      <c r="S715" s="11">
        <f t="shared" si="24"/>
        <v>7945</v>
      </c>
      <c r="T715" s="11"/>
      <c r="U715" s="22" t="str">
        <f>'[8]6、模具砂箱评估表'!M291</f>
        <v>A5</v>
      </c>
      <c r="V715" s="176"/>
      <c r="W715" s="176"/>
      <c r="X715" s="176"/>
      <c r="Y715" s="176"/>
    </row>
    <row r="716" spans="1:25" ht="18" customHeight="1">
      <c r="A716" s="22">
        <f>'[8]6、模具砂箱评估表'!A292</f>
        <v>291</v>
      </c>
      <c r="B716" s="22">
        <f>'[8]6、模具砂箱评估表'!B292</f>
        <v>0</v>
      </c>
      <c r="C716" s="30" t="str">
        <f>'[8]6、模具砂箱评估表'!C292</f>
        <v>金属型314</v>
      </c>
      <c r="D716" s="22">
        <f>'[8]6、模具砂箱评估表'!D292</f>
        <v>0</v>
      </c>
      <c r="E716" s="22"/>
      <c r="F716" s="22" t="str">
        <f>'[8]6、模具砂箱评估表'!G292</f>
        <v>沈阳卡斯汀模具制造有限公司</v>
      </c>
      <c r="G716" s="22" t="str">
        <f>'[8]6、模具砂箱评估表'!E292</f>
        <v>台</v>
      </c>
      <c r="H716" s="22">
        <f>'[8]6、模具砂箱评估表'!F292</f>
        <v>1</v>
      </c>
      <c r="I716" s="23">
        <f>'[8]6、模具砂箱评估表'!H292</f>
        <v>41455</v>
      </c>
      <c r="J716" s="23">
        <f t="shared" si="23"/>
        <v>41455</v>
      </c>
      <c r="K716" s="23"/>
      <c r="L716" s="110"/>
      <c r="M716" s="11"/>
      <c r="N716" s="10"/>
      <c r="O716" s="13"/>
      <c r="P716" s="11"/>
      <c r="Q716" s="11">
        <f>'[8]6、模具砂箱评估表'!J292</f>
        <v>22700</v>
      </c>
      <c r="R716" s="25">
        <f>'[8]6、模具砂箱评估表'!K292*100</f>
        <v>35</v>
      </c>
      <c r="S716" s="11">
        <f t="shared" si="24"/>
        <v>7945</v>
      </c>
      <c r="T716" s="11"/>
      <c r="U716" s="22" t="str">
        <f>'[8]6、模具砂箱评估表'!M292</f>
        <v>A5</v>
      </c>
      <c r="V716" s="176"/>
      <c r="W716" s="176"/>
      <c r="X716" s="176"/>
      <c r="Y716" s="176"/>
    </row>
    <row r="717" spans="1:25" ht="18" customHeight="1">
      <c r="A717" s="22">
        <f>'[8]6、模具砂箱评估表'!A293</f>
        <v>292</v>
      </c>
      <c r="B717" s="22">
        <f>'[8]6、模具砂箱评估表'!B293</f>
        <v>0</v>
      </c>
      <c r="C717" s="30" t="str">
        <f>'[8]6、模具砂箱评估表'!C293</f>
        <v>金属型315</v>
      </c>
      <c r="D717" s="22">
        <f>'[8]6、模具砂箱评估表'!D293</f>
        <v>0</v>
      </c>
      <c r="E717" s="22"/>
      <c r="F717" s="22" t="str">
        <f>'[8]6、模具砂箱评估表'!G293</f>
        <v>沈阳卡斯汀模具制造有限公司</v>
      </c>
      <c r="G717" s="22" t="str">
        <f>'[8]6、模具砂箱评估表'!E293</f>
        <v>台</v>
      </c>
      <c r="H717" s="22">
        <f>'[8]6、模具砂箱评估表'!F293</f>
        <v>1</v>
      </c>
      <c r="I717" s="23">
        <f>'[8]6、模具砂箱评估表'!H293</f>
        <v>41455</v>
      </c>
      <c r="J717" s="23">
        <f t="shared" si="23"/>
        <v>41455</v>
      </c>
      <c r="K717" s="23"/>
      <c r="L717" s="110"/>
      <c r="M717" s="11"/>
      <c r="N717" s="10"/>
      <c r="O717" s="13"/>
      <c r="P717" s="11"/>
      <c r="Q717" s="11">
        <f>'[8]6、模具砂箱评估表'!J293</f>
        <v>12500</v>
      </c>
      <c r="R717" s="25">
        <f>'[8]6、模具砂箱评估表'!K293*100</f>
        <v>35</v>
      </c>
      <c r="S717" s="11">
        <f t="shared" si="24"/>
        <v>4375</v>
      </c>
      <c r="T717" s="11"/>
      <c r="U717" s="22" t="str">
        <f>'[8]6、模具砂箱评估表'!M293</f>
        <v>A5</v>
      </c>
      <c r="V717" s="176"/>
      <c r="W717" s="176"/>
      <c r="X717" s="176"/>
      <c r="Y717" s="176"/>
    </row>
    <row r="718" spans="1:25" ht="18" customHeight="1">
      <c r="A718" s="22">
        <f>'[8]6、模具砂箱评估表'!A294</f>
        <v>293</v>
      </c>
      <c r="B718" s="22">
        <f>'[8]6、模具砂箱评估表'!B294</f>
        <v>0</v>
      </c>
      <c r="C718" s="30" t="str">
        <f>'[8]6、模具砂箱评估表'!C294</f>
        <v>金属型316</v>
      </c>
      <c r="D718" s="22">
        <f>'[8]6、模具砂箱评估表'!D294</f>
        <v>0</v>
      </c>
      <c r="E718" s="22"/>
      <c r="F718" s="22" t="str">
        <f>'[8]6、模具砂箱评估表'!G294</f>
        <v>沈阳卡斯汀模具制造有限公司</v>
      </c>
      <c r="G718" s="22" t="str">
        <f>'[8]6、模具砂箱评估表'!E294</f>
        <v>台</v>
      </c>
      <c r="H718" s="22">
        <f>'[8]6、模具砂箱评估表'!F294</f>
        <v>1</v>
      </c>
      <c r="I718" s="23">
        <f>'[8]6、模具砂箱评估表'!H294</f>
        <v>41455</v>
      </c>
      <c r="J718" s="23">
        <f t="shared" si="23"/>
        <v>41455</v>
      </c>
      <c r="K718" s="23"/>
      <c r="L718" s="110"/>
      <c r="M718" s="11"/>
      <c r="N718" s="10"/>
      <c r="O718" s="13"/>
      <c r="P718" s="11"/>
      <c r="Q718" s="11">
        <f>'[8]6、模具砂箱评估表'!J294</f>
        <v>14900</v>
      </c>
      <c r="R718" s="25">
        <f>'[8]6、模具砂箱评估表'!K294*100</f>
        <v>35</v>
      </c>
      <c r="S718" s="11">
        <f t="shared" si="24"/>
        <v>5215</v>
      </c>
      <c r="T718" s="11"/>
      <c r="U718" s="22" t="str">
        <f>'[8]6、模具砂箱评估表'!M294</f>
        <v>A5</v>
      </c>
      <c r="V718" s="176"/>
      <c r="W718" s="176"/>
      <c r="X718" s="176"/>
      <c r="Y718" s="176"/>
    </row>
    <row r="719" spans="1:25" ht="18" customHeight="1">
      <c r="A719" s="22">
        <f>'[8]6、模具砂箱评估表'!A295</f>
        <v>294</v>
      </c>
      <c r="B719" s="22">
        <f>'[8]6、模具砂箱评估表'!B295</f>
        <v>0</v>
      </c>
      <c r="C719" s="30" t="str">
        <f>'[8]6、模具砂箱评估表'!C295</f>
        <v>金属型317</v>
      </c>
      <c r="D719" s="22">
        <f>'[8]6、模具砂箱评估表'!D295</f>
        <v>0</v>
      </c>
      <c r="E719" s="22"/>
      <c r="F719" s="22" t="str">
        <f>'[8]6、模具砂箱评估表'!G295</f>
        <v>沈阳卡斯汀模具制造有限公司</v>
      </c>
      <c r="G719" s="22" t="str">
        <f>'[8]6、模具砂箱评估表'!E295</f>
        <v>台</v>
      </c>
      <c r="H719" s="22">
        <f>'[8]6、模具砂箱评估表'!F295</f>
        <v>1</v>
      </c>
      <c r="I719" s="23">
        <f>'[8]6、模具砂箱评估表'!H295</f>
        <v>41455</v>
      </c>
      <c r="J719" s="23">
        <f t="shared" si="23"/>
        <v>41455</v>
      </c>
      <c r="K719" s="23"/>
      <c r="L719" s="110"/>
      <c r="M719" s="11"/>
      <c r="N719" s="10"/>
      <c r="O719" s="13"/>
      <c r="P719" s="11"/>
      <c r="Q719" s="11">
        <f>'[8]6、模具砂箱评估表'!J295</f>
        <v>10800</v>
      </c>
      <c r="R719" s="25">
        <f>'[8]6、模具砂箱评估表'!K295*100</f>
        <v>35</v>
      </c>
      <c r="S719" s="11">
        <f t="shared" si="24"/>
        <v>3780</v>
      </c>
      <c r="T719" s="11"/>
      <c r="U719" s="22" t="str">
        <f>'[8]6、模具砂箱评估表'!M295</f>
        <v>A5</v>
      </c>
      <c r="V719" s="176"/>
      <c r="W719" s="176"/>
      <c r="X719" s="176"/>
      <c r="Y719" s="176"/>
    </row>
    <row r="720" spans="1:25" ht="18" customHeight="1">
      <c r="A720" s="22">
        <f>'[8]6、模具砂箱评估表'!A296</f>
        <v>295</v>
      </c>
      <c r="B720" s="22">
        <f>'[8]6、模具砂箱评估表'!B296</f>
        <v>0</v>
      </c>
      <c r="C720" s="30" t="str">
        <f>'[8]6、模具砂箱评估表'!C296</f>
        <v>金属型318</v>
      </c>
      <c r="D720" s="22">
        <f>'[8]6、模具砂箱评估表'!D296</f>
        <v>0</v>
      </c>
      <c r="E720" s="22"/>
      <c r="F720" s="22" t="str">
        <f>'[8]6、模具砂箱评估表'!G296</f>
        <v>沈阳卡斯汀模具制造有限公司</v>
      </c>
      <c r="G720" s="22" t="str">
        <f>'[8]6、模具砂箱评估表'!E296</f>
        <v>台</v>
      </c>
      <c r="H720" s="22">
        <f>'[8]6、模具砂箱评估表'!F296</f>
        <v>1</v>
      </c>
      <c r="I720" s="23">
        <f>'[8]6、模具砂箱评估表'!H296</f>
        <v>41455</v>
      </c>
      <c r="J720" s="23">
        <f t="shared" si="23"/>
        <v>41455</v>
      </c>
      <c r="K720" s="23"/>
      <c r="L720" s="110"/>
      <c r="M720" s="11"/>
      <c r="N720" s="10"/>
      <c r="O720" s="13"/>
      <c r="P720" s="11"/>
      <c r="Q720" s="11">
        <f>'[8]6、模具砂箱评估表'!J296</f>
        <v>15600</v>
      </c>
      <c r="R720" s="25">
        <f>'[8]6、模具砂箱评估表'!K296*100</f>
        <v>35</v>
      </c>
      <c r="S720" s="11">
        <f t="shared" si="24"/>
        <v>5460</v>
      </c>
      <c r="T720" s="11"/>
      <c r="U720" s="22" t="str">
        <f>'[8]6、模具砂箱评估表'!M296</f>
        <v>A5</v>
      </c>
      <c r="V720" s="176"/>
      <c r="W720" s="176"/>
      <c r="X720" s="176"/>
      <c r="Y720" s="176"/>
    </row>
    <row r="721" spans="1:25" ht="18" customHeight="1">
      <c r="A721" s="22">
        <f>'[8]6、模具砂箱评估表'!A297</f>
        <v>296</v>
      </c>
      <c r="B721" s="22">
        <f>'[8]6、模具砂箱评估表'!B297</f>
        <v>0</v>
      </c>
      <c r="C721" s="30" t="str">
        <f>'[8]6、模具砂箱评估表'!C297</f>
        <v>金属型319</v>
      </c>
      <c r="D721" s="22">
        <f>'[8]6、模具砂箱评估表'!D297</f>
        <v>0</v>
      </c>
      <c r="E721" s="22"/>
      <c r="F721" s="22" t="str">
        <f>'[8]6、模具砂箱评估表'!G297</f>
        <v>沈阳卡斯汀模具制造有限公司</v>
      </c>
      <c r="G721" s="22" t="str">
        <f>'[8]6、模具砂箱评估表'!E297</f>
        <v>台</v>
      </c>
      <c r="H721" s="22">
        <f>'[8]6、模具砂箱评估表'!F297</f>
        <v>1</v>
      </c>
      <c r="I721" s="23">
        <f>'[8]6、模具砂箱评估表'!H297</f>
        <v>41455</v>
      </c>
      <c r="J721" s="23">
        <f t="shared" si="23"/>
        <v>41455</v>
      </c>
      <c r="K721" s="23"/>
      <c r="L721" s="110"/>
      <c r="M721" s="11"/>
      <c r="N721" s="10"/>
      <c r="O721" s="13"/>
      <c r="P721" s="11"/>
      <c r="Q721" s="11">
        <f>'[8]6、模具砂箱评估表'!J297</f>
        <v>28400</v>
      </c>
      <c r="R721" s="25">
        <f>'[8]6、模具砂箱评估表'!K297*100</f>
        <v>35</v>
      </c>
      <c r="S721" s="11">
        <f t="shared" si="24"/>
        <v>9940</v>
      </c>
      <c r="T721" s="11"/>
      <c r="U721" s="22" t="str">
        <f>'[8]6、模具砂箱评估表'!M297</f>
        <v>A5</v>
      </c>
      <c r="V721" s="176"/>
      <c r="W721" s="176"/>
      <c r="X721" s="176"/>
      <c r="Y721" s="176"/>
    </row>
    <row r="722" spans="1:25" ht="18" customHeight="1">
      <c r="A722" s="22">
        <f>'[8]6、模具砂箱评估表'!A298</f>
        <v>297</v>
      </c>
      <c r="B722" s="22">
        <f>'[8]6、模具砂箱评估表'!B298</f>
        <v>0</v>
      </c>
      <c r="C722" s="30" t="str">
        <f>'[8]6、模具砂箱评估表'!C298</f>
        <v>金属型320</v>
      </c>
      <c r="D722" s="22">
        <f>'[8]6、模具砂箱评估表'!D298</f>
        <v>0</v>
      </c>
      <c r="E722" s="22"/>
      <c r="F722" s="22" t="str">
        <f>'[8]6、模具砂箱评估表'!G298</f>
        <v>沈阳卡斯汀模具制造有限公司</v>
      </c>
      <c r="G722" s="22" t="str">
        <f>'[8]6、模具砂箱评估表'!E298</f>
        <v>台</v>
      </c>
      <c r="H722" s="22">
        <f>'[8]6、模具砂箱评估表'!F298</f>
        <v>1</v>
      </c>
      <c r="I722" s="23">
        <f>'[8]6、模具砂箱评估表'!H298</f>
        <v>41455</v>
      </c>
      <c r="J722" s="23">
        <f t="shared" si="23"/>
        <v>41455</v>
      </c>
      <c r="K722" s="23"/>
      <c r="L722" s="110"/>
      <c r="M722" s="11"/>
      <c r="N722" s="10"/>
      <c r="O722" s="13"/>
      <c r="P722" s="11"/>
      <c r="Q722" s="11">
        <f>'[8]6、模具砂箱评估表'!J298</f>
        <v>12100</v>
      </c>
      <c r="R722" s="25">
        <f>'[8]6、模具砂箱评估表'!K298*100</f>
        <v>35</v>
      </c>
      <c r="S722" s="11">
        <f t="shared" si="24"/>
        <v>4235</v>
      </c>
      <c r="T722" s="11"/>
      <c r="U722" s="22" t="str">
        <f>'[8]6、模具砂箱评估表'!M298</f>
        <v>A5</v>
      </c>
      <c r="V722" s="176"/>
      <c r="W722" s="176"/>
      <c r="X722" s="176"/>
      <c r="Y722" s="176"/>
    </row>
    <row r="723" spans="1:25" ht="18" customHeight="1">
      <c r="A723" s="22">
        <f>'[8]6、模具砂箱评估表'!A299</f>
        <v>298</v>
      </c>
      <c r="B723" s="22">
        <f>'[8]6、模具砂箱评估表'!B299</f>
        <v>0</v>
      </c>
      <c r="C723" s="30" t="str">
        <f>'[8]6、模具砂箱评估表'!C299</f>
        <v>金属型321</v>
      </c>
      <c r="D723" s="22">
        <f>'[8]6、模具砂箱评估表'!D299</f>
        <v>0</v>
      </c>
      <c r="E723" s="22"/>
      <c r="F723" s="22" t="str">
        <f>'[8]6、模具砂箱评估表'!G299</f>
        <v>沈阳卡斯汀模具制造有限公司</v>
      </c>
      <c r="G723" s="22" t="str">
        <f>'[8]6、模具砂箱评估表'!E299</f>
        <v>台</v>
      </c>
      <c r="H723" s="22">
        <f>'[8]6、模具砂箱评估表'!F299</f>
        <v>1</v>
      </c>
      <c r="I723" s="23">
        <f>'[8]6、模具砂箱评估表'!H299</f>
        <v>41455</v>
      </c>
      <c r="J723" s="23">
        <f t="shared" si="23"/>
        <v>41455</v>
      </c>
      <c r="K723" s="23"/>
      <c r="L723" s="110"/>
      <c r="M723" s="11"/>
      <c r="N723" s="10"/>
      <c r="O723" s="13"/>
      <c r="P723" s="11"/>
      <c r="Q723" s="11">
        <f>'[8]6、模具砂箱评估表'!J299</f>
        <v>21300</v>
      </c>
      <c r="R723" s="25">
        <f>'[8]6、模具砂箱评估表'!K299*100</f>
        <v>35</v>
      </c>
      <c r="S723" s="11">
        <f t="shared" si="24"/>
        <v>7455</v>
      </c>
      <c r="T723" s="11"/>
      <c r="U723" s="22" t="str">
        <f>'[8]6、模具砂箱评估表'!M299</f>
        <v>A5</v>
      </c>
      <c r="V723" s="176"/>
      <c r="W723" s="176"/>
      <c r="X723" s="176"/>
      <c r="Y723" s="176"/>
    </row>
    <row r="724" spans="1:25" ht="18" customHeight="1">
      <c r="A724" s="22">
        <f>'[8]6、模具砂箱评估表'!A300</f>
        <v>299</v>
      </c>
      <c r="B724" s="22">
        <f>'[8]6、模具砂箱评估表'!B300</f>
        <v>0</v>
      </c>
      <c r="C724" s="30" t="str">
        <f>'[8]6、模具砂箱评估表'!C300</f>
        <v>金属型322</v>
      </c>
      <c r="D724" s="22">
        <f>'[8]6、模具砂箱评估表'!D300</f>
        <v>0</v>
      </c>
      <c r="E724" s="22"/>
      <c r="F724" s="22" t="str">
        <f>'[8]6、模具砂箱评估表'!G300</f>
        <v>沈阳卡斯汀模具制造有限公司</v>
      </c>
      <c r="G724" s="22" t="str">
        <f>'[8]6、模具砂箱评估表'!E300</f>
        <v>台</v>
      </c>
      <c r="H724" s="22">
        <f>'[8]6、模具砂箱评估表'!F300</f>
        <v>1</v>
      </c>
      <c r="I724" s="23">
        <f>'[8]6、模具砂箱评估表'!H300</f>
        <v>41455</v>
      </c>
      <c r="J724" s="23">
        <f t="shared" si="23"/>
        <v>41455</v>
      </c>
      <c r="K724" s="23"/>
      <c r="L724" s="110"/>
      <c r="M724" s="11"/>
      <c r="N724" s="10"/>
      <c r="O724" s="13"/>
      <c r="P724" s="11"/>
      <c r="Q724" s="11">
        <f>'[8]6、模具砂箱评估表'!J300</f>
        <v>13500</v>
      </c>
      <c r="R724" s="25">
        <f>'[8]6、模具砂箱评估表'!K300*100</f>
        <v>35</v>
      </c>
      <c r="S724" s="11">
        <f t="shared" si="24"/>
        <v>4725</v>
      </c>
      <c r="T724" s="11"/>
      <c r="U724" s="22" t="str">
        <f>'[8]6、模具砂箱评估表'!M300</f>
        <v>A5</v>
      </c>
      <c r="V724" s="176"/>
      <c r="W724" s="176"/>
      <c r="X724" s="176"/>
      <c r="Y724" s="176"/>
    </row>
    <row r="725" spans="1:25" ht="18" customHeight="1">
      <c r="A725" s="22">
        <f>'[8]6、模具砂箱评估表'!A301</f>
        <v>300</v>
      </c>
      <c r="B725" s="22">
        <f>'[8]6、模具砂箱评估表'!B301</f>
        <v>0</v>
      </c>
      <c r="C725" s="30" t="str">
        <f>'[8]6、模具砂箱评估表'!C301</f>
        <v>金属型323</v>
      </c>
      <c r="D725" s="22">
        <f>'[8]6、模具砂箱评估表'!D301</f>
        <v>0</v>
      </c>
      <c r="E725" s="22"/>
      <c r="F725" s="22" t="str">
        <f>'[8]6、模具砂箱评估表'!G301</f>
        <v>沈阳卡斯汀模具制造有限公司</v>
      </c>
      <c r="G725" s="22" t="str">
        <f>'[8]6、模具砂箱评估表'!E301</f>
        <v>台</v>
      </c>
      <c r="H725" s="22">
        <f>'[8]6、模具砂箱评估表'!F301</f>
        <v>1</v>
      </c>
      <c r="I725" s="23">
        <f>'[8]6、模具砂箱评估表'!H301</f>
        <v>41455</v>
      </c>
      <c r="J725" s="23">
        <f t="shared" si="23"/>
        <v>41455</v>
      </c>
      <c r="K725" s="23"/>
      <c r="L725" s="110"/>
      <c r="M725" s="11"/>
      <c r="N725" s="10"/>
      <c r="O725" s="13"/>
      <c r="P725" s="11"/>
      <c r="Q725" s="11">
        <f>'[8]6、模具砂箱评估表'!J301</f>
        <v>12100</v>
      </c>
      <c r="R725" s="25">
        <f>'[8]6、模具砂箱评估表'!K301*100</f>
        <v>35</v>
      </c>
      <c r="S725" s="11">
        <f t="shared" si="24"/>
        <v>4235</v>
      </c>
      <c r="T725" s="11"/>
      <c r="U725" s="22" t="str">
        <f>'[8]6、模具砂箱评估表'!M301</f>
        <v>A5</v>
      </c>
      <c r="V725" s="176"/>
      <c r="W725" s="176"/>
      <c r="X725" s="176"/>
      <c r="Y725" s="176"/>
    </row>
    <row r="726" spans="1:25" ht="18" customHeight="1">
      <c r="A726" s="22">
        <f>'[8]6、模具砂箱评估表'!A302</f>
        <v>301</v>
      </c>
      <c r="B726" s="22">
        <f>'[8]6、模具砂箱评估表'!B302</f>
        <v>0</v>
      </c>
      <c r="C726" s="30" t="str">
        <f>'[8]6、模具砂箱评估表'!C302</f>
        <v>金属型324</v>
      </c>
      <c r="D726" s="22">
        <f>'[8]6、模具砂箱评估表'!D302</f>
        <v>0</v>
      </c>
      <c r="E726" s="22"/>
      <c r="F726" s="22" t="str">
        <f>'[8]6、模具砂箱评估表'!G302</f>
        <v>沈阳卡斯汀模具制造有限公司</v>
      </c>
      <c r="G726" s="22" t="str">
        <f>'[8]6、模具砂箱评估表'!E302</f>
        <v>台</v>
      </c>
      <c r="H726" s="22">
        <f>'[8]6、模具砂箱评估表'!F302</f>
        <v>1</v>
      </c>
      <c r="I726" s="23">
        <f>'[8]6、模具砂箱评估表'!H302</f>
        <v>41455</v>
      </c>
      <c r="J726" s="23">
        <f t="shared" si="23"/>
        <v>41455</v>
      </c>
      <c r="K726" s="23"/>
      <c r="L726" s="110"/>
      <c r="M726" s="11"/>
      <c r="N726" s="10"/>
      <c r="O726" s="13"/>
      <c r="P726" s="11"/>
      <c r="Q726" s="11">
        <f>'[8]6、模具砂箱评估表'!J302</f>
        <v>22700</v>
      </c>
      <c r="R726" s="25">
        <f>'[8]6、模具砂箱评估表'!K302*100</f>
        <v>35</v>
      </c>
      <c r="S726" s="11">
        <f t="shared" si="24"/>
        <v>7945</v>
      </c>
      <c r="T726" s="11"/>
      <c r="U726" s="22" t="str">
        <f>'[8]6、模具砂箱评估表'!M302</f>
        <v>A5</v>
      </c>
      <c r="V726" s="176"/>
      <c r="W726" s="176"/>
      <c r="X726" s="176"/>
      <c r="Y726" s="176"/>
    </row>
    <row r="727" spans="1:25" ht="18" customHeight="1">
      <c r="A727" s="22">
        <f>'[8]6、模具砂箱评估表'!A303</f>
        <v>302</v>
      </c>
      <c r="B727" s="22">
        <f>'[8]6、模具砂箱评估表'!B303</f>
        <v>0</v>
      </c>
      <c r="C727" s="30" t="str">
        <f>'[8]6、模具砂箱评估表'!C303</f>
        <v>金属型325</v>
      </c>
      <c r="D727" s="22">
        <f>'[8]6、模具砂箱评估表'!D303</f>
        <v>0</v>
      </c>
      <c r="E727" s="22"/>
      <c r="F727" s="22" t="str">
        <f>'[8]6、模具砂箱评估表'!G303</f>
        <v>沈阳卡斯汀模具制造有限公司</v>
      </c>
      <c r="G727" s="22" t="str">
        <f>'[8]6、模具砂箱评估表'!E303</f>
        <v>台</v>
      </c>
      <c r="H727" s="22">
        <f>'[8]6、模具砂箱评估表'!F303</f>
        <v>1</v>
      </c>
      <c r="I727" s="23">
        <f>'[8]6、模具砂箱评估表'!H303</f>
        <v>41455</v>
      </c>
      <c r="J727" s="23">
        <f t="shared" si="23"/>
        <v>41455</v>
      </c>
      <c r="K727" s="23"/>
      <c r="L727" s="110"/>
      <c r="M727" s="11"/>
      <c r="N727" s="10"/>
      <c r="O727" s="13"/>
      <c r="P727" s="11"/>
      <c r="Q727" s="11">
        <f>'[8]6、模具砂箱评估表'!J303</f>
        <v>35500</v>
      </c>
      <c r="R727" s="25">
        <f>'[8]6、模具砂箱评估表'!K303*100</f>
        <v>35</v>
      </c>
      <c r="S727" s="11">
        <f t="shared" si="24"/>
        <v>12425</v>
      </c>
      <c r="T727" s="11"/>
      <c r="U727" s="22" t="str">
        <f>'[8]6、模具砂箱评估表'!M303</f>
        <v>A5</v>
      </c>
      <c r="V727" s="176"/>
      <c r="W727" s="176"/>
      <c r="X727" s="176"/>
      <c r="Y727" s="176"/>
    </row>
    <row r="728" spans="1:25" ht="18" customHeight="1">
      <c r="A728" s="22">
        <f>'[8]6、模具砂箱评估表'!A304</f>
        <v>303</v>
      </c>
      <c r="B728" s="22">
        <f>'[8]6、模具砂箱评估表'!B304</f>
        <v>0</v>
      </c>
      <c r="C728" s="30" t="str">
        <f>'[8]6、模具砂箱评估表'!C304</f>
        <v>金属型326</v>
      </c>
      <c r="D728" s="22">
        <f>'[8]6、模具砂箱评估表'!D304</f>
        <v>0</v>
      </c>
      <c r="E728" s="22"/>
      <c r="F728" s="22" t="str">
        <f>'[8]6、模具砂箱评估表'!G304</f>
        <v>沈阳卡斯汀模具制造有限公司</v>
      </c>
      <c r="G728" s="22" t="str">
        <f>'[8]6、模具砂箱评估表'!E304</f>
        <v>台</v>
      </c>
      <c r="H728" s="22">
        <f>'[8]6、模具砂箱评估表'!F304</f>
        <v>1</v>
      </c>
      <c r="I728" s="23">
        <f>'[8]6、模具砂箱评估表'!H304</f>
        <v>41455</v>
      </c>
      <c r="J728" s="23">
        <f t="shared" si="23"/>
        <v>41455</v>
      </c>
      <c r="K728" s="23"/>
      <c r="L728" s="110"/>
      <c r="M728" s="11"/>
      <c r="N728" s="10"/>
      <c r="O728" s="13"/>
      <c r="P728" s="11"/>
      <c r="Q728" s="11">
        <f>'[8]6、模具砂箱评估表'!J304</f>
        <v>32000</v>
      </c>
      <c r="R728" s="25">
        <f>'[8]6、模具砂箱评估表'!K304*100</f>
        <v>35</v>
      </c>
      <c r="S728" s="11">
        <f t="shared" si="24"/>
        <v>11200</v>
      </c>
      <c r="T728" s="11"/>
      <c r="U728" s="22" t="str">
        <f>'[8]6、模具砂箱评估表'!M304</f>
        <v>A5</v>
      </c>
      <c r="V728" s="176"/>
      <c r="W728" s="176"/>
      <c r="X728" s="176"/>
      <c r="Y728" s="176"/>
    </row>
    <row r="729" spans="1:25" ht="18" customHeight="1">
      <c r="A729" s="22">
        <f>'[8]6、模具砂箱评估表'!A305</f>
        <v>304</v>
      </c>
      <c r="B729" s="22">
        <f>'[8]6、模具砂箱评估表'!B305</f>
        <v>0</v>
      </c>
      <c r="C729" s="30" t="str">
        <f>'[8]6、模具砂箱评估表'!C305</f>
        <v>金属型327</v>
      </c>
      <c r="D729" s="22">
        <f>'[8]6、模具砂箱评估表'!D305</f>
        <v>0</v>
      </c>
      <c r="E729" s="22"/>
      <c r="F729" s="22" t="str">
        <f>'[8]6、模具砂箱评估表'!G305</f>
        <v>沈阳卡斯汀模具制造有限公司</v>
      </c>
      <c r="G729" s="22" t="str">
        <f>'[8]6、模具砂箱评估表'!E305</f>
        <v>台</v>
      </c>
      <c r="H729" s="22">
        <f>'[8]6、模具砂箱评估表'!F305</f>
        <v>1</v>
      </c>
      <c r="I729" s="23">
        <f>'[8]6、模具砂箱评估表'!H305</f>
        <v>41455</v>
      </c>
      <c r="J729" s="23">
        <f t="shared" si="23"/>
        <v>41455</v>
      </c>
      <c r="K729" s="23"/>
      <c r="L729" s="110"/>
      <c r="M729" s="11"/>
      <c r="N729" s="10"/>
      <c r="O729" s="13"/>
      <c r="P729" s="11"/>
      <c r="Q729" s="11">
        <f>'[8]6、模具砂箱评估表'!J305</f>
        <v>55400</v>
      </c>
      <c r="R729" s="25">
        <f>'[8]6、模具砂箱评估表'!K305*100</f>
        <v>35</v>
      </c>
      <c r="S729" s="11">
        <f t="shared" si="24"/>
        <v>19390</v>
      </c>
      <c r="T729" s="11"/>
      <c r="U729" s="22" t="str">
        <f>'[8]6、模具砂箱评估表'!M305</f>
        <v>A5</v>
      </c>
      <c r="V729" s="176"/>
      <c r="W729" s="176"/>
      <c r="X729" s="176"/>
      <c r="Y729" s="176"/>
    </row>
    <row r="730" spans="1:25" ht="18" customHeight="1">
      <c r="A730" s="22">
        <f>'[8]6、模具砂箱评估表'!A306</f>
        <v>305</v>
      </c>
      <c r="B730" s="22">
        <f>'[8]6、模具砂箱评估表'!B306</f>
        <v>0</v>
      </c>
      <c r="C730" s="30" t="str">
        <f>'[8]6、模具砂箱评估表'!C306</f>
        <v>金属型328</v>
      </c>
      <c r="D730" s="22">
        <f>'[8]6、模具砂箱评估表'!D306</f>
        <v>0</v>
      </c>
      <c r="E730" s="22"/>
      <c r="F730" s="22" t="str">
        <f>'[8]6、模具砂箱评估表'!G306</f>
        <v>沈阳卡斯汀模具制造有限公司</v>
      </c>
      <c r="G730" s="22" t="str">
        <f>'[8]6、模具砂箱评估表'!E306</f>
        <v>台</v>
      </c>
      <c r="H730" s="22">
        <f>'[8]6、模具砂箱评估表'!F306</f>
        <v>1</v>
      </c>
      <c r="I730" s="23">
        <f>'[8]6、模具砂箱评估表'!H306</f>
        <v>41455</v>
      </c>
      <c r="J730" s="23">
        <f t="shared" si="23"/>
        <v>41455</v>
      </c>
      <c r="K730" s="23"/>
      <c r="L730" s="110"/>
      <c r="M730" s="11"/>
      <c r="N730" s="10"/>
      <c r="O730" s="13"/>
      <c r="P730" s="11"/>
      <c r="Q730" s="11">
        <f>'[8]6、模具砂箱评估表'!J306</f>
        <v>16300</v>
      </c>
      <c r="R730" s="25">
        <f>'[8]6、模具砂箱评估表'!K306*100</f>
        <v>35</v>
      </c>
      <c r="S730" s="11">
        <f t="shared" si="24"/>
        <v>5705</v>
      </c>
      <c r="T730" s="11"/>
      <c r="U730" s="22" t="str">
        <f>'[8]6、模具砂箱评估表'!M306</f>
        <v>A5</v>
      </c>
      <c r="V730" s="176"/>
      <c r="W730" s="176"/>
      <c r="X730" s="176"/>
      <c r="Y730" s="176"/>
    </row>
    <row r="731" spans="1:25" ht="18" customHeight="1">
      <c r="A731" s="22">
        <f>'[8]6、模具砂箱评估表'!A307</f>
        <v>306</v>
      </c>
      <c r="B731" s="22">
        <f>'[8]6、模具砂箱评估表'!B307</f>
        <v>0</v>
      </c>
      <c r="C731" s="30" t="str">
        <f>'[8]6、模具砂箱评估表'!C307</f>
        <v>金属型329</v>
      </c>
      <c r="D731" s="22">
        <f>'[8]6、模具砂箱评估表'!D307</f>
        <v>0</v>
      </c>
      <c r="E731" s="22"/>
      <c r="F731" s="22" t="str">
        <f>'[8]6、模具砂箱评估表'!G307</f>
        <v>沈阳卡斯汀模具制造有限公司</v>
      </c>
      <c r="G731" s="22" t="str">
        <f>'[8]6、模具砂箱评估表'!E307</f>
        <v>台</v>
      </c>
      <c r="H731" s="22">
        <f>'[8]6、模具砂箱评估表'!F307</f>
        <v>1</v>
      </c>
      <c r="I731" s="23">
        <f>'[8]6、模具砂箱评估表'!H307</f>
        <v>41455</v>
      </c>
      <c r="J731" s="23">
        <f t="shared" si="23"/>
        <v>41455</v>
      </c>
      <c r="K731" s="23"/>
      <c r="L731" s="110"/>
      <c r="M731" s="11"/>
      <c r="N731" s="10"/>
      <c r="O731" s="13"/>
      <c r="P731" s="11"/>
      <c r="Q731" s="11">
        <f>'[8]6、模具砂箱评估表'!J307</f>
        <v>17900</v>
      </c>
      <c r="R731" s="25">
        <f>'[8]6、模具砂箱评估表'!K307*100</f>
        <v>35</v>
      </c>
      <c r="S731" s="11">
        <f t="shared" si="24"/>
        <v>6265</v>
      </c>
      <c r="T731" s="11"/>
      <c r="U731" s="22" t="str">
        <f>'[8]6、模具砂箱评估表'!M307</f>
        <v>A5</v>
      </c>
      <c r="V731" s="176"/>
      <c r="W731" s="176"/>
      <c r="X731" s="176"/>
      <c r="Y731" s="176"/>
    </row>
    <row r="732" spans="1:25" ht="18" customHeight="1">
      <c r="A732" s="22">
        <f>'[8]6、模具砂箱评估表'!A308</f>
        <v>307</v>
      </c>
      <c r="B732" s="22">
        <f>'[8]6、模具砂箱评估表'!B308</f>
        <v>0</v>
      </c>
      <c r="C732" s="30" t="str">
        <f>'[8]6、模具砂箱评估表'!C308</f>
        <v>木型82</v>
      </c>
      <c r="D732" s="22">
        <f>'[8]6、模具砂箱评估表'!D308</f>
        <v>0</v>
      </c>
      <c r="E732" s="22"/>
      <c r="F732" s="22">
        <f>'[8]6、模具砂箱评估表'!G308</f>
        <v>0</v>
      </c>
      <c r="G732" s="22" t="str">
        <f>'[8]6、模具砂箱评估表'!E308</f>
        <v>台</v>
      </c>
      <c r="H732" s="22">
        <f>'[8]6、模具砂箱评估表'!F308</f>
        <v>1</v>
      </c>
      <c r="I732" s="23">
        <f>'[8]6、模具砂箱评估表'!H308</f>
        <v>41455</v>
      </c>
      <c r="J732" s="23">
        <f t="shared" si="23"/>
        <v>41455</v>
      </c>
      <c r="K732" s="23"/>
      <c r="L732" s="110"/>
      <c r="M732" s="11"/>
      <c r="N732" s="10"/>
      <c r="O732" s="13"/>
      <c r="P732" s="11"/>
      <c r="Q732" s="11">
        <f>'[8]6、模具砂箱评估表'!J308</f>
        <v>900</v>
      </c>
      <c r="R732" s="25">
        <f>'[8]6、模具砂箱评估表'!K308*100</f>
        <v>30</v>
      </c>
      <c r="S732" s="11">
        <f t="shared" si="24"/>
        <v>270</v>
      </c>
      <c r="T732" s="11"/>
      <c r="U732" s="22" t="str">
        <f>'[8]6、模具砂箱评估表'!M308</f>
        <v>A5</v>
      </c>
      <c r="V732" s="176"/>
      <c r="W732" s="176"/>
      <c r="X732" s="176"/>
      <c r="Y732" s="176"/>
    </row>
    <row r="733" spans="1:25" ht="18" customHeight="1">
      <c r="A733" s="22">
        <f>'[8]6、模具砂箱评估表'!A309</f>
        <v>308</v>
      </c>
      <c r="B733" s="22">
        <f>'[8]6、模具砂箱评估表'!B309</f>
        <v>0</v>
      </c>
      <c r="C733" s="30" t="str">
        <f>'[8]6、模具砂箱评估表'!C309</f>
        <v>木型83</v>
      </c>
      <c r="D733" s="22">
        <f>'[8]6、模具砂箱评估表'!D309</f>
        <v>0</v>
      </c>
      <c r="E733" s="22"/>
      <c r="F733" s="22">
        <f>'[8]6、模具砂箱评估表'!G309</f>
        <v>0</v>
      </c>
      <c r="G733" s="22" t="str">
        <f>'[8]6、模具砂箱评估表'!E309</f>
        <v>台</v>
      </c>
      <c r="H733" s="22">
        <f>'[8]6、模具砂箱评估表'!F309</f>
        <v>1</v>
      </c>
      <c r="I733" s="23">
        <f>'[8]6、模具砂箱评估表'!H309</f>
        <v>41455</v>
      </c>
      <c r="J733" s="23">
        <f t="shared" si="23"/>
        <v>41455</v>
      </c>
      <c r="K733" s="23"/>
      <c r="L733" s="110"/>
      <c r="M733" s="11"/>
      <c r="N733" s="10"/>
      <c r="O733" s="13"/>
      <c r="P733" s="11"/>
      <c r="Q733" s="11">
        <f>'[8]6、模具砂箱评估表'!J309</f>
        <v>900</v>
      </c>
      <c r="R733" s="25">
        <f>'[8]6、模具砂箱评估表'!K309*100</f>
        <v>30</v>
      </c>
      <c r="S733" s="11">
        <f t="shared" si="24"/>
        <v>270</v>
      </c>
      <c r="T733" s="11"/>
      <c r="U733" s="22" t="str">
        <f>'[8]6、模具砂箱评估表'!M309</f>
        <v>A5</v>
      </c>
      <c r="V733" s="176"/>
      <c r="W733" s="176"/>
      <c r="X733" s="176"/>
      <c r="Y733" s="176"/>
    </row>
    <row r="734" spans="1:25" ht="18" customHeight="1">
      <c r="A734" s="22">
        <f>'[8]6、模具砂箱评估表'!A310</f>
        <v>309</v>
      </c>
      <c r="B734" s="22">
        <f>'[8]6、模具砂箱评估表'!B310</f>
        <v>0</v>
      </c>
      <c r="C734" s="30" t="str">
        <f>'[8]6、模具砂箱评估表'!C310</f>
        <v>木型84</v>
      </c>
      <c r="D734" s="22">
        <f>'[8]6、模具砂箱评估表'!D310</f>
        <v>0</v>
      </c>
      <c r="E734" s="22"/>
      <c r="F734" s="22">
        <f>'[8]6、模具砂箱评估表'!G310</f>
        <v>0</v>
      </c>
      <c r="G734" s="22" t="str">
        <f>'[8]6、模具砂箱评估表'!E310</f>
        <v>台</v>
      </c>
      <c r="H734" s="22">
        <f>'[8]6、模具砂箱评估表'!F310</f>
        <v>1</v>
      </c>
      <c r="I734" s="23">
        <f>'[8]6、模具砂箱评估表'!H310</f>
        <v>41455</v>
      </c>
      <c r="J734" s="23">
        <f t="shared" si="23"/>
        <v>41455</v>
      </c>
      <c r="K734" s="23"/>
      <c r="L734" s="110"/>
      <c r="M734" s="11"/>
      <c r="N734" s="10"/>
      <c r="O734" s="13"/>
      <c r="P734" s="11"/>
      <c r="Q734" s="11">
        <f>'[8]6、模具砂箱评估表'!J310</f>
        <v>900</v>
      </c>
      <c r="R734" s="25">
        <f>'[8]6、模具砂箱评估表'!K310*100</f>
        <v>30</v>
      </c>
      <c r="S734" s="11">
        <f t="shared" si="24"/>
        <v>270</v>
      </c>
      <c r="T734" s="11"/>
      <c r="U734" s="22" t="str">
        <f>'[8]6、模具砂箱评估表'!M310</f>
        <v>A5</v>
      </c>
      <c r="V734" s="176"/>
      <c r="W734" s="176"/>
      <c r="X734" s="176"/>
      <c r="Y734" s="176"/>
    </row>
    <row r="735" spans="1:25" ht="18" customHeight="1">
      <c r="A735" s="22">
        <f>'[8]6、模具砂箱评估表'!A311</f>
        <v>310</v>
      </c>
      <c r="B735" s="22">
        <f>'[8]6、模具砂箱评估表'!B311</f>
        <v>0</v>
      </c>
      <c r="C735" s="30" t="str">
        <f>'[8]6、模具砂箱评估表'!C311</f>
        <v>金属型模具330</v>
      </c>
      <c r="D735" s="22">
        <f>'[8]6、模具砂箱评估表'!D311</f>
        <v>0</v>
      </c>
      <c r="E735" s="22"/>
      <c r="F735" s="22">
        <f>'[8]6、模具砂箱评估表'!G311</f>
        <v>0</v>
      </c>
      <c r="G735" s="22" t="str">
        <f>'[8]6、模具砂箱评估表'!E311</f>
        <v>台</v>
      </c>
      <c r="H735" s="22">
        <f>'[8]6、模具砂箱评估表'!F311</f>
        <v>1</v>
      </c>
      <c r="I735" s="23">
        <f>'[8]6、模具砂箱评估表'!H311</f>
        <v>41455</v>
      </c>
      <c r="J735" s="23">
        <f t="shared" si="23"/>
        <v>41455</v>
      </c>
      <c r="K735" s="23"/>
      <c r="L735" s="110"/>
      <c r="M735" s="11"/>
      <c r="N735" s="10"/>
      <c r="O735" s="13"/>
      <c r="P735" s="11"/>
      <c r="Q735" s="11">
        <f>'[8]6、模具砂箱评估表'!J311</f>
        <v>56300</v>
      </c>
      <c r="R735" s="25">
        <f>'[8]6、模具砂箱评估表'!K311*100</f>
        <v>30</v>
      </c>
      <c r="S735" s="11">
        <f t="shared" si="24"/>
        <v>16890</v>
      </c>
      <c r="T735" s="11"/>
      <c r="U735" s="22" t="str">
        <f>'[8]6、模具砂箱评估表'!M311</f>
        <v>B1</v>
      </c>
      <c r="V735" s="176"/>
      <c r="W735" s="176"/>
      <c r="X735" s="176"/>
      <c r="Y735" s="176"/>
    </row>
    <row r="736" spans="1:25" ht="18" customHeight="1">
      <c r="A736" s="22">
        <f>'[8]6、模具砂箱评估表'!A312</f>
        <v>311</v>
      </c>
      <c r="B736" s="22">
        <f>'[8]6、模具砂箱评估表'!B312</f>
        <v>0</v>
      </c>
      <c r="C736" s="30" t="str">
        <f>'[8]6、模具砂箱评估表'!C312</f>
        <v>金属型模具331</v>
      </c>
      <c r="D736" s="22">
        <f>'[8]6、模具砂箱评估表'!D312</f>
        <v>0</v>
      </c>
      <c r="E736" s="22"/>
      <c r="F736" s="22">
        <f>'[8]6、模具砂箱评估表'!G312</f>
        <v>0</v>
      </c>
      <c r="G736" s="22" t="str">
        <f>'[8]6、模具砂箱评估表'!E312</f>
        <v>台</v>
      </c>
      <c r="H736" s="22">
        <f>'[8]6、模具砂箱评估表'!F312</f>
        <v>1</v>
      </c>
      <c r="I736" s="23">
        <f>'[8]6、模具砂箱评估表'!H312</f>
        <v>41455</v>
      </c>
      <c r="J736" s="23">
        <f t="shared" si="23"/>
        <v>41455</v>
      </c>
      <c r="K736" s="23"/>
      <c r="L736" s="110"/>
      <c r="M736" s="11"/>
      <c r="N736" s="10"/>
      <c r="O736" s="13"/>
      <c r="P736" s="11"/>
      <c r="Q736" s="11">
        <f>'[8]6、模具砂箱评估表'!J312</f>
        <v>57900</v>
      </c>
      <c r="R736" s="25">
        <f>'[8]6、模具砂箱评估表'!K312*100</f>
        <v>30</v>
      </c>
      <c r="S736" s="11">
        <f t="shared" si="24"/>
        <v>17370</v>
      </c>
      <c r="T736" s="11"/>
      <c r="U736" s="22" t="str">
        <f>'[8]6、模具砂箱评估表'!M312</f>
        <v>B1</v>
      </c>
      <c r="V736" s="176"/>
      <c r="W736" s="176"/>
      <c r="X736" s="176"/>
      <c r="Y736" s="176"/>
    </row>
    <row r="737" spans="1:25" ht="18" customHeight="1">
      <c r="A737" s="22">
        <f>'[8]6、模具砂箱评估表'!A313</f>
        <v>312</v>
      </c>
      <c r="B737" s="22">
        <f>'[8]6、模具砂箱评估表'!B313</f>
        <v>0</v>
      </c>
      <c r="C737" s="30" t="str">
        <f>'[8]6、模具砂箱评估表'!C313</f>
        <v>木型模具118</v>
      </c>
      <c r="D737" s="22">
        <f>'[8]6、模具砂箱评估表'!D313</f>
        <v>0</v>
      </c>
      <c r="E737" s="22"/>
      <c r="F737" s="22">
        <f>'[8]6、模具砂箱评估表'!G313</f>
        <v>0</v>
      </c>
      <c r="G737" s="22" t="str">
        <f>'[8]6、模具砂箱评估表'!E313</f>
        <v>台</v>
      </c>
      <c r="H737" s="22">
        <f>'[8]6、模具砂箱评估表'!F313</f>
        <v>1</v>
      </c>
      <c r="I737" s="23">
        <f>'[8]6、模具砂箱评估表'!H313</f>
        <v>41455</v>
      </c>
      <c r="J737" s="23">
        <f t="shared" si="23"/>
        <v>41455</v>
      </c>
      <c r="K737" s="23"/>
      <c r="L737" s="110"/>
      <c r="M737" s="11"/>
      <c r="N737" s="10"/>
      <c r="O737" s="13"/>
      <c r="P737" s="11"/>
      <c r="Q737" s="11">
        <f>'[8]6、模具砂箱评估表'!J313</f>
        <v>800</v>
      </c>
      <c r="R737" s="25">
        <f>'[8]6、模具砂箱评估表'!K313*100</f>
        <v>30</v>
      </c>
      <c r="S737" s="11">
        <f t="shared" si="24"/>
        <v>240</v>
      </c>
      <c r="T737" s="11"/>
      <c r="U737" s="22" t="str">
        <f>'[8]6、模具砂箱评估表'!M313</f>
        <v>B1</v>
      </c>
      <c r="V737" s="176"/>
      <c r="W737" s="176"/>
      <c r="X737" s="176"/>
      <c r="Y737" s="176"/>
    </row>
    <row r="738" spans="1:25" ht="18" customHeight="1">
      <c r="A738" s="22">
        <f>'[8]6、模具砂箱评估表'!A314</f>
        <v>313</v>
      </c>
      <c r="B738" s="22">
        <f>'[8]6、模具砂箱评估表'!B314</f>
        <v>0</v>
      </c>
      <c r="C738" s="30" t="str">
        <f>'[8]6、模具砂箱评估表'!C314</f>
        <v>木型模具119</v>
      </c>
      <c r="D738" s="22">
        <f>'[8]6、模具砂箱评估表'!D314</f>
        <v>0</v>
      </c>
      <c r="E738" s="22"/>
      <c r="F738" s="22">
        <f>'[8]6、模具砂箱评估表'!G314</f>
        <v>0</v>
      </c>
      <c r="G738" s="22" t="str">
        <f>'[8]6、模具砂箱评估表'!E314</f>
        <v>台</v>
      </c>
      <c r="H738" s="22">
        <f>'[8]6、模具砂箱评估表'!F314</f>
        <v>1</v>
      </c>
      <c r="I738" s="23">
        <f>'[8]6、模具砂箱评估表'!H314</f>
        <v>41455</v>
      </c>
      <c r="J738" s="23">
        <f t="shared" si="23"/>
        <v>41455</v>
      </c>
      <c r="K738" s="23"/>
      <c r="L738" s="110"/>
      <c r="M738" s="11"/>
      <c r="N738" s="10"/>
      <c r="O738" s="13"/>
      <c r="P738" s="11"/>
      <c r="Q738" s="11">
        <f>'[8]6、模具砂箱评估表'!J314</f>
        <v>800</v>
      </c>
      <c r="R738" s="25">
        <f>'[8]6、模具砂箱评估表'!K314*100</f>
        <v>30</v>
      </c>
      <c r="S738" s="11">
        <f t="shared" si="24"/>
        <v>240</v>
      </c>
      <c r="T738" s="11"/>
      <c r="U738" s="22" t="str">
        <f>'[8]6、模具砂箱评估表'!M314</f>
        <v>B1</v>
      </c>
      <c r="V738" s="176"/>
      <c r="W738" s="176"/>
      <c r="X738" s="176"/>
      <c r="Y738" s="176"/>
    </row>
    <row r="739" spans="1:25" ht="18" customHeight="1">
      <c r="A739" s="22">
        <f>'[8]6、模具砂箱评估表'!A315</f>
        <v>314</v>
      </c>
      <c r="B739" s="22">
        <f>'[8]6、模具砂箱评估表'!B315</f>
        <v>0</v>
      </c>
      <c r="C739" s="30" t="str">
        <f>'[8]6、模具砂箱评估表'!C315</f>
        <v>金属型模具1</v>
      </c>
      <c r="D739" s="22">
        <f>'[8]6、模具砂箱评估表'!D315</f>
        <v>0</v>
      </c>
      <c r="E739" s="22"/>
      <c r="F739" s="22">
        <f>'[8]6、模具砂箱评估表'!G315</f>
        <v>0</v>
      </c>
      <c r="G739" s="22" t="str">
        <f>'[8]6、模具砂箱评估表'!E315</f>
        <v>台</v>
      </c>
      <c r="H739" s="22">
        <f>'[8]6、模具砂箱评估表'!F315</f>
        <v>1</v>
      </c>
      <c r="I739" s="23">
        <f>'[8]6、模具砂箱评估表'!H315</f>
        <v>41455</v>
      </c>
      <c r="J739" s="23">
        <f t="shared" si="23"/>
        <v>41455</v>
      </c>
      <c r="K739" s="23"/>
      <c r="L739" s="110"/>
      <c r="M739" s="11"/>
      <c r="N739" s="10"/>
      <c r="O739" s="13"/>
      <c r="P739" s="11"/>
      <c r="Q739" s="11">
        <f>'[8]6、模具砂箱评估表'!J315</f>
        <v>35100</v>
      </c>
      <c r="R739" s="25">
        <f>'[8]6、模具砂箱评估表'!K315*100</f>
        <v>30</v>
      </c>
      <c r="S739" s="11">
        <f t="shared" si="24"/>
        <v>10530</v>
      </c>
      <c r="T739" s="11"/>
      <c r="U739" s="22" t="str">
        <f>'[8]6、模具砂箱评估表'!M315</f>
        <v>B2</v>
      </c>
      <c r="V739" s="176"/>
      <c r="W739" s="176"/>
      <c r="X739" s="176"/>
      <c r="Y739" s="176"/>
    </row>
    <row r="740" spans="1:25" ht="18" customHeight="1">
      <c r="A740" s="22">
        <f>'[8]6、模具砂箱评估表'!A316</f>
        <v>315</v>
      </c>
      <c r="B740" s="22">
        <f>'[8]6、模具砂箱评估表'!B316</f>
        <v>0</v>
      </c>
      <c r="C740" s="30" t="str">
        <f>'[8]6、模具砂箱评估表'!C316</f>
        <v>金属型模具2</v>
      </c>
      <c r="D740" s="22">
        <f>'[8]6、模具砂箱评估表'!D316</f>
        <v>0</v>
      </c>
      <c r="E740" s="22"/>
      <c r="F740" s="22">
        <f>'[8]6、模具砂箱评估表'!G316</f>
        <v>0</v>
      </c>
      <c r="G740" s="22" t="str">
        <f>'[8]6、模具砂箱评估表'!E316</f>
        <v>台</v>
      </c>
      <c r="H740" s="22">
        <f>'[8]6、模具砂箱评估表'!F316</f>
        <v>1</v>
      </c>
      <c r="I740" s="23">
        <f>'[8]6、模具砂箱评估表'!H316</f>
        <v>41455</v>
      </c>
      <c r="J740" s="23">
        <f t="shared" si="23"/>
        <v>41455</v>
      </c>
      <c r="K740" s="23"/>
      <c r="L740" s="110"/>
      <c r="M740" s="11"/>
      <c r="N740" s="10"/>
      <c r="O740" s="13"/>
      <c r="P740" s="11"/>
      <c r="Q740" s="11">
        <f>'[8]6、模具砂箱评估表'!J316</f>
        <v>35100</v>
      </c>
      <c r="R740" s="25">
        <f>'[8]6、模具砂箱评估表'!K316*100</f>
        <v>30</v>
      </c>
      <c r="S740" s="11">
        <f t="shared" si="24"/>
        <v>10530</v>
      </c>
      <c r="T740" s="11"/>
      <c r="U740" s="22" t="str">
        <f>'[8]6、模具砂箱评估表'!M316</f>
        <v>B2</v>
      </c>
      <c r="V740" s="176"/>
      <c r="W740" s="176"/>
      <c r="X740" s="176"/>
      <c r="Y740" s="176"/>
    </row>
    <row r="741" spans="1:25" ht="18" customHeight="1">
      <c r="A741" s="22">
        <f>'[8]6、模具砂箱评估表'!A317</f>
        <v>316</v>
      </c>
      <c r="B741" s="22">
        <f>'[8]6、模具砂箱评估表'!B317</f>
        <v>0</v>
      </c>
      <c r="C741" s="30" t="str">
        <f>'[8]6、模具砂箱评估表'!C317</f>
        <v>金属型模具3</v>
      </c>
      <c r="D741" s="22">
        <f>'[8]6、模具砂箱评估表'!D317</f>
        <v>0</v>
      </c>
      <c r="E741" s="22"/>
      <c r="F741" s="22">
        <f>'[8]6、模具砂箱评估表'!G317</f>
        <v>0</v>
      </c>
      <c r="G741" s="22" t="str">
        <f>'[8]6、模具砂箱评估表'!E317</f>
        <v>台</v>
      </c>
      <c r="H741" s="22">
        <f>'[8]6、模具砂箱评估表'!F317</f>
        <v>1</v>
      </c>
      <c r="I741" s="23">
        <f>'[8]6、模具砂箱评估表'!H317</f>
        <v>41455</v>
      </c>
      <c r="J741" s="23">
        <f t="shared" si="23"/>
        <v>41455</v>
      </c>
      <c r="K741" s="23"/>
      <c r="L741" s="110"/>
      <c r="M741" s="11"/>
      <c r="N741" s="10"/>
      <c r="O741" s="13"/>
      <c r="P741" s="11"/>
      <c r="Q741" s="11">
        <f>'[8]6、模具砂箱评估表'!J317</f>
        <v>35100</v>
      </c>
      <c r="R741" s="25">
        <f>'[8]6、模具砂箱评估表'!K317*100</f>
        <v>30</v>
      </c>
      <c r="S741" s="11">
        <f t="shared" si="24"/>
        <v>10530</v>
      </c>
      <c r="T741" s="11"/>
      <c r="U741" s="22" t="str">
        <f>'[8]6、模具砂箱评估表'!M317</f>
        <v>B2</v>
      </c>
      <c r="V741" s="176"/>
      <c r="W741" s="176"/>
      <c r="X741" s="176"/>
      <c r="Y741" s="176"/>
    </row>
    <row r="742" spans="1:25" ht="18" customHeight="1">
      <c r="A742" s="22">
        <f>'[8]6、模具砂箱评估表'!A318</f>
        <v>317</v>
      </c>
      <c r="B742" s="22">
        <f>'[8]6、模具砂箱评估表'!B318</f>
        <v>0</v>
      </c>
      <c r="C742" s="30" t="str">
        <f>'[8]6、模具砂箱评估表'!C318</f>
        <v>金属型模具4</v>
      </c>
      <c r="D742" s="22">
        <f>'[8]6、模具砂箱评估表'!D318</f>
        <v>0</v>
      </c>
      <c r="E742" s="22"/>
      <c r="F742" s="22">
        <f>'[8]6、模具砂箱评估表'!G318</f>
        <v>0</v>
      </c>
      <c r="G742" s="22" t="str">
        <f>'[8]6、模具砂箱评估表'!E318</f>
        <v>台</v>
      </c>
      <c r="H742" s="22">
        <f>'[8]6、模具砂箱评估表'!F318</f>
        <v>1</v>
      </c>
      <c r="I742" s="23">
        <f>'[8]6、模具砂箱评估表'!H318</f>
        <v>41455</v>
      </c>
      <c r="J742" s="23">
        <f t="shared" si="23"/>
        <v>41455</v>
      </c>
      <c r="K742" s="23"/>
      <c r="L742" s="110"/>
      <c r="M742" s="11"/>
      <c r="N742" s="10"/>
      <c r="O742" s="13"/>
      <c r="P742" s="11"/>
      <c r="Q742" s="11">
        <f>'[8]6、模具砂箱评估表'!J318</f>
        <v>35100</v>
      </c>
      <c r="R742" s="25">
        <f>'[8]6、模具砂箱评估表'!K318*100</f>
        <v>30</v>
      </c>
      <c r="S742" s="11">
        <f t="shared" si="24"/>
        <v>10530</v>
      </c>
      <c r="T742" s="11"/>
      <c r="U742" s="22" t="str">
        <f>'[8]6、模具砂箱评估表'!M318</f>
        <v>B2</v>
      </c>
      <c r="V742" s="176"/>
      <c r="W742" s="176"/>
      <c r="X742" s="176"/>
      <c r="Y742" s="176"/>
    </row>
    <row r="743" spans="1:25" ht="18" customHeight="1">
      <c r="A743" s="22">
        <f>'[8]6、模具砂箱评估表'!A319</f>
        <v>318</v>
      </c>
      <c r="B743" s="22">
        <f>'[8]6、模具砂箱评估表'!B319</f>
        <v>0</v>
      </c>
      <c r="C743" s="30" t="str">
        <f>'[8]6、模具砂箱评估表'!C319</f>
        <v>金属型模具5</v>
      </c>
      <c r="D743" s="22">
        <f>'[8]6、模具砂箱评估表'!D319</f>
        <v>0</v>
      </c>
      <c r="E743" s="22"/>
      <c r="F743" s="22">
        <f>'[8]6、模具砂箱评估表'!G319</f>
        <v>0</v>
      </c>
      <c r="G743" s="22" t="str">
        <f>'[8]6、模具砂箱评估表'!E319</f>
        <v>台</v>
      </c>
      <c r="H743" s="22">
        <f>'[8]6、模具砂箱评估表'!F319</f>
        <v>1</v>
      </c>
      <c r="I743" s="23">
        <f>'[8]6、模具砂箱评估表'!H319</f>
        <v>41455</v>
      </c>
      <c r="J743" s="23">
        <f t="shared" si="23"/>
        <v>41455</v>
      </c>
      <c r="K743" s="23"/>
      <c r="L743" s="110"/>
      <c r="M743" s="11"/>
      <c r="N743" s="10"/>
      <c r="O743" s="13"/>
      <c r="P743" s="11"/>
      <c r="Q743" s="11">
        <f>'[8]6、模具砂箱评估表'!J319</f>
        <v>29900</v>
      </c>
      <c r="R743" s="25">
        <f>'[8]6、模具砂箱评估表'!K319*100</f>
        <v>30</v>
      </c>
      <c r="S743" s="11">
        <f t="shared" si="24"/>
        <v>8970</v>
      </c>
      <c r="T743" s="11"/>
      <c r="U743" s="22" t="str">
        <f>'[8]6、模具砂箱评估表'!M319</f>
        <v>B2</v>
      </c>
      <c r="V743" s="176"/>
      <c r="W743" s="176"/>
      <c r="X743" s="176"/>
      <c r="Y743" s="176"/>
    </row>
    <row r="744" spans="1:25" ht="18" customHeight="1">
      <c r="A744" s="22">
        <f>'[8]6、模具砂箱评估表'!A320</f>
        <v>319</v>
      </c>
      <c r="B744" s="22">
        <f>'[8]6、模具砂箱评估表'!B320</f>
        <v>0</v>
      </c>
      <c r="C744" s="30" t="str">
        <f>'[8]6、模具砂箱评估表'!C320</f>
        <v>金属型模具6</v>
      </c>
      <c r="D744" s="22">
        <f>'[8]6、模具砂箱评估表'!D320</f>
        <v>0</v>
      </c>
      <c r="E744" s="22"/>
      <c r="F744" s="22">
        <f>'[8]6、模具砂箱评估表'!G320</f>
        <v>0</v>
      </c>
      <c r="G744" s="22" t="str">
        <f>'[8]6、模具砂箱评估表'!E320</f>
        <v>台</v>
      </c>
      <c r="H744" s="22">
        <f>'[8]6、模具砂箱评估表'!F320</f>
        <v>1</v>
      </c>
      <c r="I744" s="23">
        <f>'[8]6、模具砂箱评估表'!H320</f>
        <v>41455</v>
      </c>
      <c r="J744" s="23">
        <f t="shared" si="23"/>
        <v>41455</v>
      </c>
      <c r="K744" s="23"/>
      <c r="L744" s="110"/>
      <c r="M744" s="11"/>
      <c r="N744" s="10"/>
      <c r="O744" s="13"/>
      <c r="P744" s="11"/>
      <c r="Q744" s="11">
        <f>'[8]6、模具砂箱评估表'!J320</f>
        <v>29900</v>
      </c>
      <c r="R744" s="25">
        <f>'[8]6、模具砂箱评估表'!K320*100</f>
        <v>30</v>
      </c>
      <c r="S744" s="11">
        <f t="shared" si="24"/>
        <v>8970</v>
      </c>
      <c r="T744" s="11"/>
      <c r="U744" s="22" t="str">
        <f>'[8]6、模具砂箱评估表'!M320</f>
        <v>B2</v>
      </c>
      <c r="V744" s="176"/>
      <c r="W744" s="176"/>
      <c r="X744" s="176"/>
      <c r="Y744" s="176"/>
    </row>
    <row r="745" spans="1:25" ht="18" customHeight="1">
      <c r="A745" s="22">
        <f>'[8]6、模具砂箱评估表'!A321</f>
        <v>320</v>
      </c>
      <c r="B745" s="22">
        <f>'[8]6、模具砂箱评估表'!B321</f>
        <v>0</v>
      </c>
      <c r="C745" s="30" t="str">
        <f>'[8]6、模具砂箱评估表'!C321</f>
        <v>金属型模具7</v>
      </c>
      <c r="D745" s="22">
        <f>'[8]6、模具砂箱评估表'!D321</f>
        <v>0</v>
      </c>
      <c r="E745" s="22"/>
      <c r="F745" s="22">
        <f>'[8]6、模具砂箱评估表'!G321</f>
        <v>0</v>
      </c>
      <c r="G745" s="22" t="str">
        <f>'[8]6、模具砂箱评估表'!E321</f>
        <v>台</v>
      </c>
      <c r="H745" s="22">
        <f>'[8]6、模具砂箱评估表'!F321</f>
        <v>1</v>
      </c>
      <c r="I745" s="23">
        <f>'[8]6、模具砂箱评估表'!H321</f>
        <v>41455</v>
      </c>
      <c r="J745" s="23">
        <f t="shared" si="23"/>
        <v>41455</v>
      </c>
      <c r="K745" s="23"/>
      <c r="L745" s="110"/>
      <c r="M745" s="11"/>
      <c r="N745" s="10"/>
      <c r="O745" s="13"/>
      <c r="P745" s="11"/>
      <c r="Q745" s="11">
        <f>'[8]6、模具砂箱评估表'!J321</f>
        <v>29900</v>
      </c>
      <c r="R745" s="25">
        <f>'[8]6、模具砂箱评估表'!K321*100</f>
        <v>30</v>
      </c>
      <c r="S745" s="11">
        <f t="shared" si="24"/>
        <v>8970</v>
      </c>
      <c r="T745" s="11"/>
      <c r="U745" s="22" t="str">
        <f>'[8]6、模具砂箱评估表'!M321</f>
        <v>B2</v>
      </c>
      <c r="V745" s="176"/>
      <c r="W745" s="176"/>
      <c r="X745" s="176"/>
      <c r="Y745" s="176"/>
    </row>
    <row r="746" spans="1:25" ht="18" customHeight="1">
      <c r="A746" s="22">
        <f>'[8]6、模具砂箱评估表'!A322</f>
        <v>321</v>
      </c>
      <c r="B746" s="22">
        <f>'[8]6、模具砂箱评估表'!B322</f>
        <v>0</v>
      </c>
      <c r="C746" s="30" t="str">
        <f>'[8]6、模具砂箱评估表'!C322</f>
        <v>金属型模具8</v>
      </c>
      <c r="D746" s="22">
        <f>'[8]6、模具砂箱评估表'!D322</f>
        <v>0</v>
      </c>
      <c r="E746" s="22"/>
      <c r="F746" s="22">
        <f>'[8]6、模具砂箱评估表'!G322</f>
        <v>0</v>
      </c>
      <c r="G746" s="22" t="str">
        <f>'[8]6、模具砂箱评估表'!E322</f>
        <v>台</v>
      </c>
      <c r="H746" s="22">
        <f>'[8]6、模具砂箱评估表'!F322</f>
        <v>1</v>
      </c>
      <c r="I746" s="23">
        <f>'[8]6、模具砂箱评估表'!H322</f>
        <v>41455</v>
      </c>
      <c r="J746" s="23">
        <f t="shared" si="23"/>
        <v>41455</v>
      </c>
      <c r="K746" s="23"/>
      <c r="L746" s="110"/>
      <c r="M746" s="11"/>
      <c r="N746" s="10"/>
      <c r="O746" s="13"/>
      <c r="P746" s="11"/>
      <c r="Q746" s="11">
        <f>'[8]6、模具砂箱评估表'!J322</f>
        <v>29900</v>
      </c>
      <c r="R746" s="25">
        <f>'[8]6、模具砂箱评估表'!K322*100</f>
        <v>30</v>
      </c>
      <c r="S746" s="11">
        <f t="shared" si="24"/>
        <v>8970</v>
      </c>
      <c r="T746" s="11"/>
      <c r="U746" s="22" t="str">
        <f>'[8]6、模具砂箱评估表'!M322</f>
        <v>B2</v>
      </c>
      <c r="V746" s="176"/>
      <c r="W746" s="176"/>
      <c r="X746" s="176"/>
      <c r="Y746" s="176"/>
    </row>
    <row r="747" spans="1:25" ht="18" customHeight="1">
      <c r="A747" s="22">
        <f>'[8]6、模具砂箱评估表'!A323</f>
        <v>322</v>
      </c>
      <c r="B747" s="22">
        <f>'[8]6、模具砂箱评估表'!B323</f>
        <v>0</v>
      </c>
      <c r="C747" s="30" t="str">
        <f>'[8]6、模具砂箱评估表'!C323</f>
        <v>金属型模具9</v>
      </c>
      <c r="D747" s="22">
        <f>'[8]6、模具砂箱评估表'!D323</f>
        <v>0</v>
      </c>
      <c r="E747" s="22"/>
      <c r="F747" s="22">
        <f>'[8]6、模具砂箱评估表'!G323</f>
        <v>0</v>
      </c>
      <c r="G747" s="22" t="str">
        <f>'[8]6、模具砂箱评估表'!E323</f>
        <v>台</v>
      </c>
      <c r="H747" s="22">
        <f>'[8]6、模具砂箱评估表'!F323</f>
        <v>1</v>
      </c>
      <c r="I747" s="23">
        <f>'[8]6、模具砂箱评估表'!H323</f>
        <v>41455</v>
      </c>
      <c r="J747" s="23">
        <f t="shared" ref="J747:J810" si="25">I747</f>
        <v>41455</v>
      </c>
      <c r="K747" s="23"/>
      <c r="L747" s="110"/>
      <c r="M747" s="11"/>
      <c r="N747" s="10"/>
      <c r="O747" s="13"/>
      <c r="P747" s="11"/>
      <c r="Q747" s="11">
        <f>'[8]6、模具砂箱评估表'!J323</f>
        <v>29900</v>
      </c>
      <c r="R747" s="25">
        <f>'[8]6、模具砂箱评估表'!K323*100</f>
        <v>30</v>
      </c>
      <c r="S747" s="11">
        <f t="shared" ref="S747:S810" si="26">ROUND(Q747*R747/100,0)</f>
        <v>8970</v>
      </c>
      <c r="T747" s="11"/>
      <c r="U747" s="22" t="str">
        <f>'[8]6、模具砂箱评估表'!M323</f>
        <v>B2</v>
      </c>
      <c r="V747" s="176"/>
      <c r="W747" s="176"/>
      <c r="X747" s="176"/>
      <c r="Y747" s="176"/>
    </row>
    <row r="748" spans="1:25" ht="18" customHeight="1">
      <c r="A748" s="22">
        <f>'[8]6、模具砂箱评估表'!A324</f>
        <v>323</v>
      </c>
      <c r="B748" s="22">
        <f>'[8]6、模具砂箱评估表'!B324</f>
        <v>0</v>
      </c>
      <c r="C748" s="30" t="str">
        <f>'[8]6、模具砂箱评估表'!C324</f>
        <v>金属型模具10</v>
      </c>
      <c r="D748" s="22">
        <f>'[8]6、模具砂箱评估表'!D324</f>
        <v>0</v>
      </c>
      <c r="E748" s="22"/>
      <c r="F748" s="22">
        <f>'[8]6、模具砂箱评估表'!G324</f>
        <v>0</v>
      </c>
      <c r="G748" s="22" t="str">
        <f>'[8]6、模具砂箱评估表'!E324</f>
        <v>台</v>
      </c>
      <c r="H748" s="22">
        <f>'[8]6、模具砂箱评估表'!F324</f>
        <v>1</v>
      </c>
      <c r="I748" s="23">
        <f>'[8]6、模具砂箱评估表'!H324</f>
        <v>41455</v>
      </c>
      <c r="J748" s="23">
        <f t="shared" si="25"/>
        <v>41455</v>
      </c>
      <c r="K748" s="23"/>
      <c r="L748" s="110"/>
      <c r="M748" s="11"/>
      <c r="N748" s="10"/>
      <c r="O748" s="13"/>
      <c r="P748" s="11"/>
      <c r="Q748" s="11">
        <f>'[8]6、模具砂箱评估表'!J324</f>
        <v>29900</v>
      </c>
      <c r="R748" s="25">
        <f>'[8]6、模具砂箱评估表'!K324*100</f>
        <v>30</v>
      </c>
      <c r="S748" s="11">
        <f t="shared" si="26"/>
        <v>8970</v>
      </c>
      <c r="T748" s="11"/>
      <c r="U748" s="22" t="str">
        <f>'[8]6、模具砂箱评估表'!M324</f>
        <v>B2</v>
      </c>
      <c r="V748" s="176"/>
      <c r="W748" s="176"/>
      <c r="X748" s="176"/>
      <c r="Y748" s="176"/>
    </row>
    <row r="749" spans="1:25" ht="18" customHeight="1">
      <c r="A749" s="22">
        <f>'[8]6、模具砂箱评估表'!A325</f>
        <v>324</v>
      </c>
      <c r="B749" s="22">
        <f>'[8]6、模具砂箱评估表'!B325</f>
        <v>0</v>
      </c>
      <c r="C749" s="30" t="str">
        <f>'[8]6、模具砂箱评估表'!C325</f>
        <v>金属型模具11</v>
      </c>
      <c r="D749" s="22">
        <f>'[8]6、模具砂箱评估表'!D325</f>
        <v>0</v>
      </c>
      <c r="E749" s="22"/>
      <c r="F749" s="22">
        <f>'[8]6、模具砂箱评估表'!G325</f>
        <v>0</v>
      </c>
      <c r="G749" s="22" t="str">
        <f>'[8]6、模具砂箱评估表'!E325</f>
        <v>台</v>
      </c>
      <c r="H749" s="22">
        <f>'[8]6、模具砂箱评估表'!F325</f>
        <v>1</v>
      </c>
      <c r="I749" s="23">
        <f>'[8]6、模具砂箱评估表'!H325</f>
        <v>41455</v>
      </c>
      <c r="J749" s="23">
        <f t="shared" si="25"/>
        <v>41455</v>
      </c>
      <c r="K749" s="23"/>
      <c r="L749" s="110"/>
      <c r="M749" s="11"/>
      <c r="N749" s="10"/>
      <c r="O749" s="13"/>
      <c r="P749" s="11"/>
      <c r="Q749" s="11">
        <f>'[8]6、模具砂箱评估表'!J325</f>
        <v>29900</v>
      </c>
      <c r="R749" s="25">
        <f>'[8]6、模具砂箱评估表'!K325*100</f>
        <v>30</v>
      </c>
      <c r="S749" s="11">
        <f t="shared" si="26"/>
        <v>8970</v>
      </c>
      <c r="T749" s="11"/>
      <c r="U749" s="22" t="str">
        <f>'[8]6、模具砂箱评估表'!M325</f>
        <v>B2</v>
      </c>
      <c r="V749" s="176"/>
      <c r="W749" s="176"/>
      <c r="X749" s="176"/>
      <c r="Y749" s="176"/>
    </row>
    <row r="750" spans="1:25" ht="18" customHeight="1">
      <c r="A750" s="22">
        <f>'[8]6、模具砂箱评估表'!A326</f>
        <v>325</v>
      </c>
      <c r="B750" s="22">
        <f>'[8]6、模具砂箱评估表'!B326</f>
        <v>0</v>
      </c>
      <c r="C750" s="30" t="str">
        <f>'[8]6、模具砂箱评估表'!C326</f>
        <v>金属型模具12</v>
      </c>
      <c r="D750" s="22">
        <f>'[8]6、模具砂箱评估表'!D326</f>
        <v>0</v>
      </c>
      <c r="E750" s="22"/>
      <c r="F750" s="22">
        <f>'[8]6、模具砂箱评估表'!G326</f>
        <v>0</v>
      </c>
      <c r="G750" s="22" t="str">
        <f>'[8]6、模具砂箱评估表'!E326</f>
        <v>台</v>
      </c>
      <c r="H750" s="22">
        <f>'[8]6、模具砂箱评估表'!F326</f>
        <v>1</v>
      </c>
      <c r="I750" s="23">
        <f>'[8]6、模具砂箱评估表'!H326</f>
        <v>41455</v>
      </c>
      <c r="J750" s="23">
        <f t="shared" si="25"/>
        <v>41455</v>
      </c>
      <c r="K750" s="23"/>
      <c r="L750" s="110"/>
      <c r="M750" s="11"/>
      <c r="N750" s="10"/>
      <c r="O750" s="13"/>
      <c r="P750" s="11"/>
      <c r="Q750" s="11">
        <f>'[8]6、模具砂箱评估表'!J326</f>
        <v>29900</v>
      </c>
      <c r="R750" s="25">
        <f>'[8]6、模具砂箱评估表'!K326*100</f>
        <v>30</v>
      </c>
      <c r="S750" s="11">
        <f t="shared" si="26"/>
        <v>8970</v>
      </c>
      <c r="T750" s="11"/>
      <c r="U750" s="22" t="str">
        <f>'[8]6、模具砂箱评估表'!M326</f>
        <v>B2</v>
      </c>
      <c r="V750" s="176"/>
      <c r="W750" s="176"/>
      <c r="X750" s="176"/>
      <c r="Y750" s="176"/>
    </row>
    <row r="751" spans="1:25" ht="18" customHeight="1">
      <c r="A751" s="22">
        <f>'[8]6、模具砂箱评估表'!A327</f>
        <v>326</v>
      </c>
      <c r="B751" s="22">
        <f>'[8]6、模具砂箱评估表'!B327</f>
        <v>0</v>
      </c>
      <c r="C751" s="30" t="str">
        <f>'[8]6、模具砂箱评估表'!C327</f>
        <v>金属型模具13</v>
      </c>
      <c r="D751" s="22">
        <f>'[8]6、模具砂箱评估表'!D327</f>
        <v>0</v>
      </c>
      <c r="E751" s="22"/>
      <c r="F751" s="22">
        <f>'[8]6、模具砂箱评估表'!G327</f>
        <v>0</v>
      </c>
      <c r="G751" s="22" t="str">
        <f>'[8]6、模具砂箱评估表'!E327</f>
        <v>台</v>
      </c>
      <c r="H751" s="22">
        <f>'[8]6、模具砂箱评估表'!F327</f>
        <v>1</v>
      </c>
      <c r="I751" s="23">
        <f>'[8]6、模具砂箱评估表'!H327</f>
        <v>41455</v>
      </c>
      <c r="J751" s="23">
        <f t="shared" si="25"/>
        <v>41455</v>
      </c>
      <c r="K751" s="23"/>
      <c r="L751" s="110"/>
      <c r="M751" s="11"/>
      <c r="N751" s="10"/>
      <c r="O751" s="13"/>
      <c r="P751" s="11"/>
      <c r="Q751" s="11">
        <f>'[8]6、模具砂箱评估表'!J327</f>
        <v>29900</v>
      </c>
      <c r="R751" s="25">
        <f>'[8]6、模具砂箱评估表'!K327*100</f>
        <v>30</v>
      </c>
      <c r="S751" s="11">
        <f t="shared" si="26"/>
        <v>8970</v>
      </c>
      <c r="T751" s="11"/>
      <c r="U751" s="22" t="str">
        <f>'[8]6、模具砂箱评估表'!M327</f>
        <v>B2</v>
      </c>
      <c r="V751" s="176"/>
      <c r="W751" s="176"/>
      <c r="X751" s="176"/>
      <c r="Y751" s="176"/>
    </row>
    <row r="752" spans="1:25" ht="18" customHeight="1">
      <c r="A752" s="22">
        <f>'[8]6、模具砂箱评估表'!A328</f>
        <v>327</v>
      </c>
      <c r="B752" s="22">
        <f>'[8]6、模具砂箱评估表'!B328</f>
        <v>0</v>
      </c>
      <c r="C752" s="30" t="str">
        <f>'[8]6、模具砂箱评估表'!C328</f>
        <v>金属型模具14</v>
      </c>
      <c r="D752" s="22">
        <f>'[8]6、模具砂箱评估表'!D328</f>
        <v>0</v>
      </c>
      <c r="E752" s="22"/>
      <c r="F752" s="22">
        <f>'[8]6、模具砂箱评估表'!G328</f>
        <v>0</v>
      </c>
      <c r="G752" s="22" t="str">
        <f>'[8]6、模具砂箱评估表'!E328</f>
        <v>台</v>
      </c>
      <c r="H752" s="22">
        <f>'[8]6、模具砂箱评估表'!F328</f>
        <v>1</v>
      </c>
      <c r="I752" s="23">
        <f>'[8]6、模具砂箱评估表'!H328</f>
        <v>41455</v>
      </c>
      <c r="J752" s="23">
        <f t="shared" si="25"/>
        <v>41455</v>
      </c>
      <c r="K752" s="23"/>
      <c r="L752" s="110"/>
      <c r="M752" s="11"/>
      <c r="N752" s="10"/>
      <c r="O752" s="13"/>
      <c r="P752" s="11"/>
      <c r="Q752" s="11">
        <f>'[8]6、模具砂箱评估表'!J328</f>
        <v>29900</v>
      </c>
      <c r="R752" s="25">
        <f>'[8]6、模具砂箱评估表'!K328*100</f>
        <v>30</v>
      </c>
      <c r="S752" s="11">
        <f t="shared" si="26"/>
        <v>8970</v>
      </c>
      <c r="T752" s="11"/>
      <c r="U752" s="22" t="str">
        <f>'[8]6、模具砂箱评估表'!M328</f>
        <v>B2</v>
      </c>
      <c r="V752" s="176"/>
      <c r="W752" s="176"/>
      <c r="X752" s="176"/>
      <c r="Y752" s="176"/>
    </row>
    <row r="753" spans="1:25" ht="18" customHeight="1">
      <c r="A753" s="22">
        <f>'[8]6、模具砂箱评估表'!A329</f>
        <v>328</v>
      </c>
      <c r="B753" s="22">
        <f>'[8]6、模具砂箱评估表'!B329</f>
        <v>0</v>
      </c>
      <c r="C753" s="30" t="str">
        <f>'[8]6、模具砂箱评估表'!C329</f>
        <v>金属型模具15</v>
      </c>
      <c r="D753" s="22">
        <f>'[8]6、模具砂箱评估表'!D329</f>
        <v>0</v>
      </c>
      <c r="E753" s="22"/>
      <c r="F753" s="22">
        <f>'[8]6、模具砂箱评估表'!G329</f>
        <v>0</v>
      </c>
      <c r="G753" s="22" t="str">
        <f>'[8]6、模具砂箱评估表'!E329</f>
        <v>台</v>
      </c>
      <c r="H753" s="22">
        <f>'[8]6、模具砂箱评估表'!F329</f>
        <v>1</v>
      </c>
      <c r="I753" s="23">
        <f>'[8]6、模具砂箱评估表'!H329</f>
        <v>41455</v>
      </c>
      <c r="J753" s="23">
        <f t="shared" si="25"/>
        <v>41455</v>
      </c>
      <c r="K753" s="23"/>
      <c r="L753" s="110"/>
      <c r="M753" s="11"/>
      <c r="N753" s="10"/>
      <c r="O753" s="13"/>
      <c r="P753" s="11"/>
      <c r="Q753" s="11">
        <f>'[8]6、模具砂箱评估表'!J329</f>
        <v>29900</v>
      </c>
      <c r="R753" s="25">
        <f>'[8]6、模具砂箱评估表'!K329*100</f>
        <v>30</v>
      </c>
      <c r="S753" s="11">
        <f t="shared" si="26"/>
        <v>8970</v>
      </c>
      <c r="T753" s="11"/>
      <c r="U753" s="22" t="str">
        <f>'[8]6、模具砂箱评估表'!M329</f>
        <v>B2</v>
      </c>
      <c r="V753" s="176"/>
      <c r="W753" s="176"/>
      <c r="X753" s="176"/>
      <c r="Y753" s="176"/>
    </row>
    <row r="754" spans="1:25" ht="18" customHeight="1">
      <c r="A754" s="22">
        <f>'[8]6、模具砂箱评估表'!A330</f>
        <v>329</v>
      </c>
      <c r="B754" s="22">
        <f>'[8]6、模具砂箱评估表'!B330</f>
        <v>0</v>
      </c>
      <c r="C754" s="30" t="str">
        <f>'[8]6、模具砂箱评估表'!C330</f>
        <v>金属型模具16</v>
      </c>
      <c r="D754" s="22">
        <f>'[8]6、模具砂箱评估表'!D330</f>
        <v>0</v>
      </c>
      <c r="E754" s="22"/>
      <c r="F754" s="22">
        <f>'[8]6、模具砂箱评估表'!G330</f>
        <v>0</v>
      </c>
      <c r="G754" s="22" t="str">
        <f>'[8]6、模具砂箱评估表'!E330</f>
        <v>台</v>
      </c>
      <c r="H754" s="22">
        <f>'[8]6、模具砂箱评估表'!F330</f>
        <v>1</v>
      </c>
      <c r="I754" s="23">
        <f>'[8]6、模具砂箱评估表'!H330</f>
        <v>41455</v>
      </c>
      <c r="J754" s="23">
        <f t="shared" si="25"/>
        <v>41455</v>
      </c>
      <c r="K754" s="23"/>
      <c r="L754" s="110"/>
      <c r="M754" s="11"/>
      <c r="N754" s="10"/>
      <c r="O754" s="13"/>
      <c r="P754" s="11"/>
      <c r="Q754" s="11">
        <f>'[8]6、模具砂箱评估表'!J330</f>
        <v>29900</v>
      </c>
      <c r="R754" s="25">
        <f>'[8]6、模具砂箱评估表'!K330*100</f>
        <v>30</v>
      </c>
      <c r="S754" s="11">
        <f t="shared" si="26"/>
        <v>8970</v>
      </c>
      <c r="T754" s="11"/>
      <c r="U754" s="22" t="str">
        <f>'[8]6、模具砂箱评估表'!M330</f>
        <v>B2</v>
      </c>
      <c r="V754" s="176"/>
      <c r="W754" s="176"/>
      <c r="X754" s="176"/>
      <c r="Y754" s="176"/>
    </row>
    <row r="755" spans="1:25" ht="18" customHeight="1">
      <c r="A755" s="22">
        <f>'[8]6、模具砂箱评估表'!A331</f>
        <v>330</v>
      </c>
      <c r="B755" s="22">
        <f>'[8]6、模具砂箱评估表'!B331</f>
        <v>0</v>
      </c>
      <c r="C755" s="30" t="str">
        <f>'[8]6、模具砂箱评估表'!C331</f>
        <v>金属型模具17</v>
      </c>
      <c r="D755" s="22">
        <f>'[8]6、模具砂箱评估表'!D331</f>
        <v>0</v>
      </c>
      <c r="E755" s="22"/>
      <c r="F755" s="22">
        <f>'[8]6、模具砂箱评估表'!G331</f>
        <v>0</v>
      </c>
      <c r="G755" s="22" t="str">
        <f>'[8]6、模具砂箱评估表'!E331</f>
        <v>台</v>
      </c>
      <c r="H755" s="22">
        <f>'[8]6、模具砂箱评估表'!F331</f>
        <v>1</v>
      </c>
      <c r="I755" s="23">
        <f>'[8]6、模具砂箱评估表'!H331</f>
        <v>41455</v>
      </c>
      <c r="J755" s="23">
        <f t="shared" si="25"/>
        <v>41455</v>
      </c>
      <c r="K755" s="23"/>
      <c r="L755" s="110"/>
      <c r="M755" s="11"/>
      <c r="N755" s="10"/>
      <c r="O755" s="13"/>
      <c r="P755" s="11"/>
      <c r="Q755" s="11">
        <f>'[8]6、模具砂箱评估表'!J331</f>
        <v>13100</v>
      </c>
      <c r="R755" s="25">
        <f>'[8]6、模具砂箱评估表'!K331*100</f>
        <v>30</v>
      </c>
      <c r="S755" s="11">
        <f t="shared" si="26"/>
        <v>3930</v>
      </c>
      <c r="T755" s="11"/>
      <c r="U755" s="22" t="str">
        <f>'[8]6、模具砂箱评估表'!M331</f>
        <v>B2</v>
      </c>
      <c r="V755" s="176"/>
      <c r="W755" s="176"/>
      <c r="X755" s="176"/>
      <c r="Y755" s="176"/>
    </row>
    <row r="756" spans="1:25" ht="18" customHeight="1">
      <c r="A756" s="22">
        <f>'[8]6、模具砂箱评估表'!A332</f>
        <v>331</v>
      </c>
      <c r="B756" s="22">
        <f>'[8]6、模具砂箱评估表'!B332</f>
        <v>0</v>
      </c>
      <c r="C756" s="30" t="str">
        <f>'[8]6、模具砂箱评估表'!C332</f>
        <v>金属型模具18</v>
      </c>
      <c r="D756" s="22">
        <f>'[8]6、模具砂箱评估表'!D332</f>
        <v>0</v>
      </c>
      <c r="E756" s="22"/>
      <c r="F756" s="22">
        <f>'[8]6、模具砂箱评估表'!G332</f>
        <v>0</v>
      </c>
      <c r="G756" s="22" t="str">
        <f>'[8]6、模具砂箱评估表'!E332</f>
        <v>台</v>
      </c>
      <c r="H756" s="22">
        <f>'[8]6、模具砂箱评估表'!F332</f>
        <v>1</v>
      </c>
      <c r="I756" s="23">
        <f>'[8]6、模具砂箱评估表'!H332</f>
        <v>41455</v>
      </c>
      <c r="J756" s="23">
        <f t="shared" si="25"/>
        <v>41455</v>
      </c>
      <c r="K756" s="23"/>
      <c r="L756" s="110"/>
      <c r="M756" s="11"/>
      <c r="N756" s="10"/>
      <c r="O756" s="13"/>
      <c r="P756" s="11"/>
      <c r="Q756" s="11">
        <f>'[8]6、模具砂箱评估表'!J332</f>
        <v>11000</v>
      </c>
      <c r="R756" s="25">
        <f>'[8]6、模具砂箱评估表'!K332*100</f>
        <v>30</v>
      </c>
      <c r="S756" s="11">
        <f t="shared" si="26"/>
        <v>3300</v>
      </c>
      <c r="T756" s="11"/>
      <c r="U756" s="22" t="str">
        <f>'[8]6、模具砂箱评估表'!M332</f>
        <v>B2</v>
      </c>
      <c r="V756" s="176"/>
      <c r="W756" s="176"/>
      <c r="X756" s="176"/>
      <c r="Y756" s="176"/>
    </row>
    <row r="757" spans="1:25" ht="18" customHeight="1">
      <c r="A757" s="22">
        <f>'[8]6、模具砂箱评估表'!A333</f>
        <v>332</v>
      </c>
      <c r="B757" s="22">
        <f>'[8]6、模具砂箱评估表'!B333</f>
        <v>0</v>
      </c>
      <c r="C757" s="30" t="str">
        <f>'[8]6、模具砂箱评估表'!C333</f>
        <v>金属型模具19</v>
      </c>
      <c r="D757" s="22">
        <f>'[8]6、模具砂箱评估表'!D333</f>
        <v>0</v>
      </c>
      <c r="E757" s="22"/>
      <c r="F757" s="22">
        <f>'[8]6、模具砂箱评估表'!G333</f>
        <v>0</v>
      </c>
      <c r="G757" s="22" t="str">
        <f>'[8]6、模具砂箱评估表'!E333</f>
        <v>台</v>
      </c>
      <c r="H757" s="22">
        <f>'[8]6、模具砂箱评估表'!F333</f>
        <v>1</v>
      </c>
      <c r="I757" s="23">
        <f>'[8]6、模具砂箱评估表'!H333</f>
        <v>41455</v>
      </c>
      <c r="J757" s="23">
        <f t="shared" si="25"/>
        <v>41455</v>
      </c>
      <c r="K757" s="23"/>
      <c r="L757" s="110"/>
      <c r="M757" s="11"/>
      <c r="N757" s="10"/>
      <c r="O757" s="13"/>
      <c r="P757" s="11"/>
      <c r="Q757" s="11">
        <f>'[8]6、模具砂箱评估表'!J333</f>
        <v>29700</v>
      </c>
      <c r="R757" s="25">
        <f>'[8]6、模具砂箱评估表'!K333*100</f>
        <v>30</v>
      </c>
      <c r="S757" s="11">
        <f t="shared" si="26"/>
        <v>8910</v>
      </c>
      <c r="T757" s="11"/>
      <c r="U757" s="22" t="str">
        <f>'[8]6、模具砂箱评估表'!M333</f>
        <v>B2</v>
      </c>
      <c r="V757" s="176"/>
      <c r="W757" s="176"/>
      <c r="X757" s="176"/>
      <c r="Y757" s="176"/>
    </row>
    <row r="758" spans="1:25" ht="18" customHeight="1">
      <c r="A758" s="22">
        <f>'[8]6、模具砂箱评估表'!A334</f>
        <v>333</v>
      </c>
      <c r="B758" s="22">
        <f>'[8]6、模具砂箱评估表'!B334</f>
        <v>0</v>
      </c>
      <c r="C758" s="30" t="str">
        <f>'[8]6、模具砂箱评估表'!C334</f>
        <v>金属型模具20</v>
      </c>
      <c r="D758" s="22">
        <f>'[8]6、模具砂箱评估表'!D334</f>
        <v>0</v>
      </c>
      <c r="E758" s="22"/>
      <c r="F758" s="22">
        <f>'[8]6、模具砂箱评估表'!G334</f>
        <v>0</v>
      </c>
      <c r="G758" s="22" t="str">
        <f>'[8]6、模具砂箱评估表'!E334</f>
        <v>台</v>
      </c>
      <c r="H758" s="22">
        <f>'[8]6、模具砂箱评估表'!F334</f>
        <v>1</v>
      </c>
      <c r="I758" s="23">
        <f>'[8]6、模具砂箱评估表'!H334</f>
        <v>41455</v>
      </c>
      <c r="J758" s="23">
        <f t="shared" si="25"/>
        <v>41455</v>
      </c>
      <c r="K758" s="23"/>
      <c r="L758" s="110"/>
      <c r="M758" s="11"/>
      <c r="N758" s="10"/>
      <c r="O758" s="13"/>
      <c r="P758" s="11"/>
      <c r="Q758" s="11">
        <f>'[8]6、模具砂箱评估表'!J334</f>
        <v>29700</v>
      </c>
      <c r="R758" s="25">
        <f>'[8]6、模具砂箱评估表'!K334*100</f>
        <v>30</v>
      </c>
      <c r="S758" s="11">
        <f t="shared" si="26"/>
        <v>8910</v>
      </c>
      <c r="T758" s="11"/>
      <c r="U758" s="22" t="str">
        <f>'[8]6、模具砂箱评估表'!M334</f>
        <v>B2</v>
      </c>
      <c r="V758" s="176"/>
      <c r="W758" s="176"/>
      <c r="X758" s="176"/>
      <c r="Y758" s="176"/>
    </row>
    <row r="759" spans="1:25" ht="18" customHeight="1">
      <c r="A759" s="22">
        <f>'[8]6、模具砂箱评估表'!A335</f>
        <v>334</v>
      </c>
      <c r="B759" s="22">
        <f>'[8]6、模具砂箱评估表'!B335</f>
        <v>0</v>
      </c>
      <c r="C759" s="30" t="str">
        <f>'[8]6、模具砂箱评估表'!C335</f>
        <v>金属型模具21</v>
      </c>
      <c r="D759" s="22">
        <f>'[8]6、模具砂箱评估表'!D335</f>
        <v>0</v>
      </c>
      <c r="E759" s="22"/>
      <c r="F759" s="22">
        <f>'[8]6、模具砂箱评估表'!G335</f>
        <v>0</v>
      </c>
      <c r="G759" s="22" t="str">
        <f>'[8]6、模具砂箱评估表'!E335</f>
        <v>台</v>
      </c>
      <c r="H759" s="22">
        <f>'[8]6、模具砂箱评估表'!F335</f>
        <v>1</v>
      </c>
      <c r="I759" s="23">
        <f>'[8]6、模具砂箱评估表'!H335</f>
        <v>41455</v>
      </c>
      <c r="J759" s="23">
        <f t="shared" si="25"/>
        <v>41455</v>
      </c>
      <c r="K759" s="23"/>
      <c r="L759" s="110"/>
      <c r="M759" s="11"/>
      <c r="N759" s="10"/>
      <c r="O759" s="13"/>
      <c r="P759" s="11"/>
      <c r="Q759" s="11">
        <f>'[8]6、模具砂箱评估表'!J335</f>
        <v>29700</v>
      </c>
      <c r="R759" s="25">
        <f>'[8]6、模具砂箱评估表'!K335*100</f>
        <v>30</v>
      </c>
      <c r="S759" s="11">
        <f t="shared" si="26"/>
        <v>8910</v>
      </c>
      <c r="T759" s="11"/>
      <c r="U759" s="22" t="str">
        <f>'[8]6、模具砂箱评估表'!M335</f>
        <v>B2</v>
      </c>
      <c r="V759" s="176"/>
      <c r="W759" s="176"/>
      <c r="X759" s="176"/>
      <c r="Y759" s="176"/>
    </row>
    <row r="760" spans="1:25" ht="18" customHeight="1">
      <c r="A760" s="22">
        <f>'[8]6、模具砂箱评估表'!A336</f>
        <v>335</v>
      </c>
      <c r="B760" s="22">
        <f>'[8]6、模具砂箱评估表'!B336</f>
        <v>0</v>
      </c>
      <c r="C760" s="30" t="str">
        <f>'[8]6、模具砂箱评估表'!C336</f>
        <v>金属型模具22</v>
      </c>
      <c r="D760" s="22">
        <f>'[8]6、模具砂箱评估表'!D336</f>
        <v>0</v>
      </c>
      <c r="E760" s="22"/>
      <c r="F760" s="22">
        <f>'[8]6、模具砂箱评估表'!G336</f>
        <v>0</v>
      </c>
      <c r="G760" s="22" t="str">
        <f>'[8]6、模具砂箱评估表'!E336</f>
        <v>台</v>
      </c>
      <c r="H760" s="22">
        <f>'[8]6、模具砂箱评估表'!F336</f>
        <v>1</v>
      </c>
      <c r="I760" s="23">
        <f>'[8]6、模具砂箱评估表'!H336</f>
        <v>41455</v>
      </c>
      <c r="J760" s="23">
        <f t="shared" si="25"/>
        <v>41455</v>
      </c>
      <c r="K760" s="23"/>
      <c r="L760" s="110"/>
      <c r="M760" s="11"/>
      <c r="N760" s="10"/>
      <c r="O760" s="13"/>
      <c r="P760" s="11"/>
      <c r="Q760" s="11">
        <f>'[8]6、模具砂箱评估表'!J336</f>
        <v>29700</v>
      </c>
      <c r="R760" s="25">
        <f>'[8]6、模具砂箱评估表'!K336*100</f>
        <v>30</v>
      </c>
      <c r="S760" s="11">
        <f t="shared" si="26"/>
        <v>8910</v>
      </c>
      <c r="T760" s="11"/>
      <c r="U760" s="22" t="str">
        <f>'[8]6、模具砂箱评估表'!M336</f>
        <v>B2</v>
      </c>
      <c r="V760" s="176"/>
      <c r="W760" s="176"/>
      <c r="X760" s="176"/>
      <c r="Y760" s="176"/>
    </row>
    <row r="761" spans="1:25" ht="18" customHeight="1">
      <c r="A761" s="22">
        <f>'[8]6、模具砂箱评估表'!A337</f>
        <v>336</v>
      </c>
      <c r="B761" s="22">
        <f>'[8]6、模具砂箱评估表'!B337</f>
        <v>0</v>
      </c>
      <c r="C761" s="30" t="str">
        <f>'[8]6、模具砂箱评估表'!C337</f>
        <v>金属型模具23</v>
      </c>
      <c r="D761" s="22">
        <f>'[8]6、模具砂箱评估表'!D337</f>
        <v>0</v>
      </c>
      <c r="E761" s="22"/>
      <c r="F761" s="22">
        <f>'[8]6、模具砂箱评估表'!G337</f>
        <v>0</v>
      </c>
      <c r="G761" s="22" t="str">
        <f>'[8]6、模具砂箱评估表'!E337</f>
        <v>台</v>
      </c>
      <c r="H761" s="22">
        <f>'[8]6、模具砂箱评估表'!F337</f>
        <v>1</v>
      </c>
      <c r="I761" s="23">
        <f>'[8]6、模具砂箱评估表'!H337</f>
        <v>41455</v>
      </c>
      <c r="J761" s="23">
        <f t="shared" si="25"/>
        <v>41455</v>
      </c>
      <c r="K761" s="23"/>
      <c r="L761" s="110"/>
      <c r="M761" s="11"/>
      <c r="N761" s="10"/>
      <c r="O761" s="13"/>
      <c r="P761" s="11"/>
      <c r="Q761" s="11">
        <f>'[8]6、模具砂箱评估表'!J337</f>
        <v>29700</v>
      </c>
      <c r="R761" s="25">
        <f>'[8]6、模具砂箱评估表'!K337*100</f>
        <v>30</v>
      </c>
      <c r="S761" s="11">
        <f t="shared" si="26"/>
        <v>8910</v>
      </c>
      <c r="T761" s="11"/>
      <c r="U761" s="22" t="str">
        <f>'[8]6、模具砂箱评估表'!M337</f>
        <v>B2</v>
      </c>
      <c r="V761" s="176"/>
      <c r="W761" s="176"/>
      <c r="X761" s="176"/>
      <c r="Y761" s="176"/>
    </row>
    <row r="762" spans="1:25" ht="18" customHeight="1">
      <c r="A762" s="22">
        <f>'[8]6、模具砂箱评估表'!A338</f>
        <v>337</v>
      </c>
      <c r="B762" s="22">
        <f>'[8]6、模具砂箱评估表'!B338</f>
        <v>0</v>
      </c>
      <c r="C762" s="30" t="str">
        <f>'[8]6、模具砂箱评估表'!C338</f>
        <v>金属型模具24</v>
      </c>
      <c r="D762" s="22">
        <f>'[8]6、模具砂箱评估表'!D338</f>
        <v>0</v>
      </c>
      <c r="E762" s="22"/>
      <c r="F762" s="22">
        <f>'[8]6、模具砂箱评估表'!G338</f>
        <v>0</v>
      </c>
      <c r="G762" s="22" t="str">
        <f>'[8]6、模具砂箱评估表'!E338</f>
        <v>台</v>
      </c>
      <c r="H762" s="22">
        <f>'[8]6、模具砂箱评估表'!F338</f>
        <v>1</v>
      </c>
      <c r="I762" s="23">
        <f>'[8]6、模具砂箱评估表'!H338</f>
        <v>41455</v>
      </c>
      <c r="J762" s="23">
        <f t="shared" si="25"/>
        <v>41455</v>
      </c>
      <c r="K762" s="23"/>
      <c r="L762" s="110"/>
      <c r="M762" s="11"/>
      <c r="N762" s="10"/>
      <c r="O762" s="13"/>
      <c r="P762" s="11"/>
      <c r="Q762" s="11">
        <f>'[8]6、模具砂箱评估表'!J338</f>
        <v>27300</v>
      </c>
      <c r="R762" s="25">
        <f>'[8]6、模具砂箱评估表'!K338*100</f>
        <v>30</v>
      </c>
      <c r="S762" s="11">
        <f t="shared" si="26"/>
        <v>8190</v>
      </c>
      <c r="T762" s="11"/>
      <c r="U762" s="22" t="str">
        <f>'[8]6、模具砂箱评估表'!M338</f>
        <v>B2</v>
      </c>
      <c r="V762" s="176"/>
      <c r="W762" s="176"/>
      <c r="X762" s="176"/>
      <c r="Y762" s="176"/>
    </row>
    <row r="763" spans="1:25" ht="18" customHeight="1">
      <c r="A763" s="22">
        <f>'[8]6、模具砂箱评估表'!A339</f>
        <v>338</v>
      </c>
      <c r="B763" s="22">
        <f>'[8]6、模具砂箱评估表'!B339</f>
        <v>0</v>
      </c>
      <c r="C763" s="30" t="str">
        <f>'[8]6、模具砂箱评估表'!C339</f>
        <v>金属型模具25</v>
      </c>
      <c r="D763" s="22">
        <f>'[8]6、模具砂箱评估表'!D339</f>
        <v>0</v>
      </c>
      <c r="E763" s="22"/>
      <c r="F763" s="22">
        <f>'[8]6、模具砂箱评估表'!G339</f>
        <v>0</v>
      </c>
      <c r="G763" s="22" t="str">
        <f>'[8]6、模具砂箱评估表'!E339</f>
        <v>台</v>
      </c>
      <c r="H763" s="22">
        <f>'[8]6、模具砂箱评估表'!F339</f>
        <v>1</v>
      </c>
      <c r="I763" s="23">
        <f>'[8]6、模具砂箱评估表'!H339</f>
        <v>41455</v>
      </c>
      <c r="J763" s="23">
        <f t="shared" si="25"/>
        <v>41455</v>
      </c>
      <c r="K763" s="23"/>
      <c r="L763" s="110"/>
      <c r="M763" s="11"/>
      <c r="N763" s="10"/>
      <c r="O763" s="13"/>
      <c r="P763" s="11"/>
      <c r="Q763" s="11">
        <f>'[8]6、模具砂箱评估表'!J339</f>
        <v>6100</v>
      </c>
      <c r="R763" s="25">
        <f>'[8]6、模具砂箱评估表'!K339*100</f>
        <v>30</v>
      </c>
      <c r="S763" s="11">
        <f t="shared" si="26"/>
        <v>1830</v>
      </c>
      <c r="T763" s="11"/>
      <c r="U763" s="22" t="str">
        <f>'[8]6、模具砂箱评估表'!M339</f>
        <v>B2</v>
      </c>
      <c r="V763" s="176"/>
      <c r="W763" s="176"/>
      <c r="X763" s="176"/>
      <c r="Y763" s="176"/>
    </row>
    <row r="764" spans="1:25" ht="18" customHeight="1">
      <c r="A764" s="22">
        <f>'[8]6、模具砂箱评估表'!A340</f>
        <v>339</v>
      </c>
      <c r="B764" s="22">
        <f>'[8]6、模具砂箱评估表'!B340</f>
        <v>0</v>
      </c>
      <c r="C764" s="30" t="str">
        <f>'[8]6、模具砂箱评估表'!C340</f>
        <v>金属型模具26</v>
      </c>
      <c r="D764" s="22">
        <f>'[8]6、模具砂箱评估表'!D340</f>
        <v>0</v>
      </c>
      <c r="E764" s="22"/>
      <c r="F764" s="22">
        <f>'[8]6、模具砂箱评估表'!G340</f>
        <v>0</v>
      </c>
      <c r="G764" s="22" t="str">
        <f>'[8]6、模具砂箱评估表'!E340</f>
        <v>台</v>
      </c>
      <c r="H764" s="22">
        <f>'[8]6、模具砂箱评估表'!F340</f>
        <v>1</v>
      </c>
      <c r="I764" s="23">
        <f>'[8]6、模具砂箱评估表'!H340</f>
        <v>41455</v>
      </c>
      <c r="J764" s="23">
        <f t="shared" si="25"/>
        <v>41455</v>
      </c>
      <c r="K764" s="23"/>
      <c r="L764" s="110"/>
      <c r="M764" s="11"/>
      <c r="N764" s="10"/>
      <c r="O764" s="13"/>
      <c r="P764" s="11"/>
      <c r="Q764" s="11">
        <f>'[8]6、模具砂箱评估表'!J340</f>
        <v>24900</v>
      </c>
      <c r="R764" s="25">
        <f>'[8]6、模具砂箱评估表'!K340*100</f>
        <v>30</v>
      </c>
      <c r="S764" s="11">
        <f t="shared" si="26"/>
        <v>7470</v>
      </c>
      <c r="T764" s="11"/>
      <c r="U764" s="22" t="str">
        <f>'[8]6、模具砂箱评估表'!M340</f>
        <v>B2</v>
      </c>
      <c r="V764" s="176"/>
      <c r="W764" s="176"/>
      <c r="X764" s="176"/>
      <c r="Y764" s="176"/>
    </row>
    <row r="765" spans="1:25" ht="18" customHeight="1">
      <c r="A765" s="22">
        <f>'[8]6、模具砂箱评估表'!A341</f>
        <v>340</v>
      </c>
      <c r="B765" s="22">
        <f>'[8]6、模具砂箱评估表'!B341</f>
        <v>0</v>
      </c>
      <c r="C765" s="30" t="str">
        <f>'[8]6、模具砂箱评估表'!C341</f>
        <v>金属型模具27</v>
      </c>
      <c r="D765" s="22">
        <f>'[8]6、模具砂箱评估表'!D341</f>
        <v>0</v>
      </c>
      <c r="E765" s="22"/>
      <c r="F765" s="22">
        <f>'[8]6、模具砂箱评估表'!G341</f>
        <v>0</v>
      </c>
      <c r="G765" s="22" t="str">
        <f>'[8]6、模具砂箱评估表'!E341</f>
        <v>台</v>
      </c>
      <c r="H765" s="22">
        <f>'[8]6、模具砂箱评估表'!F341</f>
        <v>1</v>
      </c>
      <c r="I765" s="23">
        <f>'[8]6、模具砂箱评估表'!H341</f>
        <v>41455</v>
      </c>
      <c r="J765" s="23">
        <f t="shared" si="25"/>
        <v>41455</v>
      </c>
      <c r="K765" s="23"/>
      <c r="L765" s="110"/>
      <c r="M765" s="11"/>
      <c r="N765" s="10"/>
      <c r="O765" s="13"/>
      <c r="P765" s="11"/>
      <c r="Q765" s="11">
        <f>'[8]6、模具砂箱评估表'!J341</f>
        <v>7500</v>
      </c>
      <c r="R765" s="25">
        <f>'[8]6、模具砂箱评估表'!K341*100</f>
        <v>30</v>
      </c>
      <c r="S765" s="11">
        <f t="shared" si="26"/>
        <v>2250</v>
      </c>
      <c r="T765" s="11"/>
      <c r="U765" s="22" t="str">
        <f>'[8]6、模具砂箱评估表'!M341</f>
        <v>B2</v>
      </c>
      <c r="V765" s="176"/>
      <c r="W765" s="176"/>
      <c r="X765" s="176"/>
      <c r="Y765" s="176"/>
    </row>
    <row r="766" spans="1:25" ht="18" customHeight="1">
      <c r="A766" s="22">
        <f>'[8]6、模具砂箱评估表'!A342</f>
        <v>341</v>
      </c>
      <c r="B766" s="22">
        <f>'[8]6、模具砂箱评估表'!B342</f>
        <v>0</v>
      </c>
      <c r="C766" s="30" t="str">
        <f>'[8]6、模具砂箱评估表'!C342</f>
        <v>金属型模具28</v>
      </c>
      <c r="D766" s="22">
        <f>'[8]6、模具砂箱评估表'!D342</f>
        <v>0</v>
      </c>
      <c r="E766" s="22"/>
      <c r="F766" s="22">
        <f>'[8]6、模具砂箱评估表'!G342</f>
        <v>0</v>
      </c>
      <c r="G766" s="22" t="str">
        <f>'[8]6、模具砂箱评估表'!E342</f>
        <v>台</v>
      </c>
      <c r="H766" s="22">
        <f>'[8]6、模具砂箱评估表'!F342</f>
        <v>1</v>
      </c>
      <c r="I766" s="23">
        <f>'[8]6、模具砂箱评估表'!H342</f>
        <v>41455</v>
      </c>
      <c r="J766" s="23">
        <f t="shared" si="25"/>
        <v>41455</v>
      </c>
      <c r="K766" s="23"/>
      <c r="L766" s="110"/>
      <c r="M766" s="11"/>
      <c r="N766" s="10"/>
      <c r="O766" s="13"/>
      <c r="P766" s="11"/>
      <c r="Q766" s="11">
        <f>'[8]6、模具砂箱评估表'!J342</f>
        <v>10800</v>
      </c>
      <c r="R766" s="25">
        <f>'[8]6、模具砂箱评估表'!K342*100</f>
        <v>30</v>
      </c>
      <c r="S766" s="11">
        <f t="shared" si="26"/>
        <v>3240</v>
      </c>
      <c r="T766" s="11"/>
      <c r="U766" s="22" t="str">
        <f>'[8]6、模具砂箱评估表'!M342</f>
        <v>B2</v>
      </c>
      <c r="V766" s="176"/>
      <c r="W766" s="176"/>
      <c r="X766" s="176"/>
      <c r="Y766" s="176"/>
    </row>
    <row r="767" spans="1:25" ht="18" customHeight="1">
      <c r="A767" s="22">
        <f>'[8]6、模具砂箱评估表'!A343</f>
        <v>342</v>
      </c>
      <c r="B767" s="22">
        <f>'[8]6、模具砂箱评估表'!B343</f>
        <v>0</v>
      </c>
      <c r="C767" s="30" t="str">
        <f>'[8]6、模具砂箱评估表'!C343</f>
        <v>金属型模具29</v>
      </c>
      <c r="D767" s="22">
        <f>'[8]6、模具砂箱评估表'!D343</f>
        <v>0</v>
      </c>
      <c r="E767" s="22"/>
      <c r="F767" s="22">
        <f>'[8]6、模具砂箱评估表'!G343</f>
        <v>0</v>
      </c>
      <c r="G767" s="22" t="str">
        <f>'[8]6、模具砂箱评估表'!E343</f>
        <v>台</v>
      </c>
      <c r="H767" s="22">
        <f>'[8]6、模具砂箱评估表'!F343</f>
        <v>1</v>
      </c>
      <c r="I767" s="23">
        <f>'[8]6、模具砂箱评估表'!H343</f>
        <v>41455</v>
      </c>
      <c r="J767" s="23">
        <f t="shared" si="25"/>
        <v>41455</v>
      </c>
      <c r="K767" s="23"/>
      <c r="L767" s="110"/>
      <c r="M767" s="11"/>
      <c r="N767" s="10"/>
      <c r="O767" s="13"/>
      <c r="P767" s="11"/>
      <c r="Q767" s="11">
        <f>'[8]6、模具砂箱评估表'!J343</f>
        <v>9300</v>
      </c>
      <c r="R767" s="25">
        <f>'[8]6、模具砂箱评估表'!K343*100</f>
        <v>30</v>
      </c>
      <c r="S767" s="11">
        <f t="shared" si="26"/>
        <v>2790</v>
      </c>
      <c r="T767" s="11"/>
      <c r="U767" s="22" t="str">
        <f>'[8]6、模具砂箱评估表'!M343</f>
        <v>B2</v>
      </c>
      <c r="V767" s="176"/>
      <c r="W767" s="176"/>
      <c r="X767" s="176"/>
      <c r="Y767" s="176"/>
    </row>
    <row r="768" spans="1:25" ht="18" customHeight="1">
      <c r="A768" s="22">
        <f>'[8]6、模具砂箱评估表'!A344</f>
        <v>343</v>
      </c>
      <c r="B768" s="22">
        <f>'[8]6、模具砂箱评估表'!B344</f>
        <v>0</v>
      </c>
      <c r="C768" s="30" t="str">
        <f>'[8]6、模具砂箱评估表'!C344</f>
        <v>金属型模具30</v>
      </c>
      <c r="D768" s="22">
        <f>'[8]6、模具砂箱评估表'!D344</f>
        <v>0</v>
      </c>
      <c r="E768" s="22"/>
      <c r="F768" s="22">
        <f>'[8]6、模具砂箱评估表'!G344</f>
        <v>0</v>
      </c>
      <c r="G768" s="22" t="str">
        <f>'[8]6、模具砂箱评估表'!E344</f>
        <v>台</v>
      </c>
      <c r="H768" s="22">
        <f>'[8]6、模具砂箱评估表'!F344</f>
        <v>1</v>
      </c>
      <c r="I768" s="23">
        <f>'[8]6、模具砂箱评估表'!H344</f>
        <v>41455</v>
      </c>
      <c r="J768" s="23">
        <f t="shared" si="25"/>
        <v>41455</v>
      </c>
      <c r="K768" s="23"/>
      <c r="L768" s="110"/>
      <c r="M768" s="11"/>
      <c r="N768" s="10"/>
      <c r="O768" s="13"/>
      <c r="P768" s="11"/>
      <c r="Q768" s="11">
        <f>'[8]6、模具砂箱评估表'!J344</f>
        <v>6900</v>
      </c>
      <c r="R768" s="25">
        <f>'[8]6、模具砂箱评估表'!K344*100</f>
        <v>30</v>
      </c>
      <c r="S768" s="11">
        <f t="shared" si="26"/>
        <v>2070</v>
      </c>
      <c r="T768" s="11"/>
      <c r="U768" s="22" t="str">
        <f>'[8]6、模具砂箱评估表'!M344</f>
        <v>B2</v>
      </c>
      <c r="V768" s="176"/>
      <c r="W768" s="176"/>
      <c r="X768" s="176"/>
      <c r="Y768" s="176"/>
    </row>
    <row r="769" spans="1:25" ht="18" customHeight="1">
      <c r="A769" s="22">
        <f>'[8]6、模具砂箱评估表'!A345</f>
        <v>344</v>
      </c>
      <c r="B769" s="22">
        <f>'[8]6、模具砂箱评估表'!B345</f>
        <v>0</v>
      </c>
      <c r="C769" s="30" t="str">
        <f>'[8]6、模具砂箱评估表'!C345</f>
        <v>金属型模具31</v>
      </c>
      <c r="D769" s="22">
        <f>'[8]6、模具砂箱评估表'!D345</f>
        <v>0</v>
      </c>
      <c r="E769" s="22"/>
      <c r="F769" s="22">
        <f>'[8]6、模具砂箱评估表'!G345</f>
        <v>0</v>
      </c>
      <c r="G769" s="22" t="str">
        <f>'[8]6、模具砂箱评估表'!E345</f>
        <v>台</v>
      </c>
      <c r="H769" s="22">
        <f>'[8]6、模具砂箱评估表'!F345</f>
        <v>1</v>
      </c>
      <c r="I769" s="23">
        <f>'[8]6、模具砂箱评估表'!H345</f>
        <v>41455</v>
      </c>
      <c r="J769" s="23">
        <f t="shared" si="25"/>
        <v>41455</v>
      </c>
      <c r="K769" s="23"/>
      <c r="L769" s="110"/>
      <c r="M769" s="11"/>
      <c r="N769" s="10"/>
      <c r="O769" s="13"/>
      <c r="P769" s="11"/>
      <c r="Q769" s="11">
        <f>'[8]6、模具砂箱评估表'!J345</f>
        <v>22700</v>
      </c>
      <c r="R769" s="25">
        <f>'[8]6、模具砂箱评估表'!K345*100</f>
        <v>30</v>
      </c>
      <c r="S769" s="11">
        <f t="shared" si="26"/>
        <v>6810</v>
      </c>
      <c r="T769" s="11"/>
      <c r="U769" s="22" t="str">
        <f>'[8]6、模具砂箱评估表'!M345</f>
        <v>B2</v>
      </c>
      <c r="V769" s="176"/>
      <c r="W769" s="176"/>
      <c r="X769" s="176"/>
      <c r="Y769" s="176"/>
    </row>
    <row r="770" spans="1:25" ht="18" customHeight="1">
      <c r="A770" s="22">
        <f>'[8]6、模具砂箱评估表'!A346</f>
        <v>345</v>
      </c>
      <c r="B770" s="22">
        <f>'[8]6、模具砂箱评估表'!B346</f>
        <v>0</v>
      </c>
      <c r="C770" s="30" t="str">
        <f>'[8]6、模具砂箱评估表'!C346</f>
        <v>金属型模具32</v>
      </c>
      <c r="D770" s="22">
        <f>'[8]6、模具砂箱评估表'!D346</f>
        <v>0</v>
      </c>
      <c r="E770" s="22"/>
      <c r="F770" s="22">
        <f>'[8]6、模具砂箱评估表'!G346</f>
        <v>0</v>
      </c>
      <c r="G770" s="22" t="str">
        <f>'[8]6、模具砂箱评估表'!E346</f>
        <v>台</v>
      </c>
      <c r="H770" s="22">
        <f>'[8]6、模具砂箱评估表'!F346</f>
        <v>1</v>
      </c>
      <c r="I770" s="23">
        <f>'[8]6、模具砂箱评估表'!H346</f>
        <v>41455</v>
      </c>
      <c r="J770" s="23">
        <f t="shared" si="25"/>
        <v>41455</v>
      </c>
      <c r="K770" s="23"/>
      <c r="L770" s="110"/>
      <c r="M770" s="11"/>
      <c r="N770" s="10"/>
      <c r="O770" s="13"/>
      <c r="P770" s="11"/>
      <c r="Q770" s="11">
        <f>'[8]6、模具砂箱评估表'!J346</f>
        <v>43700</v>
      </c>
      <c r="R770" s="25">
        <f>'[8]6、模具砂箱评估表'!K346*100</f>
        <v>30</v>
      </c>
      <c r="S770" s="11">
        <f t="shared" si="26"/>
        <v>13110</v>
      </c>
      <c r="T770" s="11"/>
      <c r="U770" s="22" t="str">
        <f>'[8]6、模具砂箱评估表'!M346</f>
        <v>B2</v>
      </c>
      <c r="V770" s="176"/>
      <c r="W770" s="176"/>
      <c r="X770" s="176"/>
      <c r="Y770" s="176"/>
    </row>
    <row r="771" spans="1:25" ht="18" customHeight="1">
      <c r="A771" s="22">
        <f>'[8]6、模具砂箱评估表'!A347</f>
        <v>346</v>
      </c>
      <c r="B771" s="22">
        <f>'[8]6、模具砂箱评估表'!B347</f>
        <v>0</v>
      </c>
      <c r="C771" s="30" t="str">
        <f>'[8]6、模具砂箱评估表'!C347</f>
        <v>金属型模具33</v>
      </c>
      <c r="D771" s="22">
        <f>'[8]6、模具砂箱评估表'!D347</f>
        <v>0</v>
      </c>
      <c r="E771" s="22"/>
      <c r="F771" s="22">
        <f>'[8]6、模具砂箱评估表'!G347</f>
        <v>0</v>
      </c>
      <c r="G771" s="22" t="str">
        <f>'[8]6、模具砂箱评估表'!E347</f>
        <v>台</v>
      </c>
      <c r="H771" s="22">
        <f>'[8]6、模具砂箱评估表'!F347</f>
        <v>1</v>
      </c>
      <c r="I771" s="23">
        <f>'[8]6、模具砂箱评估表'!H347</f>
        <v>41455</v>
      </c>
      <c r="J771" s="23">
        <f t="shared" si="25"/>
        <v>41455</v>
      </c>
      <c r="K771" s="23"/>
      <c r="L771" s="110"/>
      <c r="M771" s="11"/>
      <c r="N771" s="10"/>
      <c r="O771" s="13"/>
      <c r="P771" s="11"/>
      <c r="Q771" s="11">
        <f>'[8]6、模具砂箱评估表'!J347</f>
        <v>37100</v>
      </c>
      <c r="R771" s="25">
        <f>'[8]6、模具砂箱评估表'!K347*100</f>
        <v>30</v>
      </c>
      <c r="S771" s="11">
        <f t="shared" si="26"/>
        <v>11130</v>
      </c>
      <c r="T771" s="11"/>
      <c r="U771" s="22" t="str">
        <f>'[8]6、模具砂箱评估表'!M347</f>
        <v>B2</v>
      </c>
      <c r="V771" s="176"/>
      <c r="W771" s="176"/>
      <c r="X771" s="176"/>
      <c r="Y771" s="176"/>
    </row>
    <row r="772" spans="1:25" ht="18" customHeight="1">
      <c r="A772" s="22">
        <f>'[8]6、模具砂箱评估表'!A348</f>
        <v>347</v>
      </c>
      <c r="B772" s="22">
        <f>'[8]6、模具砂箱评估表'!B348</f>
        <v>0</v>
      </c>
      <c r="C772" s="30" t="str">
        <f>'[8]6、模具砂箱评估表'!C348</f>
        <v>金属型模具34</v>
      </c>
      <c r="D772" s="22">
        <f>'[8]6、模具砂箱评估表'!D348</f>
        <v>0</v>
      </c>
      <c r="E772" s="22"/>
      <c r="F772" s="22">
        <f>'[8]6、模具砂箱评估表'!G348</f>
        <v>0</v>
      </c>
      <c r="G772" s="22" t="str">
        <f>'[8]6、模具砂箱评估表'!E348</f>
        <v>台</v>
      </c>
      <c r="H772" s="22">
        <f>'[8]6、模具砂箱评估表'!F348</f>
        <v>1</v>
      </c>
      <c r="I772" s="23">
        <f>'[8]6、模具砂箱评估表'!H348</f>
        <v>41455</v>
      </c>
      <c r="J772" s="23">
        <f t="shared" si="25"/>
        <v>41455</v>
      </c>
      <c r="K772" s="23"/>
      <c r="L772" s="110"/>
      <c r="M772" s="11"/>
      <c r="N772" s="10"/>
      <c r="O772" s="13"/>
      <c r="P772" s="11"/>
      <c r="Q772" s="11">
        <f>'[8]6、模具砂箱评估表'!J348</f>
        <v>37100</v>
      </c>
      <c r="R772" s="25">
        <f>'[8]6、模具砂箱评估表'!K348*100</f>
        <v>30</v>
      </c>
      <c r="S772" s="11">
        <f t="shared" si="26"/>
        <v>11130</v>
      </c>
      <c r="T772" s="11"/>
      <c r="U772" s="22" t="str">
        <f>'[8]6、模具砂箱评估表'!M348</f>
        <v>B2</v>
      </c>
      <c r="V772" s="176"/>
      <c r="W772" s="176"/>
      <c r="X772" s="176"/>
      <c r="Y772" s="176"/>
    </row>
    <row r="773" spans="1:25" ht="18" customHeight="1">
      <c r="A773" s="22">
        <f>'[8]6、模具砂箱评估表'!A349</f>
        <v>348</v>
      </c>
      <c r="B773" s="22">
        <f>'[8]6、模具砂箱评估表'!B349</f>
        <v>0</v>
      </c>
      <c r="C773" s="30" t="str">
        <f>'[8]6、模具砂箱评估表'!C349</f>
        <v>金属型模具35</v>
      </c>
      <c r="D773" s="22">
        <f>'[8]6、模具砂箱评估表'!D349</f>
        <v>0</v>
      </c>
      <c r="E773" s="22"/>
      <c r="F773" s="22">
        <f>'[8]6、模具砂箱评估表'!G349</f>
        <v>0</v>
      </c>
      <c r="G773" s="22" t="str">
        <f>'[8]6、模具砂箱评估表'!E349</f>
        <v>台</v>
      </c>
      <c r="H773" s="22">
        <f>'[8]6、模具砂箱评估表'!F349</f>
        <v>1</v>
      </c>
      <c r="I773" s="23">
        <f>'[8]6、模具砂箱评估表'!H349</f>
        <v>41455</v>
      </c>
      <c r="J773" s="23">
        <f t="shared" si="25"/>
        <v>41455</v>
      </c>
      <c r="K773" s="23"/>
      <c r="L773" s="110"/>
      <c r="M773" s="11"/>
      <c r="N773" s="10"/>
      <c r="O773" s="13"/>
      <c r="P773" s="11"/>
      <c r="Q773" s="11">
        <f>'[8]6、模具砂箱评估表'!J349</f>
        <v>51000</v>
      </c>
      <c r="R773" s="25">
        <f>'[8]6、模具砂箱评估表'!K349*100</f>
        <v>30</v>
      </c>
      <c r="S773" s="11">
        <f t="shared" si="26"/>
        <v>15300</v>
      </c>
      <c r="T773" s="11"/>
      <c r="U773" s="22" t="str">
        <f>'[8]6、模具砂箱评估表'!M349</f>
        <v>B2</v>
      </c>
      <c r="V773" s="176"/>
      <c r="W773" s="176"/>
      <c r="X773" s="176"/>
      <c r="Y773" s="176"/>
    </row>
    <row r="774" spans="1:25" ht="18" customHeight="1">
      <c r="A774" s="22">
        <f>'[8]6、模具砂箱评估表'!A350</f>
        <v>349</v>
      </c>
      <c r="B774" s="22">
        <f>'[8]6、模具砂箱评估表'!B350</f>
        <v>0</v>
      </c>
      <c r="C774" s="30" t="str">
        <f>'[8]6、模具砂箱评估表'!C350</f>
        <v>金属型模具36</v>
      </c>
      <c r="D774" s="22">
        <f>'[8]6、模具砂箱评估表'!D350</f>
        <v>0</v>
      </c>
      <c r="E774" s="22"/>
      <c r="F774" s="22">
        <f>'[8]6、模具砂箱评估表'!G350</f>
        <v>0</v>
      </c>
      <c r="G774" s="22" t="str">
        <f>'[8]6、模具砂箱评估表'!E350</f>
        <v>台</v>
      </c>
      <c r="H774" s="22">
        <f>'[8]6、模具砂箱评估表'!F350</f>
        <v>1</v>
      </c>
      <c r="I774" s="23">
        <f>'[8]6、模具砂箱评估表'!H350</f>
        <v>41455</v>
      </c>
      <c r="J774" s="23">
        <f t="shared" si="25"/>
        <v>41455</v>
      </c>
      <c r="K774" s="23"/>
      <c r="L774" s="110"/>
      <c r="M774" s="11"/>
      <c r="N774" s="10"/>
      <c r="O774" s="13"/>
      <c r="P774" s="11"/>
      <c r="Q774" s="11">
        <f>'[8]6、模具砂箱评估表'!J350</f>
        <v>9400</v>
      </c>
      <c r="R774" s="25">
        <f>'[8]6、模具砂箱评估表'!K350*100</f>
        <v>30</v>
      </c>
      <c r="S774" s="11">
        <f t="shared" si="26"/>
        <v>2820</v>
      </c>
      <c r="T774" s="11"/>
      <c r="U774" s="22" t="str">
        <f>'[8]6、模具砂箱评估表'!M350</f>
        <v>B2</v>
      </c>
      <c r="V774" s="176"/>
      <c r="W774" s="176"/>
      <c r="X774" s="176"/>
      <c r="Y774" s="176"/>
    </row>
    <row r="775" spans="1:25" ht="18" customHeight="1">
      <c r="A775" s="22">
        <f>'[8]6、模具砂箱评估表'!A351</f>
        <v>350</v>
      </c>
      <c r="B775" s="22">
        <f>'[8]6、模具砂箱评估表'!B351</f>
        <v>0</v>
      </c>
      <c r="C775" s="30" t="str">
        <f>'[8]6、模具砂箱评估表'!C351</f>
        <v>金属型模具37</v>
      </c>
      <c r="D775" s="22">
        <f>'[8]6、模具砂箱评估表'!D351</f>
        <v>0</v>
      </c>
      <c r="E775" s="22"/>
      <c r="F775" s="22">
        <f>'[8]6、模具砂箱评估表'!G351</f>
        <v>0</v>
      </c>
      <c r="G775" s="22" t="str">
        <f>'[8]6、模具砂箱评估表'!E351</f>
        <v>台</v>
      </c>
      <c r="H775" s="22">
        <f>'[8]6、模具砂箱评估表'!F351</f>
        <v>1</v>
      </c>
      <c r="I775" s="23">
        <f>'[8]6、模具砂箱评估表'!H351</f>
        <v>41455</v>
      </c>
      <c r="J775" s="23">
        <f t="shared" si="25"/>
        <v>41455</v>
      </c>
      <c r="K775" s="23"/>
      <c r="L775" s="110"/>
      <c r="M775" s="11"/>
      <c r="N775" s="10"/>
      <c r="O775" s="13"/>
      <c r="P775" s="11"/>
      <c r="Q775" s="11">
        <f>'[8]6、模具砂箱评估表'!J351</f>
        <v>9400</v>
      </c>
      <c r="R775" s="25">
        <f>'[8]6、模具砂箱评估表'!K351*100</f>
        <v>30</v>
      </c>
      <c r="S775" s="11">
        <f t="shared" si="26"/>
        <v>2820</v>
      </c>
      <c r="T775" s="11"/>
      <c r="U775" s="22" t="str">
        <f>'[8]6、模具砂箱评估表'!M351</f>
        <v>B2</v>
      </c>
      <c r="V775" s="176"/>
      <c r="W775" s="176"/>
      <c r="X775" s="176"/>
      <c r="Y775" s="176"/>
    </row>
    <row r="776" spans="1:25" ht="18" customHeight="1">
      <c r="A776" s="22">
        <f>'[8]6、模具砂箱评估表'!A352</f>
        <v>351</v>
      </c>
      <c r="B776" s="22">
        <f>'[8]6、模具砂箱评估表'!B352</f>
        <v>0</v>
      </c>
      <c r="C776" s="30" t="str">
        <f>'[8]6、模具砂箱评估表'!C352</f>
        <v>金属型模具38</v>
      </c>
      <c r="D776" s="22">
        <f>'[8]6、模具砂箱评估表'!D352</f>
        <v>0</v>
      </c>
      <c r="E776" s="22"/>
      <c r="F776" s="22">
        <f>'[8]6、模具砂箱评估表'!G352</f>
        <v>0</v>
      </c>
      <c r="G776" s="22" t="str">
        <f>'[8]6、模具砂箱评估表'!E352</f>
        <v>台</v>
      </c>
      <c r="H776" s="22">
        <f>'[8]6、模具砂箱评估表'!F352</f>
        <v>1</v>
      </c>
      <c r="I776" s="23">
        <f>'[8]6、模具砂箱评估表'!H352</f>
        <v>41455</v>
      </c>
      <c r="J776" s="23">
        <f t="shared" si="25"/>
        <v>41455</v>
      </c>
      <c r="K776" s="23"/>
      <c r="L776" s="110"/>
      <c r="M776" s="11"/>
      <c r="N776" s="10"/>
      <c r="O776" s="13"/>
      <c r="P776" s="11"/>
      <c r="Q776" s="11">
        <f>'[8]6、模具砂箱评估表'!J352</f>
        <v>9400</v>
      </c>
      <c r="R776" s="25">
        <f>'[8]6、模具砂箱评估表'!K352*100</f>
        <v>30</v>
      </c>
      <c r="S776" s="11">
        <f t="shared" si="26"/>
        <v>2820</v>
      </c>
      <c r="T776" s="11"/>
      <c r="U776" s="22" t="str">
        <f>'[8]6、模具砂箱评估表'!M352</f>
        <v>B2</v>
      </c>
      <c r="V776" s="176"/>
      <c r="W776" s="176"/>
      <c r="X776" s="176"/>
      <c r="Y776" s="176"/>
    </row>
    <row r="777" spans="1:25" ht="18" customHeight="1">
      <c r="A777" s="22">
        <f>'[8]6、模具砂箱评估表'!A353</f>
        <v>352</v>
      </c>
      <c r="B777" s="22">
        <f>'[8]6、模具砂箱评估表'!B353</f>
        <v>0</v>
      </c>
      <c r="C777" s="30" t="str">
        <f>'[8]6、模具砂箱评估表'!C353</f>
        <v>金属型模具39</v>
      </c>
      <c r="D777" s="22">
        <f>'[8]6、模具砂箱评估表'!D353</f>
        <v>0</v>
      </c>
      <c r="E777" s="22"/>
      <c r="F777" s="22">
        <f>'[8]6、模具砂箱评估表'!G353</f>
        <v>0</v>
      </c>
      <c r="G777" s="22" t="str">
        <f>'[8]6、模具砂箱评估表'!E353</f>
        <v>台</v>
      </c>
      <c r="H777" s="22">
        <f>'[8]6、模具砂箱评估表'!F353</f>
        <v>1</v>
      </c>
      <c r="I777" s="23">
        <f>'[8]6、模具砂箱评估表'!H353</f>
        <v>41455</v>
      </c>
      <c r="J777" s="23">
        <f t="shared" si="25"/>
        <v>41455</v>
      </c>
      <c r="K777" s="23"/>
      <c r="L777" s="110"/>
      <c r="M777" s="11"/>
      <c r="N777" s="10"/>
      <c r="O777" s="13"/>
      <c r="P777" s="11"/>
      <c r="Q777" s="11">
        <f>'[8]6、模具砂箱评估表'!J353</f>
        <v>10200</v>
      </c>
      <c r="R777" s="25">
        <f>'[8]6、模具砂箱评估表'!K353*100</f>
        <v>30</v>
      </c>
      <c r="S777" s="11">
        <f t="shared" si="26"/>
        <v>3060</v>
      </c>
      <c r="T777" s="11"/>
      <c r="U777" s="22" t="str">
        <f>'[8]6、模具砂箱评估表'!M353</f>
        <v>B2</v>
      </c>
      <c r="V777" s="176"/>
      <c r="W777" s="176"/>
      <c r="X777" s="176"/>
      <c r="Y777" s="176"/>
    </row>
    <row r="778" spans="1:25" ht="18" customHeight="1">
      <c r="A778" s="22">
        <f>'[8]6、模具砂箱评估表'!A354</f>
        <v>353</v>
      </c>
      <c r="B778" s="22">
        <f>'[8]6、模具砂箱评估表'!B354</f>
        <v>0</v>
      </c>
      <c r="C778" s="30" t="str">
        <f>'[8]6、模具砂箱评估表'!C354</f>
        <v>金属型模具40</v>
      </c>
      <c r="D778" s="22">
        <f>'[8]6、模具砂箱评估表'!D354</f>
        <v>0</v>
      </c>
      <c r="E778" s="22"/>
      <c r="F778" s="22">
        <f>'[8]6、模具砂箱评估表'!G354</f>
        <v>0</v>
      </c>
      <c r="G778" s="22" t="str">
        <f>'[8]6、模具砂箱评估表'!E354</f>
        <v>台</v>
      </c>
      <c r="H778" s="22">
        <f>'[8]6、模具砂箱评估表'!F354</f>
        <v>1</v>
      </c>
      <c r="I778" s="23">
        <f>'[8]6、模具砂箱评估表'!H354</f>
        <v>41455</v>
      </c>
      <c r="J778" s="23">
        <f t="shared" si="25"/>
        <v>41455</v>
      </c>
      <c r="K778" s="23"/>
      <c r="L778" s="110"/>
      <c r="M778" s="11"/>
      <c r="N778" s="10"/>
      <c r="O778" s="13"/>
      <c r="P778" s="11"/>
      <c r="Q778" s="11">
        <f>'[8]6、模具砂箱评估表'!J354</f>
        <v>12400</v>
      </c>
      <c r="R778" s="25">
        <f>'[8]6、模具砂箱评估表'!K354*100</f>
        <v>30</v>
      </c>
      <c r="S778" s="11">
        <f t="shared" si="26"/>
        <v>3720</v>
      </c>
      <c r="T778" s="11"/>
      <c r="U778" s="22" t="str">
        <f>'[8]6、模具砂箱评估表'!M354</f>
        <v>B2</v>
      </c>
      <c r="V778" s="176"/>
      <c r="W778" s="176"/>
      <c r="X778" s="176"/>
      <c r="Y778" s="176"/>
    </row>
    <row r="779" spans="1:25" ht="18" customHeight="1">
      <c r="A779" s="22">
        <f>'[8]6、模具砂箱评估表'!A355</f>
        <v>354</v>
      </c>
      <c r="B779" s="22">
        <f>'[8]6、模具砂箱评估表'!B355</f>
        <v>0</v>
      </c>
      <c r="C779" s="30" t="str">
        <f>'[8]6、模具砂箱评估表'!C355</f>
        <v>金属型模具41</v>
      </c>
      <c r="D779" s="22">
        <f>'[8]6、模具砂箱评估表'!D355</f>
        <v>0</v>
      </c>
      <c r="E779" s="22"/>
      <c r="F779" s="22">
        <f>'[8]6、模具砂箱评估表'!G355</f>
        <v>0</v>
      </c>
      <c r="G779" s="22" t="str">
        <f>'[8]6、模具砂箱评估表'!E355</f>
        <v>台</v>
      </c>
      <c r="H779" s="22">
        <f>'[8]6、模具砂箱评估表'!F355</f>
        <v>1</v>
      </c>
      <c r="I779" s="23">
        <f>'[8]6、模具砂箱评估表'!H355</f>
        <v>41455</v>
      </c>
      <c r="J779" s="23">
        <f t="shared" si="25"/>
        <v>41455</v>
      </c>
      <c r="K779" s="23"/>
      <c r="L779" s="110"/>
      <c r="M779" s="11"/>
      <c r="N779" s="10"/>
      <c r="O779" s="13"/>
      <c r="P779" s="11"/>
      <c r="Q779" s="11">
        <f>'[8]6、模具砂箱评估表'!J355</f>
        <v>26300</v>
      </c>
      <c r="R779" s="25">
        <f>'[8]6、模具砂箱评估表'!K355*100</f>
        <v>30</v>
      </c>
      <c r="S779" s="11">
        <f t="shared" si="26"/>
        <v>7890</v>
      </c>
      <c r="T779" s="11"/>
      <c r="U779" s="22" t="str">
        <f>'[8]6、模具砂箱评估表'!M355</f>
        <v>B2</v>
      </c>
      <c r="V779" s="176"/>
      <c r="W779" s="176"/>
      <c r="X779" s="176"/>
      <c r="Y779" s="176"/>
    </row>
    <row r="780" spans="1:25" ht="18" customHeight="1">
      <c r="A780" s="22">
        <f>'[8]6、模具砂箱评估表'!A356</f>
        <v>355</v>
      </c>
      <c r="B780" s="22">
        <f>'[8]6、模具砂箱评估表'!B356</f>
        <v>0</v>
      </c>
      <c r="C780" s="30" t="str">
        <f>'[8]6、模具砂箱评估表'!C356</f>
        <v>金属型模具42</v>
      </c>
      <c r="D780" s="22">
        <f>'[8]6、模具砂箱评估表'!D356</f>
        <v>0</v>
      </c>
      <c r="E780" s="22"/>
      <c r="F780" s="22">
        <f>'[8]6、模具砂箱评估表'!G356</f>
        <v>0</v>
      </c>
      <c r="G780" s="22" t="str">
        <f>'[8]6、模具砂箱评估表'!E356</f>
        <v>台</v>
      </c>
      <c r="H780" s="22">
        <f>'[8]6、模具砂箱评估表'!F356</f>
        <v>1</v>
      </c>
      <c r="I780" s="23">
        <f>'[8]6、模具砂箱评估表'!H356</f>
        <v>41455</v>
      </c>
      <c r="J780" s="23">
        <f t="shared" si="25"/>
        <v>41455</v>
      </c>
      <c r="K780" s="23"/>
      <c r="L780" s="110"/>
      <c r="M780" s="11"/>
      <c r="N780" s="10"/>
      <c r="O780" s="13"/>
      <c r="P780" s="11"/>
      <c r="Q780" s="11">
        <f>'[8]6、模具砂箱评估表'!J356</f>
        <v>26300</v>
      </c>
      <c r="R780" s="25">
        <f>'[8]6、模具砂箱评估表'!K356*100</f>
        <v>30</v>
      </c>
      <c r="S780" s="11">
        <f t="shared" si="26"/>
        <v>7890</v>
      </c>
      <c r="T780" s="11"/>
      <c r="U780" s="22" t="str">
        <f>'[8]6、模具砂箱评估表'!M356</f>
        <v>B2</v>
      </c>
      <c r="V780" s="176"/>
      <c r="W780" s="176"/>
      <c r="X780" s="176"/>
      <c r="Y780" s="176"/>
    </row>
    <row r="781" spans="1:25" ht="18" customHeight="1">
      <c r="A781" s="22">
        <f>'[8]6、模具砂箱评估表'!A357</f>
        <v>356</v>
      </c>
      <c r="B781" s="22">
        <f>'[8]6、模具砂箱评估表'!B357</f>
        <v>0</v>
      </c>
      <c r="C781" s="30" t="str">
        <f>'[8]6、模具砂箱评估表'!C357</f>
        <v>金属型模具43</v>
      </c>
      <c r="D781" s="22">
        <f>'[8]6、模具砂箱评估表'!D357</f>
        <v>0</v>
      </c>
      <c r="E781" s="22"/>
      <c r="F781" s="22">
        <f>'[8]6、模具砂箱评估表'!G357</f>
        <v>0</v>
      </c>
      <c r="G781" s="22" t="str">
        <f>'[8]6、模具砂箱评估表'!E357</f>
        <v>台</v>
      </c>
      <c r="H781" s="22">
        <f>'[8]6、模具砂箱评估表'!F357</f>
        <v>1</v>
      </c>
      <c r="I781" s="23">
        <f>'[8]6、模具砂箱评估表'!H357</f>
        <v>41455</v>
      </c>
      <c r="J781" s="23">
        <f t="shared" si="25"/>
        <v>41455</v>
      </c>
      <c r="K781" s="23"/>
      <c r="L781" s="110"/>
      <c r="M781" s="11"/>
      <c r="N781" s="10"/>
      <c r="O781" s="13"/>
      <c r="P781" s="11"/>
      <c r="Q781" s="11">
        <f>'[8]6、模具砂箱评估表'!J357</f>
        <v>6600</v>
      </c>
      <c r="R781" s="25">
        <f>'[8]6、模具砂箱评估表'!K357*100</f>
        <v>30</v>
      </c>
      <c r="S781" s="11">
        <f t="shared" si="26"/>
        <v>1980</v>
      </c>
      <c r="T781" s="11"/>
      <c r="U781" s="22" t="str">
        <f>'[8]6、模具砂箱评估表'!M357</f>
        <v>B2</v>
      </c>
      <c r="V781" s="176"/>
      <c r="W781" s="176"/>
      <c r="X781" s="176"/>
      <c r="Y781" s="176"/>
    </row>
    <row r="782" spans="1:25" ht="18" customHeight="1">
      <c r="A782" s="22">
        <f>'[8]6、模具砂箱评估表'!A358</f>
        <v>357</v>
      </c>
      <c r="B782" s="22">
        <f>'[8]6、模具砂箱评估表'!B358</f>
        <v>0</v>
      </c>
      <c r="C782" s="30" t="str">
        <f>'[8]6、模具砂箱评估表'!C358</f>
        <v>金属型模具44</v>
      </c>
      <c r="D782" s="22">
        <f>'[8]6、模具砂箱评估表'!D358</f>
        <v>0</v>
      </c>
      <c r="E782" s="22"/>
      <c r="F782" s="22">
        <f>'[8]6、模具砂箱评估表'!G358</f>
        <v>0</v>
      </c>
      <c r="G782" s="22" t="str">
        <f>'[8]6、模具砂箱评估表'!E358</f>
        <v>台</v>
      </c>
      <c r="H782" s="22">
        <f>'[8]6、模具砂箱评估表'!F358</f>
        <v>1</v>
      </c>
      <c r="I782" s="23">
        <f>'[8]6、模具砂箱评估表'!H358</f>
        <v>41455</v>
      </c>
      <c r="J782" s="23">
        <f t="shared" si="25"/>
        <v>41455</v>
      </c>
      <c r="K782" s="23"/>
      <c r="L782" s="110"/>
      <c r="M782" s="11"/>
      <c r="N782" s="10"/>
      <c r="O782" s="13"/>
      <c r="P782" s="11"/>
      <c r="Q782" s="11">
        <f>'[8]6、模具砂箱评估表'!J358</f>
        <v>14300</v>
      </c>
      <c r="R782" s="25">
        <f>'[8]6、模具砂箱评估表'!K358*100</f>
        <v>30</v>
      </c>
      <c r="S782" s="11">
        <f t="shared" si="26"/>
        <v>4290</v>
      </c>
      <c r="T782" s="11"/>
      <c r="U782" s="22" t="str">
        <f>'[8]6、模具砂箱评估表'!M358</f>
        <v>B2</v>
      </c>
      <c r="V782" s="176"/>
      <c r="W782" s="176"/>
      <c r="X782" s="176"/>
      <c r="Y782" s="176"/>
    </row>
    <row r="783" spans="1:25" ht="18" customHeight="1">
      <c r="A783" s="22">
        <f>'[8]6、模具砂箱评估表'!A359</f>
        <v>358</v>
      </c>
      <c r="B783" s="22">
        <f>'[8]6、模具砂箱评估表'!B359</f>
        <v>0</v>
      </c>
      <c r="C783" s="30" t="str">
        <f>'[8]6、模具砂箱评估表'!C359</f>
        <v>金属型模具45</v>
      </c>
      <c r="D783" s="22">
        <f>'[8]6、模具砂箱评估表'!D359</f>
        <v>0</v>
      </c>
      <c r="E783" s="22"/>
      <c r="F783" s="22">
        <f>'[8]6、模具砂箱评估表'!G359</f>
        <v>0</v>
      </c>
      <c r="G783" s="22" t="str">
        <f>'[8]6、模具砂箱评估表'!E359</f>
        <v>台</v>
      </c>
      <c r="H783" s="22">
        <f>'[8]6、模具砂箱评估表'!F359</f>
        <v>1</v>
      </c>
      <c r="I783" s="23">
        <f>'[8]6、模具砂箱评估表'!H359</f>
        <v>41455</v>
      </c>
      <c r="J783" s="23">
        <f t="shared" si="25"/>
        <v>41455</v>
      </c>
      <c r="K783" s="23"/>
      <c r="L783" s="110"/>
      <c r="M783" s="11"/>
      <c r="N783" s="10"/>
      <c r="O783" s="13"/>
      <c r="P783" s="11"/>
      <c r="Q783" s="11">
        <f>'[8]6、模具砂箱评估表'!J359</f>
        <v>11200</v>
      </c>
      <c r="R783" s="25">
        <f>'[8]6、模具砂箱评估表'!K359*100</f>
        <v>30</v>
      </c>
      <c r="S783" s="11">
        <f t="shared" si="26"/>
        <v>3360</v>
      </c>
      <c r="T783" s="11"/>
      <c r="U783" s="22" t="str">
        <f>'[8]6、模具砂箱评估表'!M359</f>
        <v>B2</v>
      </c>
      <c r="V783" s="176"/>
      <c r="W783" s="176"/>
      <c r="X783" s="176"/>
      <c r="Y783" s="176"/>
    </row>
    <row r="784" spans="1:25" ht="18" customHeight="1">
      <c r="A784" s="22">
        <f>'[8]6、模具砂箱评估表'!A360</f>
        <v>359</v>
      </c>
      <c r="B784" s="22">
        <f>'[8]6、模具砂箱评估表'!B360</f>
        <v>0</v>
      </c>
      <c r="C784" s="30" t="str">
        <f>'[8]6、模具砂箱评估表'!C360</f>
        <v>金属型模具46</v>
      </c>
      <c r="D784" s="22">
        <f>'[8]6、模具砂箱评估表'!D360</f>
        <v>0</v>
      </c>
      <c r="E784" s="22"/>
      <c r="F784" s="22">
        <f>'[8]6、模具砂箱评估表'!G360</f>
        <v>0</v>
      </c>
      <c r="G784" s="22" t="str">
        <f>'[8]6、模具砂箱评估表'!E360</f>
        <v>台</v>
      </c>
      <c r="H784" s="22">
        <f>'[8]6、模具砂箱评估表'!F360</f>
        <v>1</v>
      </c>
      <c r="I784" s="23">
        <f>'[8]6、模具砂箱评估表'!H360</f>
        <v>41455</v>
      </c>
      <c r="J784" s="23">
        <f t="shared" si="25"/>
        <v>41455</v>
      </c>
      <c r="K784" s="23"/>
      <c r="L784" s="110"/>
      <c r="M784" s="11"/>
      <c r="N784" s="10"/>
      <c r="O784" s="13"/>
      <c r="P784" s="11"/>
      <c r="Q784" s="11">
        <f>'[8]6、模具砂箱评估表'!J360</f>
        <v>14800</v>
      </c>
      <c r="R784" s="25">
        <f>'[8]6、模具砂箱评估表'!K360*100</f>
        <v>30</v>
      </c>
      <c r="S784" s="11">
        <f t="shared" si="26"/>
        <v>4440</v>
      </c>
      <c r="T784" s="11"/>
      <c r="U784" s="22" t="str">
        <f>'[8]6、模具砂箱评估表'!M360</f>
        <v>B2</v>
      </c>
      <c r="V784" s="176"/>
      <c r="W784" s="176"/>
      <c r="X784" s="176"/>
      <c r="Y784" s="176"/>
    </row>
    <row r="785" spans="1:25" ht="18" customHeight="1">
      <c r="A785" s="22">
        <f>'[8]6、模具砂箱评估表'!A361</f>
        <v>360</v>
      </c>
      <c r="B785" s="22">
        <f>'[8]6、模具砂箱评估表'!B361</f>
        <v>0</v>
      </c>
      <c r="C785" s="30" t="str">
        <f>'[8]6、模具砂箱评估表'!C361</f>
        <v>金属型模具47</v>
      </c>
      <c r="D785" s="22">
        <f>'[8]6、模具砂箱评估表'!D361</f>
        <v>0</v>
      </c>
      <c r="E785" s="22"/>
      <c r="F785" s="22">
        <f>'[8]6、模具砂箱评估表'!G361</f>
        <v>0</v>
      </c>
      <c r="G785" s="22" t="str">
        <f>'[8]6、模具砂箱评估表'!E361</f>
        <v>台</v>
      </c>
      <c r="H785" s="22">
        <f>'[8]6、模具砂箱评估表'!F361</f>
        <v>1</v>
      </c>
      <c r="I785" s="23">
        <f>'[8]6、模具砂箱评估表'!H361</f>
        <v>41455</v>
      </c>
      <c r="J785" s="23">
        <f t="shared" si="25"/>
        <v>41455</v>
      </c>
      <c r="K785" s="23"/>
      <c r="L785" s="110"/>
      <c r="M785" s="11"/>
      <c r="N785" s="10"/>
      <c r="O785" s="13"/>
      <c r="P785" s="11"/>
      <c r="Q785" s="11">
        <f>'[8]6、模具砂箱评估表'!J361</f>
        <v>31200</v>
      </c>
      <c r="R785" s="25">
        <f>'[8]6、模具砂箱评估表'!K361*100</f>
        <v>30</v>
      </c>
      <c r="S785" s="11">
        <f t="shared" si="26"/>
        <v>9360</v>
      </c>
      <c r="T785" s="11"/>
      <c r="U785" s="22" t="str">
        <f>'[8]6、模具砂箱评估表'!M361</f>
        <v>B2</v>
      </c>
      <c r="V785" s="176"/>
      <c r="W785" s="176"/>
      <c r="X785" s="176"/>
      <c r="Y785" s="176"/>
    </row>
    <row r="786" spans="1:25" ht="18" customHeight="1">
      <c r="A786" s="22">
        <f>'[8]6、模具砂箱评估表'!A362</f>
        <v>361</v>
      </c>
      <c r="B786" s="22">
        <f>'[8]6、模具砂箱评估表'!B362</f>
        <v>0</v>
      </c>
      <c r="C786" s="30" t="str">
        <f>'[8]6、模具砂箱评估表'!C362</f>
        <v>金属型模具48</v>
      </c>
      <c r="D786" s="22">
        <f>'[8]6、模具砂箱评估表'!D362</f>
        <v>0</v>
      </c>
      <c r="E786" s="22"/>
      <c r="F786" s="22">
        <f>'[8]6、模具砂箱评估表'!G362</f>
        <v>0</v>
      </c>
      <c r="G786" s="22" t="str">
        <f>'[8]6、模具砂箱评估表'!E362</f>
        <v>台</v>
      </c>
      <c r="H786" s="22">
        <f>'[8]6、模具砂箱评估表'!F362</f>
        <v>1</v>
      </c>
      <c r="I786" s="23">
        <f>'[8]6、模具砂箱评估表'!H362</f>
        <v>41455</v>
      </c>
      <c r="J786" s="23">
        <f t="shared" si="25"/>
        <v>41455</v>
      </c>
      <c r="K786" s="23"/>
      <c r="L786" s="110"/>
      <c r="M786" s="11"/>
      <c r="N786" s="10"/>
      <c r="O786" s="13"/>
      <c r="P786" s="11"/>
      <c r="Q786" s="11">
        <f>'[8]6、模具砂箱评估表'!J362</f>
        <v>23400</v>
      </c>
      <c r="R786" s="25">
        <f>'[8]6、模具砂箱评估表'!K362*100</f>
        <v>30</v>
      </c>
      <c r="S786" s="11">
        <f t="shared" si="26"/>
        <v>7020</v>
      </c>
      <c r="T786" s="11"/>
      <c r="U786" s="22" t="str">
        <f>'[8]6、模具砂箱评估表'!M362</f>
        <v>B2</v>
      </c>
      <c r="V786" s="176"/>
      <c r="W786" s="176"/>
      <c r="X786" s="176"/>
      <c r="Y786" s="176"/>
    </row>
    <row r="787" spans="1:25" ht="18" customHeight="1">
      <c r="A787" s="22">
        <f>'[8]6、模具砂箱评估表'!A363</f>
        <v>362</v>
      </c>
      <c r="B787" s="22">
        <f>'[8]6、模具砂箱评估表'!B363</f>
        <v>0</v>
      </c>
      <c r="C787" s="30" t="str">
        <f>'[8]6、模具砂箱评估表'!C363</f>
        <v>金属型模具49</v>
      </c>
      <c r="D787" s="22">
        <f>'[8]6、模具砂箱评估表'!D363</f>
        <v>0</v>
      </c>
      <c r="E787" s="22"/>
      <c r="F787" s="22">
        <f>'[8]6、模具砂箱评估表'!G363</f>
        <v>0</v>
      </c>
      <c r="G787" s="22" t="str">
        <f>'[8]6、模具砂箱评估表'!E363</f>
        <v>台</v>
      </c>
      <c r="H787" s="22">
        <f>'[8]6、模具砂箱评估表'!F363</f>
        <v>1</v>
      </c>
      <c r="I787" s="23">
        <f>'[8]6、模具砂箱评估表'!H363</f>
        <v>41455</v>
      </c>
      <c r="J787" s="23">
        <f t="shared" si="25"/>
        <v>41455</v>
      </c>
      <c r="K787" s="23"/>
      <c r="L787" s="110"/>
      <c r="M787" s="11"/>
      <c r="N787" s="10"/>
      <c r="O787" s="13"/>
      <c r="P787" s="11"/>
      <c r="Q787" s="11">
        <f>'[8]6、模具砂箱评估表'!J363</f>
        <v>43300</v>
      </c>
      <c r="R787" s="25">
        <f>'[8]6、模具砂箱评估表'!K363*100</f>
        <v>30</v>
      </c>
      <c r="S787" s="11">
        <f t="shared" si="26"/>
        <v>12990</v>
      </c>
      <c r="T787" s="11"/>
      <c r="U787" s="22" t="str">
        <f>'[8]6、模具砂箱评估表'!M363</f>
        <v>B2</v>
      </c>
      <c r="V787" s="176"/>
      <c r="W787" s="176"/>
      <c r="X787" s="176"/>
      <c r="Y787" s="176"/>
    </row>
    <row r="788" spans="1:25" ht="18" customHeight="1">
      <c r="A788" s="22">
        <f>'[8]6、模具砂箱评估表'!A364</f>
        <v>363</v>
      </c>
      <c r="B788" s="22">
        <f>'[8]6、模具砂箱评估表'!B364</f>
        <v>0</v>
      </c>
      <c r="C788" s="30" t="str">
        <f>'[8]6、模具砂箱评估表'!C364</f>
        <v>金属型模具50</v>
      </c>
      <c r="D788" s="22">
        <f>'[8]6、模具砂箱评估表'!D364</f>
        <v>0</v>
      </c>
      <c r="E788" s="22"/>
      <c r="F788" s="22">
        <f>'[8]6、模具砂箱评估表'!G364</f>
        <v>0</v>
      </c>
      <c r="G788" s="22" t="str">
        <f>'[8]6、模具砂箱评估表'!E364</f>
        <v>台</v>
      </c>
      <c r="H788" s="22">
        <f>'[8]6、模具砂箱评估表'!F364</f>
        <v>1</v>
      </c>
      <c r="I788" s="23">
        <f>'[8]6、模具砂箱评估表'!H364</f>
        <v>41455</v>
      </c>
      <c r="J788" s="23">
        <f t="shared" si="25"/>
        <v>41455</v>
      </c>
      <c r="K788" s="23"/>
      <c r="L788" s="110"/>
      <c r="M788" s="11"/>
      <c r="N788" s="10"/>
      <c r="O788" s="13"/>
      <c r="P788" s="11"/>
      <c r="Q788" s="11">
        <f>'[8]6、模具砂箱评估表'!J364</f>
        <v>43300</v>
      </c>
      <c r="R788" s="25">
        <f>'[8]6、模具砂箱评估表'!K364*100</f>
        <v>30</v>
      </c>
      <c r="S788" s="11">
        <f t="shared" si="26"/>
        <v>12990</v>
      </c>
      <c r="T788" s="11"/>
      <c r="U788" s="22" t="str">
        <f>'[8]6、模具砂箱评估表'!M364</f>
        <v>B2</v>
      </c>
      <c r="V788" s="176"/>
      <c r="W788" s="176"/>
      <c r="X788" s="176"/>
      <c r="Y788" s="176"/>
    </row>
    <row r="789" spans="1:25" ht="18" customHeight="1">
      <c r="A789" s="22">
        <f>'[8]6、模具砂箱评估表'!A365</f>
        <v>364</v>
      </c>
      <c r="B789" s="22">
        <f>'[8]6、模具砂箱评估表'!B365</f>
        <v>0</v>
      </c>
      <c r="C789" s="30" t="str">
        <f>'[8]6、模具砂箱评估表'!C365</f>
        <v>金属型模具51</v>
      </c>
      <c r="D789" s="22">
        <f>'[8]6、模具砂箱评估表'!D365</f>
        <v>0</v>
      </c>
      <c r="E789" s="22"/>
      <c r="F789" s="22">
        <f>'[8]6、模具砂箱评估表'!G365</f>
        <v>0</v>
      </c>
      <c r="G789" s="22" t="str">
        <f>'[8]6、模具砂箱评估表'!E365</f>
        <v>台</v>
      </c>
      <c r="H789" s="22">
        <f>'[8]6、模具砂箱评估表'!F365</f>
        <v>1</v>
      </c>
      <c r="I789" s="23">
        <f>'[8]6、模具砂箱评估表'!H365</f>
        <v>41455</v>
      </c>
      <c r="J789" s="23">
        <f t="shared" si="25"/>
        <v>41455</v>
      </c>
      <c r="K789" s="23"/>
      <c r="L789" s="110"/>
      <c r="M789" s="11"/>
      <c r="N789" s="10"/>
      <c r="O789" s="13"/>
      <c r="P789" s="11"/>
      <c r="Q789" s="11">
        <f>'[8]6、模具砂箱评估表'!J365</f>
        <v>33000</v>
      </c>
      <c r="R789" s="25">
        <f>'[8]6、模具砂箱评估表'!K365*100</f>
        <v>30</v>
      </c>
      <c r="S789" s="11">
        <f t="shared" si="26"/>
        <v>9900</v>
      </c>
      <c r="T789" s="11"/>
      <c r="U789" s="22" t="str">
        <f>'[8]6、模具砂箱评估表'!M365</f>
        <v>B2</v>
      </c>
      <c r="V789" s="176"/>
      <c r="W789" s="176"/>
      <c r="X789" s="176"/>
      <c r="Y789" s="176"/>
    </row>
    <row r="790" spans="1:25" ht="18" customHeight="1">
      <c r="A790" s="22">
        <f>'[8]6、模具砂箱评估表'!A366</f>
        <v>365</v>
      </c>
      <c r="B790" s="22">
        <f>'[8]6、模具砂箱评估表'!B366</f>
        <v>0</v>
      </c>
      <c r="C790" s="30" t="str">
        <f>'[8]6、模具砂箱评估表'!C366</f>
        <v>金属型模具52</v>
      </c>
      <c r="D790" s="22">
        <f>'[8]6、模具砂箱评估表'!D366</f>
        <v>0</v>
      </c>
      <c r="E790" s="22"/>
      <c r="F790" s="22">
        <f>'[8]6、模具砂箱评估表'!G366</f>
        <v>0</v>
      </c>
      <c r="G790" s="22" t="str">
        <f>'[8]6、模具砂箱评估表'!E366</f>
        <v>台</v>
      </c>
      <c r="H790" s="22">
        <f>'[8]6、模具砂箱评估表'!F366</f>
        <v>1</v>
      </c>
      <c r="I790" s="23">
        <f>'[8]6、模具砂箱评估表'!H366</f>
        <v>41455</v>
      </c>
      <c r="J790" s="23">
        <f t="shared" si="25"/>
        <v>41455</v>
      </c>
      <c r="K790" s="23"/>
      <c r="L790" s="110"/>
      <c r="M790" s="11"/>
      <c r="N790" s="10"/>
      <c r="O790" s="13"/>
      <c r="P790" s="11"/>
      <c r="Q790" s="11">
        <f>'[8]6、模具砂箱评估表'!J366</f>
        <v>33000</v>
      </c>
      <c r="R790" s="25">
        <f>'[8]6、模具砂箱评估表'!K366*100</f>
        <v>30</v>
      </c>
      <c r="S790" s="11">
        <f t="shared" si="26"/>
        <v>9900</v>
      </c>
      <c r="T790" s="11"/>
      <c r="U790" s="22" t="str">
        <f>'[8]6、模具砂箱评估表'!M366</f>
        <v>B2</v>
      </c>
      <c r="V790" s="176"/>
      <c r="W790" s="176"/>
      <c r="X790" s="176"/>
      <c r="Y790" s="176"/>
    </row>
    <row r="791" spans="1:25" ht="18" customHeight="1">
      <c r="A791" s="22">
        <f>'[8]6、模具砂箱评估表'!A367</f>
        <v>366</v>
      </c>
      <c r="B791" s="22">
        <f>'[8]6、模具砂箱评估表'!B367</f>
        <v>0</v>
      </c>
      <c r="C791" s="30" t="str">
        <f>'[8]6、模具砂箱评估表'!C367</f>
        <v>金属型模具53</v>
      </c>
      <c r="D791" s="22">
        <f>'[8]6、模具砂箱评估表'!D367</f>
        <v>0</v>
      </c>
      <c r="E791" s="22"/>
      <c r="F791" s="22">
        <f>'[8]6、模具砂箱评估表'!G367</f>
        <v>0</v>
      </c>
      <c r="G791" s="22" t="str">
        <f>'[8]6、模具砂箱评估表'!E367</f>
        <v>台</v>
      </c>
      <c r="H791" s="22">
        <f>'[8]6、模具砂箱评估表'!F367</f>
        <v>1</v>
      </c>
      <c r="I791" s="23">
        <f>'[8]6、模具砂箱评估表'!H367</f>
        <v>41455</v>
      </c>
      <c r="J791" s="23">
        <f t="shared" si="25"/>
        <v>41455</v>
      </c>
      <c r="K791" s="23"/>
      <c r="L791" s="110"/>
      <c r="M791" s="11"/>
      <c r="N791" s="10"/>
      <c r="O791" s="13"/>
      <c r="P791" s="11"/>
      <c r="Q791" s="11">
        <f>'[8]6、模具砂箱评估表'!J367</f>
        <v>33000</v>
      </c>
      <c r="R791" s="25">
        <f>'[8]6、模具砂箱评估表'!K367*100</f>
        <v>30</v>
      </c>
      <c r="S791" s="11">
        <f t="shared" si="26"/>
        <v>9900</v>
      </c>
      <c r="T791" s="11"/>
      <c r="U791" s="22" t="str">
        <f>'[8]6、模具砂箱评估表'!M367</f>
        <v>B2</v>
      </c>
      <c r="V791" s="176"/>
      <c r="W791" s="176"/>
      <c r="X791" s="176"/>
      <c r="Y791" s="176"/>
    </row>
    <row r="792" spans="1:25" ht="18" customHeight="1">
      <c r="A792" s="22">
        <f>'[8]6、模具砂箱评估表'!A368</f>
        <v>367</v>
      </c>
      <c r="B792" s="22">
        <f>'[8]6、模具砂箱评估表'!B368</f>
        <v>0</v>
      </c>
      <c r="C792" s="30" t="str">
        <f>'[8]6、模具砂箱评估表'!C368</f>
        <v>金属型模具54</v>
      </c>
      <c r="D792" s="22">
        <f>'[8]6、模具砂箱评估表'!D368</f>
        <v>0</v>
      </c>
      <c r="E792" s="22"/>
      <c r="F792" s="22">
        <f>'[8]6、模具砂箱评估表'!G368</f>
        <v>0</v>
      </c>
      <c r="G792" s="22" t="str">
        <f>'[8]6、模具砂箱评估表'!E368</f>
        <v>台</v>
      </c>
      <c r="H792" s="22">
        <f>'[8]6、模具砂箱评估表'!F368</f>
        <v>1</v>
      </c>
      <c r="I792" s="23">
        <f>'[8]6、模具砂箱评估表'!H368</f>
        <v>41455</v>
      </c>
      <c r="J792" s="23">
        <f t="shared" si="25"/>
        <v>41455</v>
      </c>
      <c r="K792" s="23"/>
      <c r="L792" s="110"/>
      <c r="M792" s="11"/>
      <c r="N792" s="10"/>
      <c r="O792" s="13"/>
      <c r="P792" s="11"/>
      <c r="Q792" s="11">
        <f>'[8]6、模具砂箱评估表'!J368</f>
        <v>12400</v>
      </c>
      <c r="R792" s="25">
        <f>'[8]6、模具砂箱评估表'!K368*100</f>
        <v>30</v>
      </c>
      <c r="S792" s="11">
        <f t="shared" si="26"/>
        <v>3720</v>
      </c>
      <c r="T792" s="11"/>
      <c r="U792" s="22" t="str">
        <f>'[8]6、模具砂箱评估表'!M368</f>
        <v>B2</v>
      </c>
      <c r="V792" s="176"/>
      <c r="W792" s="176"/>
      <c r="X792" s="176"/>
      <c r="Y792" s="176"/>
    </row>
    <row r="793" spans="1:25" ht="18" customHeight="1">
      <c r="A793" s="22">
        <f>'[8]6、模具砂箱评估表'!A369</f>
        <v>368</v>
      </c>
      <c r="B793" s="22">
        <f>'[8]6、模具砂箱评估表'!B369</f>
        <v>0</v>
      </c>
      <c r="C793" s="30" t="str">
        <f>'[8]6、模具砂箱评估表'!C369</f>
        <v>金属型模具55</v>
      </c>
      <c r="D793" s="22">
        <f>'[8]6、模具砂箱评估表'!D369</f>
        <v>0</v>
      </c>
      <c r="E793" s="22"/>
      <c r="F793" s="22">
        <f>'[8]6、模具砂箱评估表'!G369</f>
        <v>0</v>
      </c>
      <c r="G793" s="22" t="str">
        <f>'[8]6、模具砂箱评估表'!E369</f>
        <v>台</v>
      </c>
      <c r="H793" s="22">
        <f>'[8]6、模具砂箱评估表'!F369</f>
        <v>1</v>
      </c>
      <c r="I793" s="23">
        <f>'[8]6、模具砂箱评估表'!H369</f>
        <v>41455</v>
      </c>
      <c r="J793" s="23">
        <f t="shared" si="25"/>
        <v>41455</v>
      </c>
      <c r="K793" s="23"/>
      <c r="L793" s="110"/>
      <c r="M793" s="11"/>
      <c r="N793" s="10"/>
      <c r="O793" s="13"/>
      <c r="P793" s="11"/>
      <c r="Q793" s="11">
        <f>'[8]6、模具砂箱评估表'!J369</f>
        <v>7100</v>
      </c>
      <c r="R793" s="25">
        <f>'[8]6、模具砂箱评估表'!K369*100</f>
        <v>30</v>
      </c>
      <c r="S793" s="11">
        <f t="shared" si="26"/>
        <v>2130</v>
      </c>
      <c r="T793" s="11"/>
      <c r="U793" s="22" t="str">
        <f>'[8]6、模具砂箱评估表'!M369</f>
        <v>B2</v>
      </c>
      <c r="V793" s="176"/>
      <c r="W793" s="176"/>
      <c r="X793" s="176"/>
      <c r="Y793" s="176"/>
    </row>
    <row r="794" spans="1:25" ht="18" customHeight="1">
      <c r="A794" s="22">
        <f>'[8]6、模具砂箱评估表'!A370</f>
        <v>369</v>
      </c>
      <c r="B794" s="22">
        <f>'[8]6、模具砂箱评估表'!B370</f>
        <v>0</v>
      </c>
      <c r="C794" s="30" t="str">
        <f>'[8]6、模具砂箱评估表'!C370</f>
        <v>金属型模具56</v>
      </c>
      <c r="D794" s="22">
        <f>'[8]6、模具砂箱评估表'!D370</f>
        <v>0</v>
      </c>
      <c r="E794" s="22"/>
      <c r="F794" s="22">
        <f>'[8]6、模具砂箱评估表'!G370</f>
        <v>0</v>
      </c>
      <c r="G794" s="22" t="str">
        <f>'[8]6、模具砂箱评估表'!E370</f>
        <v>台</v>
      </c>
      <c r="H794" s="22">
        <f>'[8]6、模具砂箱评估表'!F370</f>
        <v>1</v>
      </c>
      <c r="I794" s="23">
        <f>'[8]6、模具砂箱评估表'!H370</f>
        <v>41455</v>
      </c>
      <c r="J794" s="23">
        <f t="shared" si="25"/>
        <v>41455</v>
      </c>
      <c r="K794" s="23"/>
      <c r="L794" s="110"/>
      <c r="M794" s="11"/>
      <c r="N794" s="10"/>
      <c r="O794" s="13"/>
      <c r="P794" s="11"/>
      <c r="Q794" s="11">
        <f>'[8]6、模具砂箱评估表'!J370</f>
        <v>9000</v>
      </c>
      <c r="R794" s="25">
        <f>'[8]6、模具砂箱评估表'!K370*100</f>
        <v>30</v>
      </c>
      <c r="S794" s="11">
        <f t="shared" si="26"/>
        <v>2700</v>
      </c>
      <c r="T794" s="11"/>
      <c r="U794" s="22" t="str">
        <f>'[8]6、模具砂箱评估表'!M370</f>
        <v>B2</v>
      </c>
      <c r="V794" s="176"/>
      <c r="W794" s="176"/>
      <c r="X794" s="176"/>
      <c r="Y794" s="176"/>
    </row>
    <row r="795" spans="1:25" ht="18" customHeight="1">
      <c r="A795" s="22">
        <f>'[8]6、模具砂箱评估表'!A371</f>
        <v>370</v>
      </c>
      <c r="B795" s="22">
        <f>'[8]6、模具砂箱评估表'!B371</f>
        <v>0</v>
      </c>
      <c r="C795" s="30" t="str">
        <f>'[8]6、模具砂箱评估表'!C371</f>
        <v>金属型模具57</v>
      </c>
      <c r="D795" s="22">
        <f>'[8]6、模具砂箱评估表'!D371</f>
        <v>0</v>
      </c>
      <c r="E795" s="22"/>
      <c r="F795" s="22">
        <f>'[8]6、模具砂箱评估表'!G371</f>
        <v>0</v>
      </c>
      <c r="G795" s="22" t="str">
        <f>'[8]6、模具砂箱评估表'!E371</f>
        <v>台</v>
      </c>
      <c r="H795" s="22">
        <f>'[8]6、模具砂箱评估表'!F371</f>
        <v>1</v>
      </c>
      <c r="I795" s="23">
        <f>'[8]6、模具砂箱评估表'!H371</f>
        <v>41455</v>
      </c>
      <c r="J795" s="23">
        <f t="shared" si="25"/>
        <v>41455</v>
      </c>
      <c r="K795" s="23"/>
      <c r="L795" s="110"/>
      <c r="M795" s="11"/>
      <c r="N795" s="10"/>
      <c r="O795" s="13"/>
      <c r="P795" s="11"/>
      <c r="Q795" s="11">
        <f>'[8]6、模具砂箱评估表'!J371</f>
        <v>9000</v>
      </c>
      <c r="R795" s="25">
        <f>'[8]6、模具砂箱评估表'!K371*100</f>
        <v>30</v>
      </c>
      <c r="S795" s="11">
        <f t="shared" si="26"/>
        <v>2700</v>
      </c>
      <c r="T795" s="11"/>
      <c r="U795" s="22" t="str">
        <f>'[8]6、模具砂箱评估表'!M371</f>
        <v>B2</v>
      </c>
      <c r="V795" s="176"/>
      <c r="W795" s="176"/>
      <c r="X795" s="176"/>
      <c r="Y795" s="176"/>
    </row>
    <row r="796" spans="1:25" ht="18" customHeight="1">
      <c r="A796" s="22">
        <f>'[8]6、模具砂箱评估表'!A372</f>
        <v>371</v>
      </c>
      <c r="B796" s="22">
        <f>'[8]6、模具砂箱评估表'!B372</f>
        <v>0</v>
      </c>
      <c r="C796" s="30" t="str">
        <f>'[8]6、模具砂箱评估表'!C372</f>
        <v>金属型模具58</v>
      </c>
      <c r="D796" s="22">
        <f>'[8]6、模具砂箱评估表'!D372</f>
        <v>0</v>
      </c>
      <c r="E796" s="22"/>
      <c r="F796" s="22">
        <f>'[8]6、模具砂箱评估表'!G372</f>
        <v>0</v>
      </c>
      <c r="G796" s="22" t="str">
        <f>'[8]6、模具砂箱评估表'!E372</f>
        <v>台</v>
      </c>
      <c r="H796" s="22">
        <f>'[8]6、模具砂箱评估表'!F372</f>
        <v>1</v>
      </c>
      <c r="I796" s="23">
        <f>'[8]6、模具砂箱评估表'!H372</f>
        <v>41455</v>
      </c>
      <c r="J796" s="23">
        <f t="shared" si="25"/>
        <v>41455</v>
      </c>
      <c r="K796" s="23"/>
      <c r="L796" s="110"/>
      <c r="M796" s="11"/>
      <c r="N796" s="10"/>
      <c r="O796" s="13"/>
      <c r="P796" s="11"/>
      <c r="Q796" s="11">
        <f>'[8]6、模具砂箱评估表'!J372</f>
        <v>34500</v>
      </c>
      <c r="R796" s="25">
        <f>'[8]6、模具砂箱评估表'!K372*100</f>
        <v>30</v>
      </c>
      <c r="S796" s="11">
        <f t="shared" si="26"/>
        <v>10350</v>
      </c>
      <c r="T796" s="11"/>
      <c r="U796" s="22" t="str">
        <f>'[8]6、模具砂箱评估表'!M372</f>
        <v>B2</v>
      </c>
      <c r="V796" s="176"/>
      <c r="W796" s="176"/>
      <c r="X796" s="176"/>
      <c r="Y796" s="176"/>
    </row>
    <row r="797" spans="1:25" ht="18" customHeight="1">
      <c r="A797" s="22">
        <f>'[8]6、模具砂箱评估表'!A373</f>
        <v>372</v>
      </c>
      <c r="B797" s="22">
        <f>'[8]6、模具砂箱评估表'!B373</f>
        <v>0</v>
      </c>
      <c r="C797" s="30" t="str">
        <f>'[8]6、模具砂箱评估表'!C373</f>
        <v>金属型模具59</v>
      </c>
      <c r="D797" s="22">
        <f>'[8]6、模具砂箱评估表'!D373</f>
        <v>0</v>
      </c>
      <c r="E797" s="22"/>
      <c r="F797" s="22">
        <f>'[8]6、模具砂箱评估表'!G373</f>
        <v>0</v>
      </c>
      <c r="G797" s="22" t="str">
        <f>'[8]6、模具砂箱评估表'!E373</f>
        <v>台</v>
      </c>
      <c r="H797" s="22">
        <f>'[8]6、模具砂箱评估表'!F373</f>
        <v>1</v>
      </c>
      <c r="I797" s="23">
        <f>'[8]6、模具砂箱评估表'!H373</f>
        <v>41455</v>
      </c>
      <c r="J797" s="23">
        <f t="shared" si="25"/>
        <v>41455</v>
      </c>
      <c r="K797" s="23"/>
      <c r="L797" s="110"/>
      <c r="M797" s="11"/>
      <c r="N797" s="10"/>
      <c r="O797" s="13"/>
      <c r="P797" s="11"/>
      <c r="Q797" s="11">
        <f>'[8]6、模具砂箱评估表'!J373</f>
        <v>34500</v>
      </c>
      <c r="R797" s="25">
        <f>'[8]6、模具砂箱评估表'!K373*100</f>
        <v>30</v>
      </c>
      <c r="S797" s="11">
        <f t="shared" si="26"/>
        <v>10350</v>
      </c>
      <c r="T797" s="11"/>
      <c r="U797" s="22" t="str">
        <f>'[8]6、模具砂箱评估表'!M373</f>
        <v>B2</v>
      </c>
      <c r="V797" s="176"/>
      <c r="W797" s="176"/>
      <c r="X797" s="176"/>
      <c r="Y797" s="176"/>
    </row>
    <row r="798" spans="1:25" ht="18" customHeight="1">
      <c r="A798" s="22">
        <f>'[8]6、模具砂箱评估表'!A374</f>
        <v>373</v>
      </c>
      <c r="B798" s="22">
        <f>'[8]6、模具砂箱评估表'!B374</f>
        <v>0</v>
      </c>
      <c r="C798" s="30" t="str">
        <f>'[8]6、模具砂箱评估表'!C374</f>
        <v>金属型模具60</v>
      </c>
      <c r="D798" s="22">
        <f>'[8]6、模具砂箱评估表'!D374</f>
        <v>0</v>
      </c>
      <c r="E798" s="22"/>
      <c r="F798" s="22">
        <f>'[8]6、模具砂箱评估表'!G374</f>
        <v>0</v>
      </c>
      <c r="G798" s="22" t="str">
        <f>'[8]6、模具砂箱评估表'!E374</f>
        <v>台</v>
      </c>
      <c r="H798" s="22">
        <f>'[8]6、模具砂箱评估表'!F374</f>
        <v>1</v>
      </c>
      <c r="I798" s="23">
        <f>'[8]6、模具砂箱评估表'!H374</f>
        <v>41455</v>
      </c>
      <c r="J798" s="23">
        <f t="shared" si="25"/>
        <v>41455</v>
      </c>
      <c r="K798" s="23"/>
      <c r="L798" s="110"/>
      <c r="M798" s="11"/>
      <c r="N798" s="10"/>
      <c r="O798" s="13"/>
      <c r="P798" s="11"/>
      <c r="Q798" s="11">
        <f>'[8]6、模具砂箱评估表'!J374</f>
        <v>34500</v>
      </c>
      <c r="R798" s="25">
        <f>'[8]6、模具砂箱评估表'!K374*100</f>
        <v>30</v>
      </c>
      <c r="S798" s="11">
        <f t="shared" si="26"/>
        <v>10350</v>
      </c>
      <c r="T798" s="11"/>
      <c r="U798" s="22" t="str">
        <f>'[8]6、模具砂箱评估表'!M374</f>
        <v>B2</v>
      </c>
      <c r="V798" s="176"/>
      <c r="W798" s="176"/>
      <c r="X798" s="176"/>
      <c r="Y798" s="176"/>
    </row>
    <row r="799" spans="1:25" ht="18" customHeight="1">
      <c r="A799" s="22">
        <f>'[8]6、模具砂箱评估表'!A375</f>
        <v>374</v>
      </c>
      <c r="B799" s="22">
        <f>'[8]6、模具砂箱评估表'!B375</f>
        <v>0</v>
      </c>
      <c r="C799" s="30" t="str">
        <f>'[8]6、模具砂箱评估表'!C375</f>
        <v>金属型模具61</v>
      </c>
      <c r="D799" s="22">
        <f>'[8]6、模具砂箱评估表'!D375</f>
        <v>0</v>
      </c>
      <c r="E799" s="22"/>
      <c r="F799" s="22">
        <f>'[8]6、模具砂箱评估表'!G375</f>
        <v>0</v>
      </c>
      <c r="G799" s="22" t="str">
        <f>'[8]6、模具砂箱评估表'!E375</f>
        <v>台</v>
      </c>
      <c r="H799" s="22">
        <f>'[8]6、模具砂箱评估表'!F375</f>
        <v>1</v>
      </c>
      <c r="I799" s="23">
        <f>'[8]6、模具砂箱评估表'!H375</f>
        <v>41455</v>
      </c>
      <c r="J799" s="23">
        <f t="shared" si="25"/>
        <v>41455</v>
      </c>
      <c r="K799" s="23"/>
      <c r="L799" s="110"/>
      <c r="M799" s="11"/>
      <c r="N799" s="10"/>
      <c r="O799" s="13"/>
      <c r="P799" s="11"/>
      <c r="Q799" s="11">
        <f>'[8]6、模具砂箱评估表'!J375</f>
        <v>14200</v>
      </c>
      <c r="R799" s="25">
        <f>'[8]6、模具砂箱评估表'!K375*100</f>
        <v>30</v>
      </c>
      <c r="S799" s="11">
        <f t="shared" si="26"/>
        <v>4260</v>
      </c>
      <c r="T799" s="11"/>
      <c r="U799" s="22" t="str">
        <f>'[8]6、模具砂箱评估表'!M375</f>
        <v>B2</v>
      </c>
      <c r="V799" s="176"/>
      <c r="W799" s="176"/>
      <c r="X799" s="176"/>
      <c r="Y799" s="176"/>
    </row>
    <row r="800" spans="1:25" ht="18" customHeight="1">
      <c r="A800" s="22">
        <f>'[8]6、模具砂箱评估表'!A376</f>
        <v>375</v>
      </c>
      <c r="B800" s="22">
        <f>'[8]6、模具砂箱评估表'!B376</f>
        <v>0</v>
      </c>
      <c r="C800" s="30" t="str">
        <f>'[8]6、模具砂箱评估表'!C376</f>
        <v>金属型模具62</v>
      </c>
      <c r="D800" s="22">
        <f>'[8]6、模具砂箱评估表'!D376</f>
        <v>0</v>
      </c>
      <c r="E800" s="22"/>
      <c r="F800" s="22">
        <f>'[8]6、模具砂箱评估表'!G376</f>
        <v>0</v>
      </c>
      <c r="G800" s="22" t="str">
        <f>'[8]6、模具砂箱评估表'!E376</f>
        <v>台</v>
      </c>
      <c r="H800" s="22">
        <f>'[8]6、模具砂箱评估表'!F376</f>
        <v>1</v>
      </c>
      <c r="I800" s="23">
        <f>'[8]6、模具砂箱评估表'!H376</f>
        <v>41455</v>
      </c>
      <c r="J800" s="23">
        <f t="shared" si="25"/>
        <v>41455</v>
      </c>
      <c r="K800" s="23"/>
      <c r="L800" s="110"/>
      <c r="M800" s="11"/>
      <c r="N800" s="10"/>
      <c r="O800" s="13"/>
      <c r="P800" s="11"/>
      <c r="Q800" s="11">
        <f>'[8]6、模具砂箱评估表'!J376</f>
        <v>11100</v>
      </c>
      <c r="R800" s="25">
        <f>'[8]6、模具砂箱评估表'!K376*100</f>
        <v>30</v>
      </c>
      <c r="S800" s="11">
        <f t="shared" si="26"/>
        <v>3330</v>
      </c>
      <c r="T800" s="11"/>
      <c r="U800" s="22" t="str">
        <f>'[8]6、模具砂箱评估表'!M376</f>
        <v>B2</v>
      </c>
      <c r="V800" s="176"/>
      <c r="W800" s="176"/>
      <c r="X800" s="176"/>
      <c r="Y800" s="176"/>
    </row>
    <row r="801" spans="1:25" ht="18" customHeight="1">
      <c r="A801" s="22">
        <f>'[8]6、模具砂箱评估表'!A377</f>
        <v>376</v>
      </c>
      <c r="B801" s="22">
        <f>'[8]6、模具砂箱评估表'!B377</f>
        <v>0</v>
      </c>
      <c r="C801" s="30" t="str">
        <f>'[8]6、模具砂箱评估表'!C377</f>
        <v>金属型模具63</v>
      </c>
      <c r="D801" s="22">
        <f>'[8]6、模具砂箱评估表'!D377</f>
        <v>0</v>
      </c>
      <c r="E801" s="22"/>
      <c r="F801" s="22">
        <f>'[8]6、模具砂箱评估表'!G377</f>
        <v>0</v>
      </c>
      <c r="G801" s="22" t="str">
        <f>'[8]6、模具砂箱评估表'!E377</f>
        <v>台</v>
      </c>
      <c r="H801" s="22">
        <f>'[8]6、模具砂箱评估表'!F377</f>
        <v>1</v>
      </c>
      <c r="I801" s="23">
        <f>'[8]6、模具砂箱评估表'!H377</f>
        <v>41455</v>
      </c>
      <c r="J801" s="23">
        <f t="shared" si="25"/>
        <v>41455</v>
      </c>
      <c r="K801" s="23"/>
      <c r="L801" s="110"/>
      <c r="M801" s="11"/>
      <c r="N801" s="10"/>
      <c r="O801" s="13"/>
      <c r="P801" s="11"/>
      <c r="Q801" s="11">
        <f>'[8]6、模具砂箱评估表'!J377</f>
        <v>13600</v>
      </c>
      <c r="R801" s="25">
        <f>'[8]6、模具砂箱评估表'!K377*100</f>
        <v>30</v>
      </c>
      <c r="S801" s="11">
        <f t="shared" si="26"/>
        <v>4080</v>
      </c>
      <c r="T801" s="11"/>
      <c r="U801" s="22" t="str">
        <f>'[8]6、模具砂箱评估表'!M377</f>
        <v>B2</v>
      </c>
      <c r="V801" s="176"/>
      <c r="W801" s="176"/>
      <c r="X801" s="176"/>
      <c r="Y801" s="176"/>
    </row>
    <row r="802" spans="1:25" ht="18" customHeight="1">
      <c r="A802" s="22">
        <f>'[8]6、模具砂箱评估表'!A378</f>
        <v>377</v>
      </c>
      <c r="B802" s="22">
        <f>'[8]6、模具砂箱评估表'!B378</f>
        <v>0</v>
      </c>
      <c r="C802" s="30" t="str">
        <f>'[8]6、模具砂箱评估表'!C378</f>
        <v>金属型模具64</v>
      </c>
      <c r="D802" s="22">
        <f>'[8]6、模具砂箱评估表'!D378</f>
        <v>0</v>
      </c>
      <c r="E802" s="22"/>
      <c r="F802" s="22">
        <f>'[8]6、模具砂箱评估表'!G378</f>
        <v>0</v>
      </c>
      <c r="G802" s="22" t="str">
        <f>'[8]6、模具砂箱评估表'!E378</f>
        <v>台</v>
      </c>
      <c r="H802" s="22">
        <f>'[8]6、模具砂箱评估表'!F378</f>
        <v>1</v>
      </c>
      <c r="I802" s="23">
        <f>'[8]6、模具砂箱评估表'!H378</f>
        <v>41455</v>
      </c>
      <c r="J802" s="23">
        <f t="shared" si="25"/>
        <v>41455</v>
      </c>
      <c r="K802" s="23"/>
      <c r="L802" s="110"/>
      <c r="M802" s="11"/>
      <c r="N802" s="10"/>
      <c r="O802" s="13"/>
      <c r="P802" s="11"/>
      <c r="Q802" s="11">
        <f>'[8]6、模具砂箱评估表'!J378</f>
        <v>22300</v>
      </c>
      <c r="R802" s="25">
        <f>'[8]6、模具砂箱评估表'!K378*100</f>
        <v>30</v>
      </c>
      <c r="S802" s="11">
        <f t="shared" si="26"/>
        <v>6690</v>
      </c>
      <c r="T802" s="11"/>
      <c r="U802" s="22" t="str">
        <f>'[8]6、模具砂箱评估表'!M378</f>
        <v>B2</v>
      </c>
      <c r="V802" s="176"/>
      <c r="W802" s="176"/>
      <c r="X802" s="176"/>
      <c r="Y802" s="176"/>
    </row>
    <row r="803" spans="1:25" ht="18" customHeight="1">
      <c r="A803" s="22">
        <f>'[8]6、模具砂箱评估表'!A379</f>
        <v>378</v>
      </c>
      <c r="B803" s="22">
        <f>'[8]6、模具砂箱评估表'!B379</f>
        <v>0</v>
      </c>
      <c r="C803" s="30" t="str">
        <f>'[8]6、模具砂箱评估表'!C379</f>
        <v>金属型模具65</v>
      </c>
      <c r="D803" s="22">
        <f>'[8]6、模具砂箱评估表'!D379</f>
        <v>0</v>
      </c>
      <c r="E803" s="22"/>
      <c r="F803" s="22">
        <f>'[8]6、模具砂箱评估表'!G379</f>
        <v>0</v>
      </c>
      <c r="G803" s="22" t="str">
        <f>'[8]6、模具砂箱评估表'!E379</f>
        <v>台</v>
      </c>
      <c r="H803" s="22">
        <f>'[8]6、模具砂箱评估表'!F379</f>
        <v>1</v>
      </c>
      <c r="I803" s="23">
        <f>'[8]6、模具砂箱评估表'!H379</f>
        <v>41455</v>
      </c>
      <c r="J803" s="23">
        <f t="shared" si="25"/>
        <v>41455</v>
      </c>
      <c r="K803" s="23"/>
      <c r="L803" s="110"/>
      <c r="M803" s="11"/>
      <c r="N803" s="10"/>
      <c r="O803" s="13"/>
      <c r="P803" s="11"/>
      <c r="Q803" s="11">
        <f>'[8]6、模具砂箱评估表'!J379</f>
        <v>22300</v>
      </c>
      <c r="R803" s="25">
        <f>'[8]6、模具砂箱评估表'!K379*100</f>
        <v>30</v>
      </c>
      <c r="S803" s="11">
        <f t="shared" si="26"/>
        <v>6690</v>
      </c>
      <c r="T803" s="11"/>
      <c r="U803" s="22" t="str">
        <f>'[8]6、模具砂箱评估表'!M379</f>
        <v>B2</v>
      </c>
      <c r="V803" s="176"/>
      <c r="W803" s="176"/>
      <c r="X803" s="176"/>
      <c r="Y803" s="176"/>
    </row>
    <row r="804" spans="1:25" ht="18" customHeight="1">
      <c r="A804" s="22">
        <f>'[8]6、模具砂箱评估表'!A380</f>
        <v>379</v>
      </c>
      <c r="B804" s="22">
        <f>'[8]6、模具砂箱评估表'!B380</f>
        <v>0</v>
      </c>
      <c r="C804" s="30" t="str">
        <f>'[8]6、模具砂箱评估表'!C380</f>
        <v>金属型模具66</v>
      </c>
      <c r="D804" s="22">
        <f>'[8]6、模具砂箱评估表'!D380</f>
        <v>0</v>
      </c>
      <c r="E804" s="22"/>
      <c r="F804" s="22">
        <f>'[8]6、模具砂箱评估表'!G380</f>
        <v>0</v>
      </c>
      <c r="G804" s="22" t="str">
        <f>'[8]6、模具砂箱评估表'!E380</f>
        <v>台</v>
      </c>
      <c r="H804" s="22">
        <f>'[8]6、模具砂箱评估表'!F380</f>
        <v>1</v>
      </c>
      <c r="I804" s="23">
        <f>'[8]6、模具砂箱评估表'!H380</f>
        <v>41455</v>
      </c>
      <c r="J804" s="23">
        <f t="shared" si="25"/>
        <v>41455</v>
      </c>
      <c r="K804" s="23"/>
      <c r="L804" s="110"/>
      <c r="M804" s="11"/>
      <c r="N804" s="10"/>
      <c r="O804" s="13"/>
      <c r="P804" s="11"/>
      <c r="Q804" s="11">
        <f>'[8]6、模具砂箱评估表'!J380</f>
        <v>6300</v>
      </c>
      <c r="R804" s="25">
        <f>'[8]6、模具砂箱评估表'!K380*100</f>
        <v>30</v>
      </c>
      <c r="S804" s="11">
        <f t="shared" si="26"/>
        <v>1890</v>
      </c>
      <c r="T804" s="11"/>
      <c r="U804" s="22" t="str">
        <f>'[8]6、模具砂箱评估表'!M380</f>
        <v>B2</v>
      </c>
      <c r="V804" s="176"/>
      <c r="W804" s="176"/>
      <c r="X804" s="176"/>
      <c r="Y804" s="176"/>
    </row>
    <row r="805" spans="1:25" ht="18" customHeight="1">
      <c r="A805" s="22">
        <f>'[8]6、模具砂箱评估表'!A381</f>
        <v>380</v>
      </c>
      <c r="B805" s="22">
        <f>'[8]6、模具砂箱评估表'!B381</f>
        <v>0</v>
      </c>
      <c r="C805" s="30" t="str">
        <f>'[8]6、模具砂箱评估表'!C381</f>
        <v>金属型模具67</v>
      </c>
      <c r="D805" s="22">
        <f>'[8]6、模具砂箱评估表'!D381</f>
        <v>0</v>
      </c>
      <c r="E805" s="22"/>
      <c r="F805" s="22">
        <f>'[8]6、模具砂箱评估表'!G381</f>
        <v>0</v>
      </c>
      <c r="G805" s="22" t="str">
        <f>'[8]6、模具砂箱评估表'!E381</f>
        <v>台</v>
      </c>
      <c r="H805" s="22">
        <f>'[8]6、模具砂箱评估表'!F381</f>
        <v>1</v>
      </c>
      <c r="I805" s="23">
        <f>'[8]6、模具砂箱评估表'!H381</f>
        <v>41455</v>
      </c>
      <c r="J805" s="23">
        <f t="shared" si="25"/>
        <v>41455</v>
      </c>
      <c r="K805" s="23"/>
      <c r="L805" s="110"/>
      <c r="M805" s="11"/>
      <c r="N805" s="10"/>
      <c r="O805" s="13"/>
      <c r="P805" s="11"/>
      <c r="Q805" s="11">
        <f>'[8]6、模具砂箱评估表'!J381</f>
        <v>15000</v>
      </c>
      <c r="R805" s="25">
        <f>'[8]6、模具砂箱评估表'!K381*100</f>
        <v>30</v>
      </c>
      <c r="S805" s="11">
        <f t="shared" si="26"/>
        <v>4500</v>
      </c>
      <c r="T805" s="11"/>
      <c r="U805" s="22" t="str">
        <f>'[8]6、模具砂箱评估表'!M381</f>
        <v>B2</v>
      </c>
      <c r="V805" s="176"/>
      <c r="W805" s="176"/>
      <c r="X805" s="176"/>
      <c r="Y805" s="176"/>
    </row>
    <row r="806" spans="1:25" ht="18" customHeight="1">
      <c r="A806" s="22">
        <f>'[8]6、模具砂箱评估表'!A382</f>
        <v>381</v>
      </c>
      <c r="B806" s="22">
        <f>'[8]6、模具砂箱评估表'!B382</f>
        <v>0</v>
      </c>
      <c r="C806" s="30" t="str">
        <f>'[8]6、模具砂箱评估表'!C382</f>
        <v>金属型模具68</v>
      </c>
      <c r="D806" s="22">
        <f>'[8]6、模具砂箱评估表'!D382</f>
        <v>0</v>
      </c>
      <c r="E806" s="22"/>
      <c r="F806" s="22">
        <f>'[8]6、模具砂箱评估表'!G382</f>
        <v>0</v>
      </c>
      <c r="G806" s="22" t="str">
        <f>'[8]6、模具砂箱评估表'!E382</f>
        <v>台</v>
      </c>
      <c r="H806" s="22">
        <f>'[8]6、模具砂箱评估表'!F382</f>
        <v>1</v>
      </c>
      <c r="I806" s="23">
        <f>'[8]6、模具砂箱评估表'!H382</f>
        <v>41455</v>
      </c>
      <c r="J806" s="23">
        <f t="shared" si="25"/>
        <v>41455</v>
      </c>
      <c r="K806" s="23"/>
      <c r="L806" s="110"/>
      <c r="M806" s="11"/>
      <c r="N806" s="10"/>
      <c r="O806" s="13"/>
      <c r="P806" s="11"/>
      <c r="Q806" s="11">
        <f>'[8]6、模具砂箱评估表'!J382</f>
        <v>7100</v>
      </c>
      <c r="R806" s="25">
        <f>'[8]6、模具砂箱评估表'!K382*100</f>
        <v>30</v>
      </c>
      <c r="S806" s="11">
        <f t="shared" si="26"/>
        <v>2130</v>
      </c>
      <c r="T806" s="11"/>
      <c r="U806" s="22" t="str">
        <f>'[8]6、模具砂箱评估表'!M382</f>
        <v>B2</v>
      </c>
      <c r="V806" s="176"/>
      <c r="W806" s="176"/>
      <c r="X806" s="176"/>
      <c r="Y806" s="176"/>
    </row>
    <row r="807" spans="1:25" ht="18" customHeight="1">
      <c r="A807" s="22">
        <f>'[8]6、模具砂箱评估表'!A383</f>
        <v>382</v>
      </c>
      <c r="B807" s="22">
        <f>'[8]6、模具砂箱评估表'!B383</f>
        <v>0</v>
      </c>
      <c r="C807" s="30" t="str">
        <f>'[8]6、模具砂箱评估表'!C383</f>
        <v>金属型模具69</v>
      </c>
      <c r="D807" s="22">
        <f>'[8]6、模具砂箱评估表'!D383</f>
        <v>0</v>
      </c>
      <c r="E807" s="22"/>
      <c r="F807" s="22">
        <f>'[8]6、模具砂箱评估表'!G383</f>
        <v>0</v>
      </c>
      <c r="G807" s="22" t="str">
        <f>'[8]6、模具砂箱评估表'!E383</f>
        <v>台</v>
      </c>
      <c r="H807" s="22">
        <f>'[8]6、模具砂箱评估表'!F383</f>
        <v>1</v>
      </c>
      <c r="I807" s="23">
        <f>'[8]6、模具砂箱评估表'!H383</f>
        <v>41455</v>
      </c>
      <c r="J807" s="23">
        <f t="shared" si="25"/>
        <v>41455</v>
      </c>
      <c r="K807" s="23"/>
      <c r="L807" s="110"/>
      <c r="M807" s="11"/>
      <c r="N807" s="10"/>
      <c r="O807" s="13"/>
      <c r="P807" s="11"/>
      <c r="Q807" s="11">
        <f>'[8]6、模具砂箱评估表'!J383</f>
        <v>32800</v>
      </c>
      <c r="R807" s="25">
        <f>'[8]6、模具砂箱评估表'!K383*100</f>
        <v>30</v>
      </c>
      <c r="S807" s="11">
        <f t="shared" si="26"/>
        <v>9840</v>
      </c>
      <c r="T807" s="11"/>
      <c r="U807" s="22" t="str">
        <f>'[8]6、模具砂箱评估表'!M383</f>
        <v>B2</v>
      </c>
      <c r="V807" s="176"/>
      <c r="W807" s="176"/>
      <c r="X807" s="176"/>
      <c r="Y807" s="176"/>
    </row>
    <row r="808" spans="1:25" ht="18" customHeight="1">
      <c r="A808" s="22">
        <f>'[8]6、模具砂箱评估表'!A384</f>
        <v>383</v>
      </c>
      <c r="B808" s="22">
        <f>'[8]6、模具砂箱评估表'!B384</f>
        <v>0</v>
      </c>
      <c r="C808" s="30" t="str">
        <f>'[8]6、模具砂箱评估表'!C384</f>
        <v>金属型模具70</v>
      </c>
      <c r="D808" s="22">
        <f>'[8]6、模具砂箱评估表'!D384</f>
        <v>0</v>
      </c>
      <c r="E808" s="22"/>
      <c r="F808" s="22">
        <f>'[8]6、模具砂箱评估表'!G384</f>
        <v>0</v>
      </c>
      <c r="G808" s="22" t="str">
        <f>'[8]6、模具砂箱评估表'!E384</f>
        <v>台</v>
      </c>
      <c r="H808" s="22">
        <f>'[8]6、模具砂箱评估表'!F384</f>
        <v>1</v>
      </c>
      <c r="I808" s="23">
        <f>'[8]6、模具砂箱评估表'!H384</f>
        <v>41455</v>
      </c>
      <c r="J808" s="23">
        <f t="shared" si="25"/>
        <v>41455</v>
      </c>
      <c r="K808" s="23"/>
      <c r="L808" s="110"/>
      <c r="M808" s="11"/>
      <c r="N808" s="10"/>
      <c r="O808" s="13"/>
      <c r="P808" s="11"/>
      <c r="Q808" s="11">
        <f>'[8]6、模具砂箱评估表'!J384</f>
        <v>18300</v>
      </c>
      <c r="R808" s="25">
        <f>'[8]6、模具砂箱评估表'!K384*100</f>
        <v>30</v>
      </c>
      <c r="S808" s="11">
        <f t="shared" si="26"/>
        <v>5490</v>
      </c>
      <c r="T808" s="11"/>
      <c r="U808" s="22" t="str">
        <f>'[8]6、模具砂箱评估表'!M384</f>
        <v>B2</v>
      </c>
      <c r="V808" s="176"/>
      <c r="W808" s="176"/>
      <c r="X808" s="176"/>
      <c r="Y808" s="176"/>
    </row>
    <row r="809" spans="1:25" ht="18" customHeight="1">
      <c r="A809" s="22">
        <f>'[8]6、模具砂箱评估表'!A385</f>
        <v>384</v>
      </c>
      <c r="B809" s="22">
        <f>'[8]6、模具砂箱评估表'!B385</f>
        <v>0</v>
      </c>
      <c r="C809" s="30" t="str">
        <f>'[8]6、模具砂箱评估表'!C385</f>
        <v>金属型模具71</v>
      </c>
      <c r="D809" s="22">
        <f>'[8]6、模具砂箱评估表'!D385</f>
        <v>0</v>
      </c>
      <c r="E809" s="22"/>
      <c r="F809" s="22">
        <f>'[8]6、模具砂箱评估表'!G385</f>
        <v>0</v>
      </c>
      <c r="G809" s="22" t="str">
        <f>'[8]6、模具砂箱评估表'!E385</f>
        <v>台</v>
      </c>
      <c r="H809" s="22">
        <f>'[8]6、模具砂箱评估表'!F385</f>
        <v>1</v>
      </c>
      <c r="I809" s="23">
        <f>'[8]6、模具砂箱评估表'!H385</f>
        <v>41455</v>
      </c>
      <c r="J809" s="23">
        <f t="shared" si="25"/>
        <v>41455</v>
      </c>
      <c r="K809" s="23"/>
      <c r="L809" s="110"/>
      <c r="M809" s="11"/>
      <c r="N809" s="10"/>
      <c r="O809" s="13"/>
      <c r="P809" s="11"/>
      <c r="Q809" s="11">
        <f>'[8]6、模具砂箱评估表'!J385</f>
        <v>23500</v>
      </c>
      <c r="R809" s="25">
        <f>'[8]6、模具砂箱评估表'!K385*100</f>
        <v>30</v>
      </c>
      <c r="S809" s="11">
        <f t="shared" si="26"/>
        <v>7050</v>
      </c>
      <c r="T809" s="11"/>
      <c r="U809" s="22" t="str">
        <f>'[8]6、模具砂箱评估表'!M385</f>
        <v>B2</v>
      </c>
      <c r="V809" s="176"/>
      <c r="W809" s="176"/>
      <c r="X809" s="176"/>
      <c r="Y809" s="176"/>
    </row>
    <row r="810" spans="1:25" ht="18" customHeight="1">
      <c r="A810" s="22">
        <f>'[8]6、模具砂箱评估表'!A386</f>
        <v>385</v>
      </c>
      <c r="B810" s="22">
        <f>'[8]6、模具砂箱评估表'!B386</f>
        <v>0</v>
      </c>
      <c r="C810" s="30" t="str">
        <f>'[8]6、模具砂箱评估表'!C386</f>
        <v>金属型模具72</v>
      </c>
      <c r="D810" s="22">
        <f>'[8]6、模具砂箱评估表'!D386</f>
        <v>0</v>
      </c>
      <c r="E810" s="22"/>
      <c r="F810" s="22">
        <f>'[8]6、模具砂箱评估表'!G386</f>
        <v>0</v>
      </c>
      <c r="G810" s="22" t="str">
        <f>'[8]6、模具砂箱评估表'!E386</f>
        <v>台</v>
      </c>
      <c r="H810" s="22">
        <f>'[8]6、模具砂箱评估表'!F386</f>
        <v>1</v>
      </c>
      <c r="I810" s="23">
        <f>'[8]6、模具砂箱评估表'!H386</f>
        <v>41455</v>
      </c>
      <c r="J810" s="23">
        <f t="shared" si="25"/>
        <v>41455</v>
      </c>
      <c r="K810" s="23"/>
      <c r="L810" s="110"/>
      <c r="M810" s="11"/>
      <c r="N810" s="10"/>
      <c r="O810" s="13"/>
      <c r="P810" s="11"/>
      <c r="Q810" s="11">
        <f>'[8]6、模具砂箱评估表'!J386</f>
        <v>34600</v>
      </c>
      <c r="R810" s="25">
        <f>'[8]6、模具砂箱评估表'!K386*100</f>
        <v>30</v>
      </c>
      <c r="S810" s="11">
        <f t="shared" si="26"/>
        <v>10380</v>
      </c>
      <c r="T810" s="11"/>
      <c r="U810" s="22" t="str">
        <f>'[8]6、模具砂箱评估表'!M386</f>
        <v>B2</v>
      </c>
      <c r="V810" s="176"/>
      <c r="W810" s="176"/>
      <c r="X810" s="176"/>
      <c r="Y810" s="176"/>
    </row>
    <row r="811" spans="1:25" ht="18" customHeight="1">
      <c r="A811" s="22">
        <f>'[8]6、模具砂箱评估表'!A387</f>
        <v>386</v>
      </c>
      <c r="B811" s="22">
        <f>'[8]6、模具砂箱评估表'!B387</f>
        <v>0</v>
      </c>
      <c r="C811" s="30" t="str">
        <f>'[8]6、模具砂箱评估表'!C387</f>
        <v>金属型模具73</v>
      </c>
      <c r="D811" s="22">
        <f>'[8]6、模具砂箱评估表'!D387</f>
        <v>0</v>
      </c>
      <c r="E811" s="22"/>
      <c r="F811" s="22">
        <f>'[8]6、模具砂箱评估表'!G387</f>
        <v>0</v>
      </c>
      <c r="G811" s="22" t="str">
        <f>'[8]6、模具砂箱评估表'!E387</f>
        <v>台</v>
      </c>
      <c r="H811" s="22">
        <f>'[8]6、模具砂箱评估表'!F387</f>
        <v>1</v>
      </c>
      <c r="I811" s="23">
        <f>'[8]6、模具砂箱评估表'!H387</f>
        <v>41455</v>
      </c>
      <c r="J811" s="23">
        <f t="shared" ref="J811:J874" si="27">I811</f>
        <v>41455</v>
      </c>
      <c r="K811" s="23"/>
      <c r="L811" s="110"/>
      <c r="M811" s="11"/>
      <c r="N811" s="10"/>
      <c r="O811" s="13"/>
      <c r="P811" s="11"/>
      <c r="Q811" s="11">
        <f>'[8]6、模具砂箱评估表'!J387</f>
        <v>34600</v>
      </c>
      <c r="R811" s="25">
        <f>'[8]6、模具砂箱评估表'!K387*100</f>
        <v>30</v>
      </c>
      <c r="S811" s="11">
        <f t="shared" ref="S811:S874" si="28">ROUND(Q811*R811/100,0)</f>
        <v>10380</v>
      </c>
      <c r="T811" s="11"/>
      <c r="U811" s="22" t="str">
        <f>'[8]6、模具砂箱评估表'!M387</f>
        <v>B2</v>
      </c>
      <c r="V811" s="176"/>
      <c r="W811" s="176"/>
      <c r="X811" s="176"/>
      <c r="Y811" s="176"/>
    </row>
    <row r="812" spans="1:25" ht="18" customHeight="1">
      <c r="A812" s="22">
        <f>'[8]6、模具砂箱评估表'!A388</f>
        <v>387</v>
      </c>
      <c r="B812" s="22">
        <f>'[8]6、模具砂箱评估表'!B388</f>
        <v>0</v>
      </c>
      <c r="C812" s="30" t="str">
        <f>'[8]6、模具砂箱评估表'!C388</f>
        <v>金属型模具74</v>
      </c>
      <c r="D812" s="22">
        <f>'[8]6、模具砂箱评估表'!D388</f>
        <v>0</v>
      </c>
      <c r="E812" s="22"/>
      <c r="F812" s="22">
        <f>'[8]6、模具砂箱评估表'!G388</f>
        <v>0</v>
      </c>
      <c r="G812" s="22" t="str">
        <f>'[8]6、模具砂箱评估表'!E388</f>
        <v>台</v>
      </c>
      <c r="H812" s="22">
        <f>'[8]6、模具砂箱评估表'!F388</f>
        <v>1</v>
      </c>
      <c r="I812" s="23">
        <f>'[8]6、模具砂箱评估表'!H388</f>
        <v>41455</v>
      </c>
      <c r="J812" s="23">
        <f t="shared" si="27"/>
        <v>41455</v>
      </c>
      <c r="K812" s="23"/>
      <c r="L812" s="110"/>
      <c r="M812" s="11"/>
      <c r="N812" s="10"/>
      <c r="O812" s="13"/>
      <c r="P812" s="11"/>
      <c r="Q812" s="11">
        <f>'[8]6、模具砂箱评估表'!J388</f>
        <v>34600</v>
      </c>
      <c r="R812" s="25">
        <f>'[8]6、模具砂箱评估表'!K388*100</f>
        <v>30</v>
      </c>
      <c r="S812" s="11">
        <f t="shared" si="28"/>
        <v>10380</v>
      </c>
      <c r="T812" s="11"/>
      <c r="U812" s="22" t="str">
        <f>'[8]6、模具砂箱评估表'!M388</f>
        <v>B2</v>
      </c>
      <c r="V812" s="176"/>
      <c r="W812" s="176"/>
      <c r="X812" s="176"/>
      <c r="Y812" s="176"/>
    </row>
    <row r="813" spans="1:25" ht="18" customHeight="1">
      <c r="A813" s="22">
        <f>'[8]6、模具砂箱评估表'!A389</f>
        <v>388</v>
      </c>
      <c r="B813" s="22">
        <f>'[8]6、模具砂箱评估表'!B389</f>
        <v>0</v>
      </c>
      <c r="C813" s="30" t="str">
        <f>'[8]6、模具砂箱评估表'!C389</f>
        <v>金属型模具75</v>
      </c>
      <c r="D813" s="22">
        <f>'[8]6、模具砂箱评估表'!D389</f>
        <v>0</v>
      </c>
      <c r="E813" s="22"/>
      <c r="F813" s="22">
        <f>'[8]6、模具砂箱评估表'!G389</f>
        <v>0</v>
      </c>
      <c r="G813" s="22" t="str">
        <f>'[8]6、模具砂箱评估表'!E389</f>
        <v>台</v>
      </c>
      <c r="H813" s="22">
        <f>'[8]6、模具砂箱评估表'!F389</f>
        <v>1</v>
      </c>
      <c r="I813" s="23">
        <f>'[8]6、模具砂箱评估表'!H389</f>
        <v>41455</v>
      </c>
      <c r="J813" s="23">
        <f t="shared" si="27"/>
        <v>41455</v>
      </c>
      <c r="K813" s="23"/>
      <c r="L813" s="110"/>
      <c r="M813" s="11"/>
      <c r="N813" s="10"/>
      <c r="O813" s="13"/>
      <c r="P813" s="11"/>
      <c r="Q813" s="11">
        <f>'[8]6、模具砂箱评估表'!J389</f>
        <v>34600</v>
      </c>
      <c r="R813" s="25">
        <f>'[8]6、模具砂箱评估表'!K389*100</f>
        <v>30</v>
      </c>
      <c r="S813" s="11">
        <f t="shared" si="28"/>
        <v>10380</v>
      </c>
      <c r="T813" s="11"/>
      <c r="U813" s="22" t="str">
        <f>'[8]6、模具砂箱评估表'!M389</f>
        <v>B2</v>
      </c>
      <c r="V813" s="176"/>
      <c r="W813" s="176"/>
      <c r="X813" s="176"/>
      <c r="Y813" s="176"/>
    </row>
    <row r="814" spans="1:25" ht="18" customHeight="1">
      <c r="A814" s="22">
        <f>'[8]6、模具砂箱评估表'!A390</f>
        <v>389</v>
      </c>
      <c r="B814" s="22">
        <f>'[8]6、模具砂箱评估表'!B390</f>
        <v>0</v>
      </c>
      <c r="C814" s="30" t="str">
        <f>'[8]6、模具砂箱评估表'!C390</f>
        <v>金属型模具76</v>
      </c>
      <c r="D814" s="22">
        <f>'[8]6、模具砂箱评估表'!D390</f>
        <v>0</v>
      </c>
      <c r="E814" s="22"/>
      <c r="F814" s="22">
        <f>'[8]6、模具砂箱评估表'!G390</f>
        <v>0</v>
      </c>
      <c r="G814" s="22" t="str">
        <f>'[8]6、模具砂箱评估表'!E390</f>
        <v>台</v>
      </c>
      <c r="H814" s="22">
        <f>'[8]6、模具砂箱评估表'!F390</f>
        <v>1</v>
      </c>
      <c r="I814" s="23">
        <f>'[8]6、模具砂箱评估表'!H390</f>
        <v>41455</v>
      </c>
      <c r="J814" s="23">
        <f t="shared" si="27"/>
        <v>41455</v>
      </c>
      <c r="K814" s="23"/>
      <c r="L814" s="110"/>
      <c r="M814" s="11"/>
      <c r="N814" s="10"/>
      <c r="O814" s="13"/>
      <c r="P814" s="11"/>
      <c r="Q814" s="11">
        <f>'[8]6、模具砂箱评估表'!J390</f>
        <v>34600</v>
      </c>
      <c r="R814" s="25">
        <f>'[8]6、模具砂箱评估表'!K390*100</f>
        <v>30</v>
      </c>
      <c r="S814" s="11">
        <f t="shared" si="28"/>
        <v>10380</v>
      </c>
      <c r="T814" s="11"/>
      <c r="U814" s="22" t="str">
        <f>'[8]6、模具砂箱评估表'!M390</f>
        <v>B2</v>
      </c>
      <c r="V814" s="176"/>
      <c r="W814" s="176"/>
      <c r="X814" s="176"/>
      <c r="Y814" s="176"/>
    </row>
    <row r="815" spans="1:25" ht="18" customHeight="1">
      <c r="A815" s="22">
        <f>'[8]6、模具砂箱评估表'!A391</f>
        <v>390</v>
      </c>
      <c r="B815" s="22">
        <f>'[8]6、模具砂箱评估表'!B391</f>
        <v>0</v>
      </c>
      <c r="C815" s="30" t="str">
        <f>'[8]6、模具砂箱评估表'!C391</f>
        <v>金属型模具77</v>
      </c>
      <c r="D815" s="22">
        <f>'[8]6、模具砂箱评估表'!D391</f>
        <v>0</v>
      </c>
      <c r="E815" s="22"/>
      <c r="F815" s="22">
        <f>'[8]6、模具砂箱评估表'!G391</f>
        <v>0</v>
      </c>
      <c r="G815" s="22" t="str">
        <f>'[8]6、模具砂箱评估表'!E391</f>
        <v>台</v>
      </c>
      <c r="H815" s="22">
        <f>'[8]6、模具砂箱评估表'!F391</f>
        <v>1</v>
      </c>
      <c r="I815" s="23">
        <f>'[8]6、模具砂箱评估表'!H391</f>
        <v>41455</v>
      </c>
      <c r="J815" s="23">
        <f t="shared" si="27"/>
        <v>41455</v>
      </c>
      <c r="K815" s="23"/>
      <c r="L815" s="110"/>
      <c r="M815" s="11"/>
      <c r="N815" s="10"/>
      <c r="O815" s="13"/>
      <c r="P815" s="11"/>
      <c r="Q815" s="11">
        <f>'[8]6、模具砂箱评估表'!J391</f>
        <v>34600</v>
      </c>
      <c r="R815" s="25">
        <f>'[8]6、模具砂箱评估表'!K391*100</f>
        <v>30</v>
      </c>
      <c r="S815" s="11">
        <f t="shared" si="28"/>
        <v>10380</v>
      </c>
      <c r="T815" s="11"/>
      <c r="U815" s="22" t="str">
        <f>'[8]6、模具砂箱评估表'!M391</f>
        <v>B2</v>
      </c>
      <c r="V815" s="176"/>
      <c r="W815" s="176"/>
      <c r="X815" s="176"/>
      <c r="Y815" s="176"/>
    </row>
    <row r="816" spans="1:25" ht="18" customHeight="1">
      <c r="A816" s="22">
        <f>'[8]6、模具砂箱评估表'!A392</f>
        <v>391</v>
      </c>
      <c r="B816" s="22">
        <f>'[8]6、模具砂箱评估表'!B392</f>
        <v>0</v>
      </c>
      <c r="C816" s="30" t="str">
        <f>'[8]6、模具砂箱评估表'!C392</f>
        <v>金属型模具78</v>
      </c>
      <c r="D816" s="22">
        <f>'[8]6、模具砂箱评估表'!D392</f>
        <v>0</v>
      </c>
      <c r="E816" s="22"/>
      <c r="F816" s="22">
        <f>'[8]6、模具砂箱评估表'!G392</f>
        <v>0</v>
      </c>
      <c r="G816" s="22" t="str">
        <f>'[8]6、模具砂箱评估表'!E392</f>
        <v>台</v>
      </c>
      <c r="H816" s="22">
        <f>'[8]6、模具砂箱评估表'!F392</f>
        <v>1</v>
      </c>
      <c r="I816" s="23">
        <f>'[8]6、模具砂箱评估表'!H392</f>
        <v>41455</v>
      </c>
      <c r="J816" s="23">
        <f t="shared" si="27"/>
        <v>41455</v>
      </c>
      <c r="K816" s="23"/>
      <c r="L816" s="110"/>
      <c r="M816" s="11"/>
      <c r="N816" s="10"/>
      <c r="O816" s="13"/>
      <c r="P816" s="11"/>
      <c r="Q816" s="11">
        <f>'[8]6、模具砂箱评估表'!J392</f>
        <v>34600</v>
      </c>
      <c r="R816" s="25">
        <f>'[8]6、模具砂箱评估表'!K392*100</f>
        <v>30</v>
      </c>
      <c r="S816" s="11">
        <f t="shared" si="28"/>
        <v>10380</v>
      </c>
      <c r="T816" s="11"/>
      <c r="U816" s="22" t="str">
        <f>'[8]6、模具砂箱评估表'!M392</f>
        <v>B2</v>
      </c>
      <c r="V816" s="176"/>
      <c r="W816" s="176"/>
      <c r="X816" s="176"/>
      <c r="Y816" s="176"/>
    </row>
    <row r="817" spans="1:25" ht="18" customHeight="1">
      <c r="A817" s="22">
        <f>'[8]6、模具砂箱评估表'!A393</f>
        <v>392</v>
      </c>
      <c r="B817" s="22">
        <f>'[8]6、模具砂箱评估表'!B393</f>
        <v>0</v>
      </c>
      <c r="C817" s="30" t="str">
        <f>'[8]6、模具砂箱评估表'!C393</f>
        <v>金属型模具79</v>
      </c>
      <c r="D817" s="22">
        <f>'[8]6、模具砂箱评估表'!D393</f>
        <v>0</v>
      </c>
      <c r="E817" s="22"/>
      <c r="F817" s="22">
        <f>'[8]6、模具砂箱评估表'!G393</f>
        <v>0</v>
      </c>
      <c r="G817" s="22" t="str">
        <f>'[8]6、模具砂箱评估表'!E393</f>
        <v>台</v>
      </c>
      <c r="H817" s="22">
        <f>'[8]6、模具砂箱评估表'!F393</f>
        <v>1</v>
      </c>
      <c r="I817" s="23">
        <f>'[8]6、模具砂箱评估表'!H393</f>
        <v>41455</v>
      </c>
      <c r="J817" s="23">
        <f t="shared" si="27"/>
        <v>41455</v>
      </c>
      <c r="K817" s="23"/>
      <c r="L817" s="110"/>
      <c r="M817" s="11"/>
      <c r="N817" s="10"/>
      <c r="O817" s="13"/>
      <c r="P817" s="11"/>
      <c r="Q817" s="11">
        <f>'[8]6、模具砂箱评估表'!J393</f>
        <v>34600</v>
      </c>
      <c r="R817" s="25">
        <f>'[8]6、模具砂箱评估表'!K393*100</f>
        <v>30</v>
      </c>
      <c r="S817" s="11">
        <f t="shared" si="28"/>
        <v>10380</v>
      </c>
      <c r="T817" s="11"/>
      <c r="U817" s="22" t="str">
        <f>'[8]6、模具砂箱评估表'!M393</f>
        <v>B2</v>
      </c>
      <c r="V817" s="176"/>
      <c r="W817" s="176"/>
      <c r="X817" s="176"/>
      <c r="Y817" s="176"/>
    </row>
    <row r="818" spans="1:25" ht="18" customHeight="1">
      <c r="A818" s="22">
        <f>'[8]6、模具砂箱评估表'!A394</f>
        <v>393</v>
      </c>
      <c r="B818" s="22">
        <f>'[8]6、模具砂箱评估表'!B394</f>
        <v>0</v>
      </c>
      <c r="C818" s="30" t="str">
        <f>'[8]6、模具砂箱评估表'!C394</f>
        <v>金属型模具80</v>
      </c>
      <c r="D818" s="22">
        <f>'[8]6、模具砂箱评估表'!D394</f>
        <v>0</v>
      </c>
      <c r="E818" s="22"/>
      <c r="F818" s="22">
        <f>'[8]6、模具砂箱评估表'!G394</f>
        <v>0</v>
      </c>
      <c r="G818" s="22" t="str">
        <f>'[8]6、模具砂箱评估表'!E394</f>
        <v>台</v>
      </c>
      <c r="H818" s="22">
        <f>'[8]6、模具砂箱评估表'!F394</f>
        <v>1</v>
      </c>
      <c r="I818" s="23">
        <f>'[8]6、模具砂箱评估表'!H394</f>
        <v>41455</v>
      </c>
      <c r="J818" s="23">
        <f t="shared" si="27"/>
        <v>41455</v>
      </c>
      <c r="K818" s="23"/>
      <c r="L818" s="110"/>
      <c r="M818" s="11"/>
      <c r="N818" s="10"/>
      <c r="O818" s="13"/>
      <c r="P818" s="11"/>
      <c r="Q818" s="11">
        <f>'[8]6、模具砂箱评估表'!J394</f>
        <v>34600</v>
      </c>
      <c r="R818" s="25">
        <f>'[8]6、模具砂箱评估表'!K394*100</f>
        <v>30</v>
      </c>
      <c r="S818" s="11">
        <f t="shared" si="28"/>
        <v>10380</v>
      </c>
      <c r="T818" s="11"/>
      <c r="U818" s="22" t="str">
        <f>'[8]6、模具砂箱评估表'!M394</f>
        <v>B2</v>
      </c>
      <c r="V818" s="176"/>
      <c r="W818" s="176"/>
      <c r="X818" s="176"/>
      <c r="Y818" s="176"/>
    </row>
    <row r="819" spans="1:25" ht="18" customHeight="1">
      <c r="A819" s="22">
        <f>'[8]6、模具砂箱评估表'!A395</f>
        <v>394</v>
      </c>
      <c r="B819" s="22">
        <f>'[8]6、模具砂箱评估表'!B395</f>
        <v>0</v>
      </c>
      <c r="C819" s="30" t="str">
        <f>'[8]6、模具砂箱评估表'!C395</f>
        <v>金属型模具81</v>
      </c>
      <c r="D819" s="22">
        <f>'[8]6、模具砂箱评估表'!D395</f>
        <v>0</v>
      </c>
      <c r="E819" s="22"/>
      <c r="F819" s="22">
        <f>'[8]6、模具砂箱评估表'!G395</f>
        <v>0</v>
      </c>
      <c r="G819" s="22" t="str">
        <f>'[8]6、模具砂箱评估表'!E395</f>
        <v>台</v>
      </c>
      <c r="H819" s="22">
        <f>'[8]6、模具砂箱评估表'!F395</f>
        <v>1</v>
      </c>
      <c r="I819" s="23">
        <f>'[8]6、模具砂箱评估表'!H395</f>
        <v>41455</v>
      </c>
      <c r="J819" s="23">
        <f t="shared" si="27"/>
        <v>41455</v>
      </c>
      <c r="K819" s="23"/>
      <c r="L819" s="110"/>
      <c r="M819" s="11"/>
      <c r="N819" s="10"/>
      <c r="O819" s="13"/>
      <c r="P819" s="11"/>
      <c r="Q819" s="11">
        <f>'[8]6、模具砂箱评估表'!J395</f>
        <v>34600</v>
      </c>
      <c r="R819" s="25">
        <f>'[8]6、模具砂箱评估表'!K395*100</f>
        <v>30</v>
      </c>
      <c r="S819" s="11">
        <f t="shared" si="28"/>
        <v>10380</v>
      </c>
      <c r="T819" s="11"/>
      <c r="U819" s="22" t="str">
        <f>'[8]6、模具砂箱评估表'!M395</f>
        <v>B2</v>
      </c>
      <c r="V819" s="176"/>
      <c r="W819" s="176"/>
      <c r="X819" s="176"/>
      <c r="Y819" s="176"/>
    </row>
    <row r="820" spans="1:25" ht="18" customHeight="1">
      <c r="A820" s="22">
        <f>'[8]6、模具砂箱评估表'!A396</f>
        <v>395</v>
      </c>
      <c r="B820" s="22">
        <f>'[8]6、模具砂箱评估表'!B396</f>
        <v>0</v>
      </c>
      <c r="C820" s="30" t="str">
        <f>'[8]6、模具砂箱评估表'!C396</f>
        <v>金属型模具82</v>
      </c>
      <c r="D820" s="22">
        <f>'[8]6、模具砂箱评估表'!D396</f>
        <v>0</v>
      </c>
      <c r="E820" s="22"/>
      <c r="F820" s="22">
        <f>'[8]6、模具砂箱评估表'!G396</f>
        <v>0</v>
      </c>
      <c r="G820" s="22" t="str">
        <f>'[8]6、模具砂箱评估表'!E396</f>
        <v>台</v>
      </c>
      <c r="H820" s="22">
        <f>'[8]6、模具砂箱评估表'!F396</f>
        <v>1</v>
      </c>
      <c r="I820" s="23">
        <f>'[8]6、模具砂箱评估表'!H396</f>
        <v>41455</v>
      </c>
      <c r="J820" s="23">
        <f t="shared" si="27"/>
        <v>41455</v>
      </c>
      <c r="K820" s="23"/>
      <c r="L820" s="110"/>
      <c r="M820" s="11"/>
      <c r="N820" s="10"/>
      <c r="O820" s="13"/>
      <c r="P820" s="11"/>
      <c r="Q820" s="11">
        <f>'[8]6、模具砂箱评估表'!J396</f>
        <v>24900</v>
      </c>
      <c r="R820" s="25">
        <f>'[8]6、模具砂箱评估表'!K396*100</f>
        <v>30</v>
      </c>
      <c r="S820" s="11">
        <f t="shared" si="28"/>
        <v>7470</v>
      </c>
      <c r="T820" s="11"/>
      <c r="U820" s="22" t="str">
        <f>'[8]6、模具砂箱评估表'!M396</f>
        <v>B2</v>
      </c>
      <c r="V820" s="176"/>
      <c r="W820" s="176"/>
      <c r="X820" s="176"/>
      <c r="Y820" s="176"/>
    </row>
    <row r="821" spans="1:25" ht="18" customHeight="1">
      <c r="A821" s="22">
        <f>'[8]6、模具砂箱评估表'!A397</f>
        <v>396</v>
      </c>
      <c r="B821" s="22">
        <f>'[8]6、模具砂箱评估表'!B397</f>
        <v>0</v>
      </c>
      <c r="C821" s="30" t="str">
        <f>'[8]6、模具砂箱评估表'!C397</f>
        <v>金属型模具83</v>
      </c>
      <c r="D821" s="22">
        <f>'[8]6、模具砂箱评估表'!D397</f>
        <v>0</v>
      </c>
      <c r="E821" s="22"/>
      <c r="F821" s="22">
        <f>'[8]6、模具砂箱评估表'!G397</f>
        <v>0</v>
      </c>
      <c r="G821" s="22" t="str">
        <f>'[8]6、模具砂箱评估表'!E397</f>
        <v>台</v>
      </c>
      <c r="H821" s="22">
        <f>'[8]6、模具砂箱评估表'!F397</f>
        <v>1</v>
      </c>
      <c r="I821" s="23">
        <f>'[8]6、模具砂箱评估表'!H397</f>
        <v>41455</v>
      </c>
      <c r="J821" s="23">
        <f t="shared" si="27"/>
        <v>41455</v>
      </c>
      <c r="K821" s="23"/>
      <c r="L821" s="110"/>
      <c r="M821" s="11"/>
      <c r="N821" s="10"/>
      <c r="O821" s="13"/>
      <c r="P821" s="11"/>
      <c r="Q821" s="11">
        <f>'[8]6、模具砂箱评估表'!J397</f>
        <v>17800</v>
      </c>
      <c r="R821" s="25">
        <f>'[8]6、模具砂箱评估表'!K397*100</f>
        <v>30</v>
      </c>
      <c r="S821" s="11">
        <f t="shared" si="28"/>
        <v>5340</v>
      </c>
      <c r="T821" s="11"/>
      <c r="U821" s="22" t="str">
        <f>'[8]6、模具砂箱评估表'!M397</f>
        <v>B2</v>
      </c>
      <c r="V821" s="176"/>
      <c r="W821" s="176"/>
      <c r="X821" s="176"/>
      <c r="Y821" s="176"/>
    </row>
    <row r="822" spans="1:25" ht="18" customHeight="1">
      <c r="A822" s="22">
        <f>'[8]6、模具砂箱评估表'!A398</f>
        <v>397</v>
      </c>
      <c r="B822" s="22">
        <f>'[8]6、模具砂箱评估表'!B398</f>
        <v>0</v>
      </c>
      <c r="C822" s="30" t="str">
        <f>'[8]6、模具砂箱评估表'!C398</f>
        <v>金属型模具84</v>
      </c>
      <c r="D822" s="22">
        <f>'[8]6、模具砂箱评估表'!D398</f>
        <v>0</v>
      </c>
      <c r="E822" s="22"/>
      <c r="F822" s="22">
        <f>'[8]6、模具砂箱评估表'!G398</f>
        <v>0</v>
      </c>
      <c r="G822" s="22" t="str">
        <f>'[8]6、模具砂箱评估表'!E398</f>
        <v>台</v>
      </c>
      <c r="H822" s="22">
        <f>'[8]6、模具砂箱评估表'!F398</f>
        <v>1</v>
      </c>
      <c r="I822" s="23">
        <f>'[8]6、模具砂箱评估表'!H398</f>
        <v>41455</v>
      </c>
      <c r="J822" s="23">
        <f t="shared" si="27"/>
        <v>41455</v>
      </c>
      <c r="K822" s="23"/>
      <c r="L822" s="110"/>
      <c r="M822" s="11"/>
      <c r="N822" s="10"/>
      <c r="O822" s="13"/>
      <c r="P822" s="11"/>
      <c r="Q822" s="11">
        <f>'[8]6、模具砂箱评估表'!J398</f>
        <v>8900</v>
      </c>
      <c r="R822" s="25">
        <f>'[8]6、模具砂箱评估表'!K398*100</f>
        <v>30</v>
      </c>
      <c r="S822" s="11">
        <f t="shared" si="28"/>
        <v>2670</v>
      </c>
      <c r="T822" s="11"/>
      <c r="U822" s="22" t="str">
        <f>'[8]6、模具砂箱评估表'!M398</f>
        <v>B2</v>
      </c>
      <c r="V822" s="176"/>
      <c r="W822" s="176"/>
      <c r="X822" s="176"/>
      <c r="Y822" s="176"/>
    </row>
    <row r="823" spans="1:25" ht="18" customHeight="1">
      <c r="A823" s="22">
        <f>'[8]6、模具砂箱评估表'!A399</f>
        <v>398</v>
      </c>
      <c r="B823" s="22">
        <f>'[8]6、模具砂箱评估表'!B399</f>
        <v>0</v>
      </c>
      <c r="C823" s="30" t="str">
        <f>'[8]6、模具砂箱评估表'!C399</f>
        <v>金属型模具85</v>
      </c>
      <c r="D823" s="22">
        <f>'[8]6、模具砂箱评估表'!D399</f>
        <v>0</v>
      </c>
      <c r="E823" s="22"/>
      <c r="F823" s="22">
        <f>'[8]6、模具砂箱评估表'!G399</f>
        <v>0</v>
      </c>
      <c r="G823" s="22" t="str">
        <f>'[8]6、模具砂箱评估表'!E399</f>
        <v>台</v>
      </c>
      <c r="H823" s="22">
        <f>'[8]6、模具砂箱评估表'!F399</f>
        <v>1</v>
      </c>
      <c r="I823" s="23">
        <f>'[8]6、模具砂箱评估表'!H399</f>
        <v>41455</v>
      </c>
      <c r="J823" s="23">
        <f t="shared" si="27"/>
        <v>41455</v>
      </c>
      <c r="K823" s="23"/>
      <c r="L823" s="110"/>
      <c r="M823" s="11"/>
      <c r="N823" s="10"/>
      <c r="O823" s="13"/>
      <c r="P823" s="11"/>
      <c r="Q823" s="11">
        <f>'[8]6、模具砂箱评估表'!J399</f>
        <v>31300</v>
      </c>
      <c r="R823" s="25">
        <f>'[8]6、模具砂箱评估表'!K399*100</f>
        <v>30</v>
      </c>
      <c r="S823" s="11">
        <f t="shared" si="28"/>
        <v>9390</v>
      </c>
      <c r="T823" s="11"/>
      <c r="U823" s="22" t="str">
        <f>'[8]6、模具砂箱评估表'!M399</f>
        <v>B2</v>
      </c>
      <c r="V823" s="176"/>
      <c r="W823" s="176"/>
      <c r="X823" s="176"/>
      <c r="Y823" s="176"/>
    </row>
    <row r="824" spans="1:25" ht="18" customHeight="1">
      <c r="A824" s="22">
        <f>'[8]6、模具砂箱评估表'!A400</f>
        <v>399</v>
      </c>
      <c r="B824" s="22">
        <f>'[8]6、模具砂箱评估表'!B400</f>
        <v>0</v>
      </c>
      <c r="C824" s="30" t="str">
        <f>'[8]6、模具砂箱评估表'!C400</f>
        <v>金属型模具86</v>
      </c>
      <c r="D824" s="22">
        <f>'[8]6、模具砂箱评估表'!D400</f>
        <v>0</v>
      </c>
      <c r="E824" s="22"/>
      <c r="F824" s="22">
        <f>'[8]6、模具砂箱评估表'!G400</f>
        <v>0</v>
      </c>
      <c r="G824" s="22" t="str">
        <f>'[8]6、模具砂箱评估表'!E400</f>
        <v>台</v>
      </c>
      <c r="H824" s="22">
        <f>'[8]6、模具砂箱评估表'!F400</f>
        <v>1</v>
      </c>
      <c r="I824" s="23">
        <f>'[8]6、模具砂箱评估表'!H400</f>
        <v>41455</v>
      </c>
      <c r="J824" s="23">
        <f t="shared" si="27"/>
        <v>41455</v>
      </c>
      <c r="K824" s="23"/>
      <c r="L824" s="110"/>
      <c r="M824" s="11"/>
      <c r="N824" s="10"/>
      <c r="O824" s="13"/>
      <c r="P824" s="11"/>
      <c r="Q824" s="11">
        <f>'[8]6、模具砂箱评估表'!J400</f>
        <v>31300</v>
      </c>
      <c r="R824" s="25">
        <f>'[8]6、模具砂箱评估表'!K400*100</f>
        <v>30</v>
      </c>
      <c r="S824" s="11">
        <f t="shared" si="28"/>
        <v>9390</v>
      </c>
      <c r="T824" s="11"/>
      <c r="U824" s="22" t="str">
        <f>'[8]6、模具砂箱评估表'!M400</f>
        <v>B2</v>
      </c>
      <c r="V824" s="176"/>
      <c r="W824" s="176"/>
      <c r="X824" s="176"/>
      <c r="Y824" s="176"/>
    </row>
    <row r="825" spans="1:25" ht="18" customHeight="1">
      <c r="A825" s="22">
        <f>'[8]6、模具砂箱评估表'!A401</f>
        <v>400</v>
      </c>
      <c r="B825" s="22">
        <f>'[8]6、模具砂箱评估表'!B401</f>
        <v>0</v>
      </c>
      <c r="C825" s="30" t="str">
        <f>'[8]6、模具砂箱评估表'!C401</f>
        <v>金属型模具87</v>
      </c>
      <c r="D825" s="22">
        <f>'[8]6、模具砂箱评估表'!D401</f>
        <v>0</v>
      </c>
      <c r="E825" s="22"/>
      <c r="F825" s="22">
        <f>'[8]6、模具砂箱评估表'!G401</f>
        <v>0</v>
      </c>
      <c r="G825" s="22" t="str">
        <f>'[8]6、模具砂箱评估表'!E401</f>
        <v>台</v>
      </c>
      <c r="H825" s="22">
        <f>'[8]6、模具砂箱评估表'!F401</f>
        <v>1</v>
      </c>
      <c r="I825" s="23">
        <f>'[8]6、模具砂箱评估表'!H401</f>
        <v>41455</v>
      </c>
      <c r="J825" s="23">
        <f t="shared" si="27"/>
        <v>41455</v>
      </c>
      <c r="K825" s="23"/>
      <c r="L825" s="110"/>
      <c r="M825" s="11"/>
      <c r="N825" s="10"/>
      <c r="O825" s="13"/>
      <c r="P825" s="11"/>
      <c r="Q825" s="11">
        <f>'[8]6、模具砂箱评估表'!J401</f>
        <v>31300</v>
      </c>
      <c r="R825" s="25">
        <f>'[8]6、模具砂箱评估表'!K401*100</f>
        <v>30</v>
      </c>
      <c r="S825" s="11">
        <f t="shared" si="28"/>
        <v>9390</v>
      </c>
      <c r="T825" s="11"/>
      <c r="U825" s="22" t="str">
        <f>'[8]6、模具砂箱评估表'!M401</f>
        <v>B2</v>
      </c>
      <c r="V825" s="176"/>
      <c r="W825" s="176"/>
      <c r="X825" s="176"/>
      <c r="Y825" s="176"/>
    </row>
    <row r="826" spans="1:25" ht="18" customHeight="1">
      <c r="A826" s="22">
        <f>'[8]6、模具砂箱评估表'!A402</f>
        <v>401</v>
      </c>
      <c r="B826" s="22">
        <f>'[8]6、模具砂箱评估表'!B402</f>
        <v>0</v>
      </c>
      <c r="C826" s="30" t="str">
        <f>'[8]6、模具砂箱评估表'!C402</f>
        <v>金属型模具88</v>
      </c>
      <c r="D826" s="22">
        <f>'[8]6、模具砂箱评估表'!D402</f>
        <v>0</v>
      </c>
      <c r="E826" s="22"/>
      <c r="F826" s="22">
        <f>'[8]6、模具砂箱评估表'!G402</f>
        <v>0</v>
      </c>
      <c r="G826" s="22" t="str">
        <f>'[8]6、模具砂箱评估表'!E402</f>
        <v>台</v>
      </c>
      <c r="H826" s="22">
        <f>'[8]6、模具砂箱评估表'!F402</f>
        <v>1</v>
      </c>
      <c r="I826" s="23">
        <f>'[8]6、模具砂箱评估表'!H402</f>
        <v>41455</v>
      </c>
      <c r="J826" s="23">
        <f t="shared" si="27"/>
        <v>41455</v>
      </c>
      <c r="K826" s="23"/>
      <c r="L826" s="110"/>
      <c r="M826" s="11"/>
      <c r="N826" s="10"/>
      <c r="O826" s="13"/>
      <c r="P826" s="11"/>
      <c r="Q826" s="11">
        <f>'[8]6、模具砂箱评估表'!J402</f>
        <v>31300</v>
      </c>
      <c r="R826" s="25">
        <f>'[8]6、模具砂箱评估表'!K402*100</f>
        <v>30</v>
      </c>
      <c r="S826" s="11">
        <f t="shared" si="28"/>
        <v>9390</v>
      </c>
      <c r="T826" s="11"/>
      <c r="U826" s="22" t="str">
        <f>'[8]6、模具砂箱评估表'!M402</f>
        <v>B2</v>
      </c>
      <c r="V826" s="176"/>
      <c r="W826" s="176"/>
      <c r="X826" s="176"/>
      <c r="Y826" s="176"/>
    </row>
    <row r="827" spans="1:25" ht="18" customHeight="1">
      <c r="A827" s="22">
        <f>'[8]6、模具砂箱评估表'!A403</f>
        <v>402</v>
      </c>
      <c r="B827" s="22">
        <f>'[8]6、模具砂箱评估表'!B403</f>
        <v>0</v>
      </c>
      <c r="C827" s="30" t="str">
        <f>'[8]6、模具砂箱评估表'!C403</f>
        <v>金属型模具89</v>
      </c>
      <c r="D827" s="22">
        <f>'[8]6、模具砂箱评估表'!D403</f>
        <v>0</v>
      </c>
      <c r="E827" s="22"/>
      <c r="F827" s="22">
        <f>'[8]6、模具砂箱评估表'!G403</f>
        <v>0</v>
      </c>
      <c r="G827" s="22" t="str">
        <f>'[8]6、模具砂箱评估表'!E403</f>
        <v>台</v>
      </c>
      <c r="H827" s="22">
        <f>'[8]6、模具砂箱评估表'!F403</f>
        <v>1</v>
      </c>
      <c r="I827" s="23">
        <f>'[8]6、模具砂箱评估表'!H403</f>
        <v>41455</v>
      </c>
      <c r="J827" s="23">
        <f t="shared" si="27"/>
        <v>41455</v>
      </c>
      <c r="K827" s="23"/>
      <c r="L827" s="110"/>
      <c r="M827" s="11"/>
      <c r="N827" s="10"/>
      <c r="O827" s="13"/>
      <c r="P827" s="11"/>
      <c r="Q827" s="11">
        <f>'[8]6、模具砂箱评估表'!J403</f>
        <v>31300</v>
      </c>
      <c r="R827" s="25">
        <f>'[8]6、模具砂箱评估表'!K403*100</f>
        <v>30</v>
      </c>
      <c r="S827" s="11">
        <f t="shared" si="28"/>
        <v>9390</v>
      </c>
      <c r="T827" s="11"/>
      <c r="U827" s="22" t="str">
        <f>'[8]6、模具砂箱评估表'!M403</f>
        <v>B2</v>
      </c>
      <c r="V827" s="176"/>
      <c r="W827" s="176"/>
      <c r="X827" s="176"/>
      <c r="Y827" s="176"/>
    </row>
    <row r="828" spans="1:25" ht="18" customHeight="1">
      <c r="A828" s="22">
        <f>'[8]6、模具砂箱评估表'!A404</f>
        <v>403</v>
      </c>
      <c r="B828" s="22">
        <f>'[8]6、模具砂箱评估表'!B404</f>
        <v>0</v>
      </c>
      <c r="C828" s="30" t="str">
        <f>'[8]6、模具砂箱评估表'!C404</f>
        <v>金属型模具90</v>
      </c>
      <c r="D828" s="22">
        <f>'[8]6、模具砂箱评估表'!D404</f>
        <v>0</v>
      </c>
      <c r="E828" s="22"/>
      <c r="F828" s="22">
        <f>'[8]6、模具砂箱评估表'!G404</f>
        <v>0</v>
      </c>
      <c r="G828" s="22" t="str">
        <f>'[8]6、模具砂箱评估表'!E404</f>
        <v>台</v>
      </c>
      <c r="H828" s="22">
        <f>'[8]6、模具砂箱评估表'!F404</f>
        <v>1</v>
      </c>
      <c r="I828" s="23">
        <f>'[8]6、模具砂箱评估表'!H404</f>
        <v>41455</v>
      </c>
      <c r="J828" s="23">
        <f t="shared" si="27"/>
        <v>41455</v>
      </c>
      <c r="K828" s="23"/>
      <c r="L828" s="110"/>
      <c r="M828" s="11"/>
      <c r="N828" s="10"/>
      <c r="O828" s="13"/>
      <c r="P828" s="11"/>
      <c r="Q828" s="11">
        <f>'[8]6、模具砂箱评估表'!J404</f>
        <v>31300</v>
      </c>
      <c r="R828" s="25">
        <f>'[8]6、模具砂箱评估表'!K404*100</f>
        <v>30</v>
      </c>
      <c r="S828" s="11">
        <f t="shared" si="28"/>
        <v>9390</v>
      </c>
      <c r="T828" s="11"/>
      <c r="U828" s="22" t="str">
        <f>'[8]6、模具砂箱评估表'!M404</f>
        <v>B2</v>
      </c>
      <c r="V828" s="176"/>
      <c r="W828" s="176"/>
      <c r="X828" s="176"/>
      <c r="Y828" s="176"/>
    </row>
    <row r="829" spans="1:25" ht="18" customHeight="1">
      <c r="A829" s="22">
        <f>'[8]6、模具砂箱评估表'!A405</f>
        <v>404</v>
      </c>
      <c r="B829" s="22">
        <f>'[8]6、模具砂箱评估表'!B405</f>
        <v>0</v>
      </c>
      <c r="C829" s="30" t="str">
        <f>'[8]6、模具砂箱评估表'!C405</f>
        <v>金属型模具91</v>
      </c>
      <c r="D829" s="22">
        <f>'[8]6、模具砂箱评估表'!D405</f>
        <v>0</v>
      </c>
      <c r="E829" s="22"/>
      <c r="F829" s="22">
        <f>'[8]6、模具砂箱评估表'!G405</f>
        <v>0</v>
      </c>
      <c r="G829" s="22" t="str">
        <f>'[8]6、模具砂箱评估表'!E405</f>
        <v>台</v>
      </c>
      <c r="H829" s="22">
        <f>'[8]6、模具砂箱评估表'!F405</f>
        <v>1</v>
      </c>
      <c r="I829" s="23">
        <f>'[8]6、模具砂箱评估表'!H405</f>
        <v>41455</v>
      </c>
      <c r="J829" s="23">
        <f t="shared" si="27"/>
        <v>41455</v>
      </c>
      <c r="K829" s="23"/>
      <c r="L829" s="110"/>
      <c r="M829" s="11"/>
      <c r="N829" s="10"/>
      <c r="O829" s="13"/>
      <c r="P829" s="11"/>
      <c r="Q829" s="11">
        <f>'[8]6、模具砂箱评估表'!J405</f>
        <v>31300</v>
      </c>
      <c r="R829" s="25">
        <f>'[8]6、模具砂箱评估表'!K405*100</f>
        <v>30</v>
      </c>
      <c r="S829" s="11">
        <f t="shared" si="28"/>
        <v>9390</v>
      </c>
      <c r="T829" s="11"/>
      <c r="U829" s="22" t="str">
        <f>'[8]6、模具砂箱评估表'!M405</f>
        <v>B2</v>
      </c>
      <c r="V829" s="176"/>
      <c r="W829" s="176"/>
      <c r="X829" s="176"/>
      <c r="Y829" s="176"/>
    </row>
    <row r="830" spans="1:25" ht="18" customHeight="1">
      <c r="A830" s="22">
        <f>'[8]6、模具砂箱评估表'!A406</f>
        <v>405</v>
      </c>
      <c r="B830" s="22">
        <f>'[8]6、模具砂箱评估表'!B406</f>
        <v>0</v>
      </c>
      <c r="C830" s="30" t="str">
        <f>'[8]6、模具砂箱评估表'!C406</f>
        <v>金属型模具92</v>
      </c>
      <c r="D830" s="22">
        <f>'[8]6、模具砂箱评估表'!D406</f>
        <v>0</v>
      </c>
      <c r="E830" s="22"/>
      <c r="F830" s="22">
        <f>'[8]6、模具砂箱评估表'!G406</f>
        <v>0</v>
      </c>
      <c r="G830" s="22" t="str">
        <f>'[8]6、模具砂箱评估表'!E406</f>
        <v>台</v>
      </c>
      <c r="H830" s="22">
        <f>'[8]6、模具砂箱评估表'!F406</f>
        <v>1</v>
      </c>
      <c r="I830" s="23">
        <f>'[8]6、模具砂箱评估表'!H406</f>
        <v>41455</v>
      </c>
      <c r="J830" s="23">
        <f t="shared" si="27"/>
        <v>41455</v>
      </c>
      <c r="K830" s="23"/>
      <c r="L830" s="110"/>
      <c r="M830" s="11"/>
      <c r="N830" s="10"/>
      <c r="O830" s="13"/>
      <c r="P830" s="11"/>
      <c r="Q830" s="11">
        <f>'[8]6、模具砂箱评估表'!J406</f>
        <v>32800</v>
      </c>
      <c r="R830" s="25">
        <f>'[8]6、模具砂箱评估表'!K406*100</f>
        <v>30</v>
      </c>
      <c r="S830" s="11">
        <f t="shared" si="28"/>
        <v>9840</v>
      </c>
      <c r="T830" s="11"/>
      <c r="U830" s="22" t="str">
        <f>'[8]6、模具砂箱评估表'!M406</f>
        <v>B2</v>
      </c>
      <c r="V830" s="176"/>
      <c r="W830" s="176"/>
      <c r="X830" s="176"/>
      <c r="Y830" s="176"/>
    </row>
    <row r="831" spans="1:25" ht="18" customHeight="1">
      <c r="A831" s="22">
        <f>'[8]6、模具砂箱评估表'!A407</f>
        <v>406</v>
      </c>
      <c r="B831" s="22">
        <f>'[8]6、模具砂箱评估表'!B407</f>
        <v>0</v>
      </c>
      <c r="C831" s="30" t="str">
        <f>'[8]6、模具砂箱评估表'!C407</f>
        <v>金属型模具93</v>
      </c>
      <c r="D831" s="22">
        <f>'[8]6、模具砂箱评估表'!D407</f>
        <v>0</v>
      </c>
      <c r="E831" s="22"/>
      <c r="F831" s="22">
        <f>'[8]6、模具砂箱评估表'!G407</f>
        <v>0</v>
      </c>
      <c r="G831" s="22" t="str">
        <f>'[8]6、模具砂箱评估表'!E407</f>
        <v>台</v>
      </c>
      <c r="H831" s="22">
        <f>'[8]6、模具砂箱评估表'!F407</f>
        <v>1</v>
      </c>
      <c r="I831" s="23">
        <f>'[8]6、模具砂箱评估表'!H407</f>
        <v>41455</v>
      </c>
      <c r="J831" s="23">
        <f t="shared" si="27"/>
        <v>41455</v>
      </c>
      <c r="K831" s="23"/>
      <c r="L831" s="110"/>
      <c r="M831" s="11"/>
      <c r="N831" s="10"/>
      <c r="O831" s="13"/>
      <c r="P831" s="11"/>
      <c r="Q831" s="11">
        <f>'[8]6、模具砂箱评估表'!J407</f>
        <v>32800</v>
      </c>
      <c r="R831" s="25">
        <f>'[8]6、模具砂箱评估表'!K407*100</f>
        <v>30</v>
      </c>
      <c r="S831" s="11">
        <f t="shared" si="28"/>
        <v>9840</v>
      </c>
      <c r="T831" s="11"/>
      <c r="U831" s="22" t="str">
        <f>'[8]6、模具砂箱评估表'!M407</f>
        <v>B2</v>
      </c>
      <c r="V831" s="176"/>
      <c r="W831" s="176"/>
      <c r="X831" s="176"/>
      <c r="Y831" s="176"/>
    </row>
    <row r="832" spans="1:25" ht="18" customHeight="1">
      <c r="A832" s="22">
        <f>'[8]6、模具砂箱评估表'!A408</f>
        <v>407</v>
      </c>
      <c r="B832" s="22">
        <f>'[8]6、模具砂箱评估表'!B408</f>
        <v>0</v>
      </c>
      <c r="C832" s="30" t="str">
        <f>'[8]6、模具砂箱评估表'!C408</f>
        <v>金属型模具94</v>
      </c>
      <c r="D832" s="22">
        <f>'[8]6、模具砂箱评估表'!D408</f>
        <v>0</v>
      </c>
      <c r="E832" s="22"/>
      <c r="F832" s="22">
        <f>'[8]6、模具砂箱评估表'!G408</f>
        <v>0</v>
      </c>
      <c r="G832" s="22" t="str">
        <f>'[8]6、模具砂箱评估表'!E408</f>
        <v>台</v>
      </c>
      <c r="H832" s="22">
        <f>'[8]6、模具砂箱评估表'!F408</f>
        <v>1</v>
      </c>
      <c r="I832" s="23">
        <f>'[8]6、模具砂箱评估表'!H408</f>
        <v>41455</v>
      </c>
      <c r="J832" s="23">
        <f t="shared" si="27"/>
        <v>41455</v>
      </c>
      <c r="K832" s="23"/>
      <c r="L832" s="110"/>
      <c r="M832" s="11"/>
      <c r="N832" s="10"/>
      <c r="O832" s="13"/>
      <c r="P832" s="11"/>
      <c r="Q832" s="11">
        <f>'[8]6、模具砂箱评估表'!J408</f>
        <v>32800</v>
      </c>
      <c r="R832" s="25">
        <f>'[8]6、模具砂箱评估表'!K408*100</f>
        <v>30</v>
      </c>
      <c r="S832" s="11">
        <f t="shared" si="28"/>
        <v>9840</v>
      </c>
      <c r="T832" s="11"/>
      <c r="U832" s="22" t="str">
        <f>'[8]6、模具砂箱评估表'!M408</f>
        <v>B2</v>
      </c>
      <c r="V832" s="176"/>
      <c r="W832" s="176"/>
      <c r="X832" s="176"/>
      <c r="Y832" s="176"/>
    </row>
    <row r="833" spans="1:25" ht="18" customHeight="1">
      <c r="A833" s="22">
        <f>'[8]6、模具砂箱评估表'!A409</f>
        <v>408</v>
      </c>
      <c r="B833" s="22">
        <f>'[8]6、模具砂箱评估表'!B409</f>
        <v>0</v>
      </c>
      <c r="C833" s="30" t="str">
        <f>'[8]6、模具砂箱评估表'!C409</f>
        <v>金属型模具95</v>
      </c>
      <c r="D833" s="22">
        <f>'[8]6、模具砂箱评估表'!D409</f>
        <v>0</v>
      </c>
      <c r="E833" s="22"/>
      <c r="F833" s="22">
        <f>'[8]6、模具砂箱评估表'!G409</f>
        <v>0</v>
      </c>
      <c r="G833" s="22" t="str">
        <f>'[8]6、模具砂箱评估表'!E409</f>
        <v>台</v>
      </c>
      <c r="H833" s="22">
        <f>'[8]6、模具砂箱评估表'!F409</f>
        <v>1</v>
      </c>
      <c r="I833" s="23">
        <f>'[8]6、模具砂箱评估表'!H409</f>
        <v>41455</v>
      </c>
      <c r="J833" s="23">
        <f t="shared" si="27"/>
        <v>41455</v>
      </c>
      <c r="K833" s="23"/>
      <c r="L833" s="110"/>
      <c r="M833" s="11"/>
      <c r="N833" s="10"/>
      <c r="O833" s="13"/>
      <c r="P833" s="11"/>
      <c r="Q833" s="11">
        <f>'[8]6、模具砂箱评估表'!J409</f>
        <v>32800</v>
      </c>
      <c r="R833" s="25">
        <f>'[8]6、模具砂箱评估表'!K409*100</f>
        <v>30</v>
      </c>
      <c r="S833" s="11">
        <f t="shared" si="28"/>
        <v>9840</v>
      </c>
      <c r="T833" s="11"/>
      <c r="U833" s="22" t="str">
        <f>'[8]6、模具砂箱评估表'!M409</f>
        <v>B2</v>
      </c>
      <c r="V833" s="176"/>
      <c r="W833" s="176"/>
      <c r="X833" s="176"/>
      <c r="Y833" s="176"/>
    </row>
    <row r="834" spans="1:25" ht="18" customHeight="1">
      <c r="A834" s="22">
        <f>'[8]6、模具砂箱评估表'!A410</f>
        <v>409</v>
      </c>
      <c r="B834" s="22">
        <f>'[8]6、模具砂箱评估表'!B410</f>
        <v>0</v>
      </c>
      <c r="C834" s="30" t="str">
        <f>'[8]6、模具砂箱评估表'!C410</f>
        <v>金属型模具96</v>
      </c>
      <c r="D834" s="22">
        <f>'[8]6、模具砂箱评估表'!D410</f>
        <v>0</v>
      </c>
      <c r="E834" s="22"/>
      <c r="F834" s="22">
        <f>'[8]6、模具砂箱评估表'!G410</f>
        <v>0</v>
      </c>
      <c r="G834" s="22" t="str">
        <f>'[8]6、模具砂箱评估表'!E410</f>
        <v>台</v>
      </c>
      <c r="H834" s="22">
        <f>'[8]6、模具砂箱评估表'!F410</f>
        <v>1</v>
      </c>
      <c r="I834" s="23">
        <f>'[8]6、模具砂箱评估表'!H410</f>
        <v>41455</v>
      </c>
      <c r="J834" s="23">
        <f t="shared" si="27"/>
        <v>41455</v>
      </c>
      <c r="K834" s="23"/>
      <c r="L834" s="110"/>
      <c r="M834" s="11"/>
      <c r="N834" s="10"/>
      <c r="O834" s="13"/>
      <c r="P834" s="11"/>
      <c r="Q834" s="11">
        <f>'[8]6、模具砂箱评估表'!J410</f>
        <v>32800</v>
      </c>
      <c r="R834" s="25">
        <f>'[8]6、模具砂箱评估表'!K410*100</f>
        <v>30</v>
      </c>
      <c r="S834" s="11">
        <f t="shared" si="28"/>
        <v>9840</v>
      </c>
      <c r="T834" s="11"/>
      <c r="U834" s="22" t="str">
        <f>'[8]6、模具砂箱评估表'!M410</f>
        <v>B2</v>
      </c>
      <c r="V834" s="176"/>
      <c r="W834" s="176"/>
      <c r="X834" s="176"/>
      <c r="Y834" s="176"/>
    </row>
    <row r="835" spans="1:25" ht="18" customHeight="1">
      <c r="A835" s="22">
        <f>'[8]6、模具砂箱评估表'!A411</f>
        <v>410</v>
      </c>
      <c r="B835" s="22">
        <f>'[8]6、模具砂箱评估表'!B411</f>
        <v>0</v>
      </c>
      <c r="C835" s="30" t="str">
        <f>'[8]6、模具砂箱评估表'!C411</f>
        <v>金属型模具97</v>
      </c>
      <c r="D835" s="22">
        <f>'[8]6、模具砂箱评估表'!D411</f>
        <v>0</v>
      </c>
      <c r="E835" s="22"/>
      <c r="F835" s="22">
        <f>'[8]6、模具砂箱评估表'!G411</f>
        <v>0</v>
      </c>
      <c r="G835" s="22" t="str">
        <f>'[8]6、模具砂箱评估表'!E411</f>
        <v>台</v>
      </c>
      <c r="H835" s="22">
        <f>'[8]6、模具砂箱评估表'!F411</f>
        <v>1</v>
      </c>
      <c r="I835" s="23">
        <f>'[8]6、模具砂箱评估表'!H411</f>
        <v>41455</v>
      </c>
      <c r="J835" s="23">
        <f t="shared" si="27"/>
        <v>41455</v>
      </c>
      <c r="K835" s="23"/>
      <c r="L835" s="110"/>
      <c r="M835" s="11"/>
      <c r="N835" s="10"/>
      <c r="O835" s="13"/>
      <c r="P835" s="11"/>
      <c r="Q835" s="11">
        <f>'[8]6、模具砂箱评估表'!J411</f>
        <v>32800</v>
      </c>
      <c r="R835" s="25">
        <f>'[8]6、模具砂箱评估表'!K411*100</f>
        <v>30</v>
      </c>
      <c r="S835" s="11">
        <f t="shared" si="28"/>
        <v>9840</v>
      </c>
      <c r="T835" s="11"/>
      <c r="U835" s="22" t="str">
        <f>'[8]6、模具砂箱评估表'!M411</f>
        <v>B2</v>
      </c>
      <c r="V835" s="176"/>
      <c r="W835" s="176"/>
      <c r="X835" s="176"/>
      <c r="Y835" s="176"/>
    </row>
    <row r="836" spans="1:25" ht="18" customHeight="1">
      <c r="A836" s="22">
        <f>'[8]6、模具砂箱评估表'!A412</f>
        <v>411</v>
      </c>
      <c r="B836" s="22">
        <f>'[8]6、模具砂箱评估表'!B412</f>
        <v>0</v>
      </c>
      <c r="C836" s="30" t="str">
        <f>'[8]6、模具砂箱评估表'!C412</f>
        <v>金属型模具98</v>
      </c>
      <c r="D836" s="22">
        <f>'[8]6、模具砂箱评估表'!D412</f>
        <v>0</v>
      </c>
      <c r="E836" s="22"/>
      <c r="F836" s="22">
        <f>'[8]6、模具砂箱评估表'!G412</f>
        <v>0</v>
      </c>
      <c r="G836" s="22" t="str">
        <f>'[8]6、模具砂箱评估表'!E412</f>
        <v>台</v>
      </c>
      <c r="H836" s="22">
        <f>'[8]6、模具砂箱评估表'!F412</f>
        <v>1</v>
      </c>
      <c r="I836" s="23">
        <f>'[8]6、模具砂箱评估表'!H412</f>
        <v>41455</v>
      </c>
      <c r="J836" s="23">
        <f t="shared" si="27"/>
        <v>41455</v>
      </c>
      <c r="K836" s="23"/>
      <c r="L836" s="110"/>
      <c r="M836" s="11"/>
      <c r="N836" s="10"/>
      <c r="O836" s="13"/>
      <c r="P836" s="11"/>
      <c r="Q836" s="11">
        <f>'[8]6、模具砂箱评估表'!J412</f>
        <v>32800</v>
      </c>
      <c r="R836" s="25">
        <f>'[8]6、模具砂箱评估表'!K412*100</f>
        <v>30</v>
      </c>
      <c r="S836" s="11">
        <f t="shared" si="28"/>
        <v>9840</v>
      </c>
      <c r="T836" s="11"/>
      <c r="U836" s="22" t="str">
        <f>'[8]6、模具砂箱评估表'!M412</f>
        <v>B2</v>
      </c>
      <c r="V836" s="176"/>
      <c r="W836" s="176"/>
      <c r="X836" s="176"/>
      <c r="Y836" s="176"/>
    </row>
    <row r="837" spans="1:25" ht="18" customHeight="1">
      <c r="A837" s="22">
        <f>'[8]6、模具砂箱评估表'!A413</f>
        <v>412</v>
      </c>
      <c r="B837" s="22">
        <f>'[8]6、模具砂箱评估表'!B413</f>
        <v>0</v>
      </c>
      <c r="C837" s="30" t="str">
        <f>'[8]6、模具砂箱评估表'!C413</f>
        <v>金属型模具99</v>
      </c>
      <c r="D837" s="22">
        <f>'[8]6、模具砂箱评估表'!D413</f>
        <v>0</v>
      </c>
      <c r="E837" s="22"/>
      <c r="F837" s="22">
        <f>'[8]6、模具砂箱评估表'!G413</f>
        <v>0</v>
      </c>
      <c r="G837" s="22" t="str">
        <f>'[8]6、模具砂箱评估表'!E413</f>
        <v>台</v>
      </c>
      <c r="H837" s="22">
        <f>'[8]6、模具砂箱评估表'!F413</f>
        <v>1</v>
      </c>
      <c r="I837" s="23">
        <f>'[8]6、模具砂箱评估表'!H413</f>
        <v>41455</v>
      </c>
      <c r="J837" s="23">
        <f t="shared" si="27"/>
        <v>41455</v>
      </c>
      <c r="K837" s="23"/>
      <c r="L837" s="110"/>
      <c r="M837" s="11"/>
      <c r="N837" s="10"/>
      <c r="O837" s="13"/>
      <c r="P837" s="11"/>
      <c r="Q837" s="11">
        <f>'[8]6、模具砂箱评估表'!J413</f>
        <v>32800</v>
      </c>
      <c r="R837" s="25">
        <f>'[8]6、模具砂箱评估表'!K413*100</f>
        <v>30</v>
      </c>
      <c r="S837" s="11">
        <f t="shared" si="28"/>
        <v>9840</v>
      </c>
      <c r="T837" s="11"/>
      <c r="U837" s="22" t="str">
        <f>'[8]6、模具砂箱评估表'!M413</f>
        <v>B2</v>
      </c>
      <c r="V837" s="176"/>
      <c r="W837" s="176"/>
      <c r="X837" s="176"/>
      <c r="Y837" s="176"/>
    </row>
    <row r="838" spans="1:25" ht="18" customHeight="1">
      <c r="A838" s="22">
        <f>'[8]6、模具砂箱评估表'!A414</f>
        <v>413</v>
      </c>
      <c r="B838" s="22">
        <f>'[8]6、模具砂箱评估表'!B414</f>
        <v>0</v>
      </c>
      <c r="C838" s="30" t="str">
        <f>'[8]6、模具砂箱评估表'!C414</f>
        <v>金属型模具100</v>
      </c>
      <c r="D838" s="22">
        <f>'[8]6、模具砂箱评估表'!D414</f>
        <v>0</v>
      </c>
      <c r="E838" s="22"/>
      <c r="F838" s="22">
        <f>'[8]6、模具砂箱评估表'!G414</f>
        <v>0</v>
      </c>
      <c r="G838" s="22" t="str">
        <f>'[8]6、模具砂箱评估表'!E414</f>
        <v>台</v>
      </c>
      <c r="H838" s="22">
        <f>'[8]6、模具砂箱评估表'!F414</f>
        <v>1</v>
      </c>
      <c r="I838" s="23">
        <f>'[8]6、模具砂箱评估表'!H414</f>
        <v>41455</v>
      </c>
      <c r="J838" s="23">
        <f t="shared" si="27"/>
        <v>41455</v>
      </c>
      <c r="K838" s="23"/>
      <c r="L838" s="110"/>
      <c r="M838" s="11"/>
      <c r="N838" s="10"/>
      <c r="O838" s="13"/>
      <c r="P838" s="11"/>
      <c r="Q838" s="11">
        <f>'[8]6、模具砂箱评估表'!J414</f>
        <v>21800</v>
      </c>
      <c r="R838" s="25">
        <f>'[8]6、模具砂箱评估表'!K414*100</f>
        <v>30</v>
      </c>
      <c r="S838" s="11">
        <f t="shared" si="28"/>
        <v>6540</v>
      </c>
      <c r="T838" s="11"/>
      <c r="U838" s="22" t="str">
        <f>'[8]6、模具砂箱评估表'!M414</f>
        <v>B2</v>
      </c>
      <c r="V838" s="176"/>
      <c r="W838" s="176"/>
      <c r="X838" s="176"/>
      <c r="Y838" s="176"/>
    </row>
    <row r="839" spans="1:25" ht="18" customHeight="1">
      <c r="A839" s="22">
        <f>'[8]6、模具砂箱评估表'!A415</f>
        <v>414</v>
      </c>
      <c r="B839" s="22">
        <f>'[8]6、模具砂箱评估表'!B415</f>
        <v>0</v>
      </c>
      <c r="C839" s="30" t="str">
        <f>'[8]6、模具砂箱评估表'!C415</f>
        <v>金属型模具101</v>
      </c>
      <c r="D839" s="22">
        <f>'[8]6、模具砂箱评估表'!D415</f>
        <v>0</v>
      </c>
      <c r="E839" s="22"/>
      <c r="F839" s="22">
        <f>'[8]6、模具砂箱评估表'!G415</f>
        <v>0</v>
      </c>
      <c r="G839" s="22" t="str">
        <f>'[8]6、模具砂箱评估表'!E415</f>
        <v>台</v>
      </c>
      <c r="H839" s="22">
        <f>'[8]6、模具砂箱评估表'!F415</f>
        <v>1</v>
      </c>
      <c r="I839" s="23">
        <f>'[8]6、模具砂箱评估表'!H415</f>
        <v>41455</v>
      </c>
      <c r="J839" s="23">
        <f t="shared" si="27"/>
        <v>41455</v>
      </c>
      <c r="K839" s="23"/>
      <c r="L839" s="110"/>
      <c r="M839" s="11"/>
      <c r="N839" s="10"/>
      <c r="O839" s="13"/>
      <c r="P839" s="11"/>
      <c r="Q839" s="11">
        <f>'[8]6、模具砂箱评估表'!J415</f>
        <v>33300</v>
      </c>
      <c r="R839" s="25">
        <f>'[8]6、模具砂箱评估表'!K415*100</f>
        <v>30</v>
      </c>
      <c r="S839" s="11">
        <f t="shared" si="28"/>
        <v>9990</v>
      </c>
      <c r="T839" s="11"/>
      <c r="U839" s="22" t="str">
        <f>'[8]6、模具砂箱评估表'!M415</f>
        <v>B2</v>
      </c>
      <c r="V839" s="176"/>
      <c r="W839" s="176"/>
      <c r="X839" s="176"/>
      <c r="Y839" s="176"/>
    </row>
    <row r="840" spans="1:25" ht="18" customHeight="1">
      <c r="A840" s="22">
        <f>'[8]6、模具砂箱评估表'!A416</f>
        <v>415</v>
      </c>
      <c r="B840" s="22">
        <f>'[8]6、模具砂箱评估表'!B416</f>
        <v>0</v>
      </c>
      <c r="C840" s="30" t="str">
        <f>'[8]6、模具砂箱评估表'!C416</f>
        <v>金属型模具102</v>
      </c>
      <c r="D840" s="22">
        <f>'[8]6、模具砂箱评估表'!D416</f>
        <v>0</v>
      </c>
      <c r="E840" s="22"/>
      <c r="F840" s="22">
        <f>'[8]6、模具砂箱评估表'!G416</f>
        <v>0</v>
      </c>
      <c r="G840" s="22" t="str">
        <f>'[8]6、模具砂箱评估表'!E416</f>
        <v>台</v>
      </c>
      <c r="H840" s="22">
        <f>'[8]6、模具砂箱评估表'!F416</f>
        <v>1</v>
      </c>
      <c r="I840" s="23">
        <f>'[8]6、模具砂箱评估表'!H416</f>
        <v>41455</v>
      </c>
      <c r="J840" s="23">
        <f t="shared" si="27"/>
        <v>41455</v>
      </c>
      <c r="K840" s="23"/>
      <c r="L840" s="110"/>
      <c r="M840" s="11"/>
      <c r="N840" s="10"/>
      <c r="O840" s="13"/>
      <c r="P840" s="11"/>
      <c r="Q840" s="11">
        <f>'[8]6、模具砂箱评估表'!J416</f>
        <v>33300</v>
      </c>
      <c r="R840" s="25">
        <f>'[8]6、模具砂箱评估表'!K416*100</f>
        <v>30</v>
      </c>
      <c r="S840" s="11">
        <f t="shared" si="28"/>
        <v>9990</v>
      </c>
      <c r="T840" s="11"/>
      <c r="U840" s="22" t="str">
        <f>'[8]6、模具砂箱评估表'!M416</f>
        <v>B2</v>
      </c>
      <c r="V840" s="176"/>
      <c r="W840" s="176"/>
      <c r="X840" s="176"/>
      <c r="Y840" s="176"/>
    </row>
    <row r="841" spans="1:25" ht="18" customHeight="1">
      <c r="A841" s="22">
        <f>'[8]6、模具砂箱评估表'!A417</f>
        <v>416</v>
      </c>
      <c r="B841" s="22">
        <f>'[8]6、模具砂箱评估表'!B417</f>
        <v>0</v>
      </c>
      <c r="C841" s="30" t="str">
        <f>'[8]6、模具砂箱评估表'!C417</f>
        <v>金属型模具103</v>
      </c>
      <c r="D841" s="22">
        <f>'[8]6、模具砂箱评估表'!D417</f>
        <v>0</v>
      </c>
      <c r="E841" s="22"/>
      <c r="F841" s="22">
        <f>'[8]6、模具砂箱评估表'!G417</f>
        <v>0</v>
      </c>
      <c r="G841" s="22" t="str">
        <f>'[8]6、模具砂箱评估表'!E417</f>
        <v>台</v>
      </c>
      <c r="H841" s="22">
        <f>'[8]6、模具砂箱评估表'!F417</f>
        <v>1</v>
      </c>
      <c r="I841" s="23">
        <f>'[8]6、模具砂箱评估表'!H417</f>
        <v>41455</v>
      </c>
      <c r="J841" s="23">
        <f t="shared" si="27"/>
        <v>41455</v>
      </c>
      <c r="K841" s="23"/>
      <c r="L841" s="110"/>
      <c r="M841" s="11"/>
      <c r="N841" s="10"/>
      <c r="O841" s="13"/>
      <c r="P841" s="11"/>
      <c r="Q841" s="11">
        <f>'[8]6、模具砂箱评估表'!J417</f>
        <v>33300</v>
      </c>
      <c r="R841" s="25">
        <f>'[8]6、模具砂箱评估表'!K417*100</f>
        <v>30</v>
      </c>
      <c r="S841" s="11">
        <f t="shared" si="28"/>
        <v>9990</v>
      </c>
      <c r="T841" s="11"/>
      <c r="U841" s="22" t="str">
        <f>'[8]6、模具砂箱评估表'!M417</f>
        <v>B2</v>
      </c>
      <c r="V841" s="176"/>
      <c r="W841" s="176"/>
      <c r="X841" s="176"/>
      <c r="Y841" s="176"/>
    </row>
    <row r="842" spans="1:25" ht="18" customHeight="1">
      <c r="A842" s="22">
        <f>'[8]6、模具砂箱评估表'!A418</f>
        <v>417</v>
      </c>
      <c r="B842" s="22">
        <f>'[8]6、模具砂箱评估表'!B418</f>
        <v>0</v>
      </c>
      <c r="C842" s="30" t="str">
        <f>'[8]6、模具砂箱评估表'!C418</f>
        <v>金属型模具104</v>
      </c>
      <c r="D842" s="22">
        <f>'[8]6、模具砂箱评估表'!D418</f>
        <v>0</v>
      </c>
      <c r="E842" s="22"/>
      <c r="F842" s="22">
        <f>'[8]6、模具砂箱评估表'!G418</f>
        <v>0</v>
      </c>
      <c r="G842" s="22" t="str">
        <f>'[8]6、模具砂箱评估表'!E418</f>
        <v>台</v>
      </c>
      <c r="H842" s="22">
        <f>'[8]6、模具砂箱评估表'!F418</f>
        <v>1</v>
      </c>
      <c r="I842" s="23">
        <f>'[8]6、模具砂箱评估表'!H418</f>
        <v>41455</v>
      </c>
      <c r="J842" s="23">
        <f t="shared" si="27"/>
        <v>41455</v>
      </c>
      <c r="K842" s="23"/>
      <c r="L842" s="110"/>
      <c r="M842" s="11"/>
      <c r="N842" s="10"/>
      <c r="O842" s="13"/>
      <c r="P842" s="11"/>
      <c r="Q842" s="11">
        <f>'[8]6、模具砂箱评估表'!J418</f>
        <v>33300</v>
      </c>
      <c r="R842" s="25">
        <f>'[8]6、模具砂箱评估表'!K418*100</f>
        <v>30</v>
      </c>
      <c r="S842" s="11">
        <f t="shared" si="28"/>
        <v>9990</v>
      </c>
      <c r="T842" s="11"/>
      <c r="U842" s="22" t="str">
        <f>'[8]6、模具砂箱评估表'!M418</f>
        <v>B2</v>
      </c>
      <c r="V842" s="176"/>
      <c r="W842" s="176"/>
      <c r="X842" s="176"/>
      <c r="Y842" s="176"/>
    </row>
    <row r="843" spans="1:25" ht="18" customHeight="1">
      <c r="A843" s="22">
        <f>'[8]6、模具砂箱评估表'!A419</f>
        <v>418</v>
      </c>
      <c r="B843" s="22">
        <f>'[8]6、模具砂箱评估表'!B419</f>
        <v>0</v>
      </c>
      <c r="C843" s="30" t="str">
        <f>'[8]6、模具砂箱评估表'!C419</f>
        <v>金属型模具105</v>
      </c>
      <c r="D843" s="22">
        <f>'[8]6、模具砂箱评估表'!D419</f>
        <v>0</v>
      </c>
      <c r="E843" s="22"/>
      <c r="F843" s="22">
        <f>'[8]6、模具砂箱评估表'!G419</f>
        <v>0</v>
      </c>
      <c r="G843" s="22" t="str">
        <f>'[8]6、模具砂箱评估表'!E419</f>
        <v>台</v>
      </c>
      <c r="H843" s="22">
        <f>'[8]6、模具砂箱评估表'!F419</f>
        <v>1</v>
      </c>
      <c r="I843" s="23">
        <f>'[8]6、模具砂箱评估表'!H419</f>
        <v>41455</v>
      </c>
      <c r="J843" s="23">
        <f t="shared" si="27"/>
        <v>41455</v>
      </c>
      <c r="K843" s="23"/>
      <c r="L843" s="110"/>
      <c r="M843" s="11"/>
      <c r="N843" s="10"/>
      <c r="O843" s="13"/>
      <c r="P843" s="11"/>
      <c r="Q843" s="11">
        <f>'[8]6、模具砂箱评估表'!J419</f>
        <v>33300</v>
      </c>
      <c r="R843" s="25">
        <f>'[8]6、模具砂箱评估表'!K419*100</f>
        <v>30</v>
      </c>
      <c r="S843" s="11">
        <f t="shared" si="28"/>
        <v>9990</v>
      </c>
      <c r="T843" s="11"/>
      <c r="U843" s="22" t="str">
        <f>'[8]6、模具砂箱评估表'!M419</f>
        <v>B2</v>
      </c>
      <c r="V843" s="176"/>
      <c r="W843" s="176"/>
      <c r="X843" s="176"/>
      <c r="Y843" s="176"/>
    </row>
    <row r="844" spans="1:25" ht="18" customHeight="1">
      <c r="A844" s="22">
        <f>'[8]6、模具砂箱评估表'!A420</f>
        <v>419</v>
      </c>
      <c r="B844" s="22">
        <f>'[8]6、模具砂箱评估表'!B420</f>
        <v>0</v>
      </c>
      <c r="C844" s="30" t="str">
        <f>'[8]6、模具砂箱评估表'!C420</f>
        <v>金属型模具106</v>
      </c>
      <c r="D844" s="22">
        <f>'[8]6、模具砂箱评估表'!D420</f>
        <v>0</v>
      </c>
      <c r="E844" s="22"/>
      <c r="F844" s="22">
        <f>'[8]6、模具砂箱评估表'!G420</f>
        <v>0</v>
      </c>
      <c r="G844" s="22" t="str">
        <f>'[8]6、模具砂箱评估表'!E420</f>
        <v>台</v>
      </c>
      <c r="H844" s="22">
        <f>'[8]6、模具砂箱评估表'!F420</f>
        <v>1</v>
      </c>
      <c r="I844" s="23">
        <f>'[8]6、模具砂箱评估表'!H420</f>
        <v>41455</v>
      </c>
      <c r="J844" s="23">
        <f t="shared" si="27"/>
        <v>41455</v>
      </c>
      <c r="K844" s="23"/>
      <c r="L844" s="110"/>
      <c r="M844" s="11"/>
      <c r="N844" s="10"/>
      <c r="O844" s="13"/>
      <c r="P844" s="11"/>
      <c r="Q844" s="11">
        <f>'[8]6、模具砂箱评估表'!J420</f>
        <v>33300</v>
      </c>
      <c r="R844" s="25">
        <f>'[8]6、模具砂箱评估表'!K420*100</f>
        <v>30</v>
      </c>
      <c r="S844" s="11">
        <f t="shared" si="28"/>
        <v>9990</v>
      </c>
      <c r="T844" s="11"/>
      <c r="U844" s="22" t="str">
        <f>'[8]6、模具砂箱评估表'!M420</f>
        <v>B2</v>
      </c>
      <c r="V844" s="176"/>
      <c r="W844" s="176"/>
      <c r="X844" s="176"/>
      <c r="Y844" s="176"/>
    </row>
    <row r="845" spans="1:25" ht="18" customHeight="1">
      <c r="A845" s="22">
        <f>'[8]6、模具砂箱评估表'!A421</f>
        <v>420</v>
      </c>
      <c r="B845" s="22">
        <f>'[8]6、模具砂箱评估表'!B421</f>
        <v>0</v>
      </c>
      <c r="C845" s="30" t="str">
        <f>'[8]6、模具砂箱评估表'!C421</f>
        <v>金属型模具107</v>
      </c>
      <c r="D845" s="22">
        <f>'[8]6、模具砂箱评估表'!D421</f>
        <v>0</v>
      </c>
      <c r="E845" s="22"/>
      <c r="F845" s="22">
        <f>'[8]6、模具砂箱评估表'!G421</f>
        <v>0</v>
      </c>
      <c r="G845" s="22" t="str">
        <f>'[8]6、模具砂箱评估表'!E421</f>
        <v>台</v>
      </c>
      <c r="H845" s="22">
        <f>'[8]6、模具砂箱评估表'!F421</f>
        <v>1</v>
      </c>
      <c r="I845" s="23">
        <f>'[8]6、模具砂箱评估表'!H421</f>
        <v>41455</v>
      </c>
      <c r="J845" s="23">
        <f t="shared" si="27"/>
        <v>41455</v>
      </c>
      <c r="K845" s="23"/>
      <c r="L845" s="110"/>
      <c r="M845" s="11"/>
      <c r="N845" s="10"/>
      <c r="O845" s="13"/>
      <c r="P845" s="11"/>
      <c r="Q845" s="11">
        <f>'[8]6、模具砂箱评估表'!J421</f>
        <v>33300</v>
      </c>
      <c r="R845" s="25">
        <f>'[8]6、模具砂箱评估表'!K421*100</f>
        <v>30</v>
      </c>
      <c r="S845" s="11">
        <f t="shared" si="28"/>
        <v>9990</v>
      </c>
      <c r="T845" s="11"/>
      <c r="U845" s="22" t="str">
        <f>'[8]6、模具砂箱评估表'!M421</f>
        <v>B2</v>
      </c>
      <c r="V845" s="176"/>
      <c r="W845" s="176"/>
      <c r="X845" s="176"/>
      <c r="Y845" s="176"/>
    </row>
    <row r="846" spans="1:25" ht="18" customHeight="1">
      <c r="A846" s="22">
        <f>'[8]6、模具砂箱评估表'!A422</f>
        <v>421</v>
      </c>
      <c r="B846" s="22">
        <f>'[8]6、模具砂箱评估表'!B422</f>
        <v>0</v>
      </c>
      <c r="C846" s="30" t="str">
        <f>'[8]6、模具砂箱评估表'!C422</f>
        <v>金属型模具108</v>
      </c>
      <c r="D846" s="22">
        <f>'[8]6、模具砂箱评估表'!D422</f>
        <v>0</v>
      </c>
      <c r="E846" s="22"/>
      <c r="F846" s="22">
        <f>'[8]6、模具砂箱评估表'!G422</f>
        <v>0</v>
      </c>
      <c r="G846" s="22" t="str">
        <f>'[8]6、模具砂箱评估表'!E422</f>
        <v>台</v>
      </c>
      <c r="H846" s="22">
        <f>'[8]6、模具砂箱评估表'!F422</f>
        <v>1</v>
      </c>
      <c r="I846" s="23">
        <f>'[8]6、模具砂箱评估表'!H422</f>
        <v>41455</v>
      </c>
      <c r="J846" s="23">
        <f t="shared" si="27"/>
        <v>41455</v>
      </c>
      <c r="K846" s="23"/>
      <c r="L846" s="110"/>
      <c r="M846" s="11"/>
      <c r="N846" s="10"/>
      <c r="O846" s="13"/>
      <c r="P846" s="11"/>
      <c r="Q846" s="11">
        <f>'[8]6、模具砂箱评估表'!J422</f>
        <v>32400</v>
      </c>
      <c r="R846" s="25">
        <f>'[8]6、模具砂箱评估表'!K422*100</f>
        <v>30</v>
      </c>
      <c r="S846" s="11">
        <f t="shared" si="28"/>
        <v>9720</v>
      </c>
      <c r="T846" s="11"/>
      <c r="U846" s="22" t="str">
        <f>'[8]6、模具砂箱评估表'!M422</f>
        <v>B2</v>
      </c>
      <c r="V846" s="176"/>
      <c r="W846" s="176"/>
      <c r="X846" s="176"/>
      <c r="Y846" s="176"/>
    </row>
    <row r="847" spans="1:25" ht="18" customHeight="1">
      <c r="A847" s="22">
        <f>'[8]6、模具砂箱评估表'!A423</f>
        <v>422</v>
      </c>
      <c r="B847" s="22">
        <f>'[8]6、模具砂箱评估表'!B423</f>
        <v>0</v>
      </c>
      <c r="C847" s="30" t="str">
        <f>'[8]6、模具砂箱评估表'!C423</f>
        <v>金属型模具109</v>
      </c>
      <c r="D847" s="22">
        <f>'[8]6、模具砂箱评估表'!D423</f>
        <v>0</v>
      </c>
      <c r="E847" s="22"/>
      <c r="F847" s="22">
        <f>'[8]6、模具砂箱评估表'!G423</f>
        <v>0</v>
      </c>
      <c r="G847" s="22" t="str">
        <f>'[8]6、模具砂箱评估表'!E423</f>
        <v>台</v>
      </c>
      <c r="H847" s="22">
        <f>'[8]6、模具砂箱评估表'!F423</f>
        <v>1</v>
      </c>
      <c r="I847" s="23">
        <f>'[8]6、模具砂箱评估表'!H423</f>
        <v>41455</v>
      </c>
      <c r="J847" s="23">
        <f t="shared" si="27"/>
        <v>41455</v>
      </c>
      <c r="K847" s="23"/>
      <c r="L847" s="110"/>
      <c r="M847" s="11"/>
      <c r="N847" s="10"/>
      <c r="O847" s="13"/>
      <c r="P847" s="11"/>
      <c r="Q847" s="11">
        <f>'[8]6、模具砂箱评估表'!J423</f>
        <v>32400</v>
      </c>
      <c r="R847" s="25">
        <f>'[8]6、模具砂箱评估表'!K423*100</f>
        <v>30</v>
      </c>
      <c r="S847" s="11">
        <f t="shared" si="28"/>
        <v>9720</v>
      </c>
      <c r="T847" s="11"/>
      <c r="U847" s="22" t="str">
        <f>'[8]6、模具砂箱评估表'!M423</f>
        <v>B2</v>
      </c>
      <c r="V847" s="176"/>
      <c r="W847" s="176"/>
      <c r="X847" s="176"/>
      <c r="Y847" s="176"/>
    </row>
    <row r="848" spans="1:25" ht="18" customHeight="1">
      <c r="A848" s="22">
        <f>'[8]6、模具砂箱评估表'!A424</f>
        <v>423</v>
      </c>
      <c r="B848" s="22">
        <f>'[8]6、模具砂箱评估表'!B424</f>
        <v>0</v>
      </c>
      <c r="C848" s="30" t="str">
        <f>'[8]6、模具砂箱评估表'!C424</f>
        <v>金属型模具110</v>
      </c>
      <c r="D848" s="22">
        <f>'[8]6、模具砂箱评估表'!D424</f>
        <v>0</v>
      </c>
      <c r="E848" s="22"/>
      <c r="F848" s="22">
        <f>'[8]6、模具砂箱评估表'!G424</f>
        <v>0</v>
      </c>
      <c r="G848" s="22" t="str">
        <f>'[8]6、模具砂箱评估表'!E424</f>
        <v>台</v>
      </c>
      <c r="H848" s="22">
        <f>'[8]6、模具砂箱评估表'!F424</f>
        <v>1</v>
      </c>
      <c r="I848" s="23">
        <f>'[8]6、模具砂箱评估表'!H424</f>
        <v>41455</v>
      </c>
      <c r="J848" s="23">
        <f t="shared" si="27"/>
        <v>41455</v>
      </c>
      <c r="K848" s="23"/>
      <c r="L848" s="110"/>
      <c r="M848" s="11"/>
      <c r="N848" s="10"/>
      <c r="O848" s="13"/>
      <c r="P848" s="11"/>
      <c r="Q848" s="11">
        <f>'[8]6、模具砂箱评估表'!J424</f>
        <v>32400</v>
      </c>
      <c r="R848" s="25">
        <f>'[8]6、模具砂箱评估表'!K424*100</f>
        <v>30</v>
      </c>
      <c r="S848" s="11">
        <f t="shared" si="28"/>
        <v>9720</v>
      </c>
      <c r="T848" s="11"/>
      <c r="U848" s="22" t="str">
        <f>'[8]6、模具砂箱评估表'!M424</f>
        <v>B2</v>
      </c>
      <c r="V848" s="176"/>
      <c r="W848" s="176"/>
      <c r="X848" s="176"/>
      <c r="Y848" s="176"/>
    </row>
    <row r="849" spans="1:25" ht="18" customHeight="1">
      <c r="A849" s="22">
        <f>'[8]6、模具砂箱评估表'!A425</f>
        <v>424</v>
      </c>
      <c r="B849" s="22">
        <f>'[8]6、模具砂箱评估表'!B425</f>
        <v>0</v>
      </c>
      <c r="C849" s="30" t="str">
        <f>'[8]6、模具砂箱评估表'!C425</f>
        <v>金属型模具111</v>
      </c>
      <c r="D849" s="22">
        <f>'[8]6、模具砂箱评估表'!D425</f>
        <v>0</v>
      </c>
      <c r="E849" s="22"/>
      <c r="F849" s="22">
        <f>'[8]6、模具砂箱评估表'!G425</f>
        <v>0</v>
      </c>
      <c r="G849" s="22" t="str">
        <f>'[8]6、模具砂箱评估表'!E425</f>
        <v>台</v>
      </c>
      <c r="H849" s="22">
        <f>'[8]6、模具砂箱评估表'!F425</f>
        <v>1</v>
      </c>
      <c r="I849" s="23">
        <f>'[8]6、模具砂箱评估表'!H425</f>
        <v>41455</v>
      </c>
      <c r="J849" s="23">
        <f t="shared" si="27"/>
        <v>41455</v>
      </c>
      <c r="K849" s="23"/>
      <c r="L849" s="110"/>
      <c r="M849" s="11"/>
      <c r="N849" s="10"/>
      <c r="O849" s="13"/>
      <c r="P849" s="11"/>
      <c r="Q849" s="11">
        <f>'[8]6、模具砂箱评估表'!J425</f>
        <v>44000</v>
      </c>
      <c r="R849" s="25">
        <f>'[8]6、模具砂箱评估表'!K425*100</f>
        <v>30</v>
      </c>
      <c r="S849" s="11">
        <f t="shared" si="28"/>
        <v>13200</v>
      </c>
      <c r="T849" s="11"/>
      <c r="U849" s="22" t="str">
        <f>'[8]6、模具砂箱评估表'!M425</f>
        <v>B2</v>
      </c>
      <c r="V849" s="176"/>
      <c r="W849" s="176"/>
      <c r="X849" s="176"/>
      <c r="Y849" s="176"/>
    </row>
    <row r="850" spans="1:25" ht="18" customHeight="1">
      <c r="A850" s="22">
        <f>'[8]6、模具砂箱评估表'!A426</f>
        <v>425</v>
      </c>
      <c r="B850" s="22">
        <f>'[8]6、模具砂箱评估表'!B426</f>
        <v>0</v>
      </c>
      <c r="C850" s="30" t="str">
        <f>'[8]6、模具砂箱评估表'!C426</f>
        <v>金属型模具112</v>
      </c>
      <c r="D850" s="22">
        <f>'[8]6、模具砂箱评估表'!D426</f>
        <v>0</v>
      </c>
      <c r="E850" s="22"/>
      <c r="F850" s="22">
        <f>'[8]6、模具砂箱评估表'!G426</f>
        <v>0</v>
      </c>
      <c r="G850" s="22" t="str">
        <f>'[8]6、模具砂箱评估表'!E426</f>
        <v>台</v>
      </c>
      <c r="H850" s="22">
        <f>'[8]6、模具砂箱评估表'!F426</f>
        <v>1</v>
      </c>
      <c r="I850" s="23">
        <f>'[8]6、模具砂箱评估表'!H426</f>
        <v>41455</v>
      </c>
      <c r="J850" s="23">
        <f t="shared" si="27"/>
        <v>41455</v>
      </c>
      <c r="K850" s="23"/>
      <c r="L850" s="110"/>
      <c r="M850" s="11"/>
      <c r="N850" s="10"/>
      <c r="O850" s="13"/>
      <c r="P850" s="11"/>
      <c r="Q850" s="11">
        <f>'[8]6、模具砂箱评估表'!J426</f>
        <v>29900</v>
      </c>
      <c r="R850" s="25">
        <f>'[8]6、模具砂箱评估表'!K426*100</f>
        <v>30</v>
      </c>
      <c r="S850" s="11">
        <f t="shared" si="28"/>
        <v>8970</v>
      </c>
      <c r="T850" s="11"/>
      <c r="U850" s="22" t="str">
        <f>'[8]6、模具砂箱评估表'!M426</f>
        <v>B2</v>
      </c>
      <c r="V850" s="176"/>
      <c r="W850" s="176"/>
      <c r="X850" s="176"/>
      <c r="Y850" s="176"/>
    </row>
    <row r="851" spans="1:25" ht="18" customHeight="1">
      <c r="A851" s="22">
        <f>'[8]6、模具砂箱评估表'!A427</f>
        <v>426</v>
      </c>
      <c r="B851" s="22">
        <f>'[8]6、模具砂箱评估表'!B427</f>
        <v>0</v>
      </c>
      <c r="C851" s="30" t="str">
        <f>'[8]6、模具砂箱评估表'!C427</f>
        <v>金属型模具113</v>
      </c>
      <c r="D851" s="22">
        <f>'[8]6、模具砂箱评估表'!D427</f>
        <v>0</v>
      </c>
      <c r="E851" s="22"/>
      <c r="F851" s="22">
        <f>'[8]6、模具砂箱评估表'!G427</f>
        <v>0</v>
      </c>
      <c r="G851" s="22" t="str">
        <f>'[8]6、模具砂箱评估表'!E427</f>
        <v>台</v>
      </c>
      <c r="H851" s="22">
        <f>'[8]6、模具砂箱评估表'!F427</f>
        <v>1</v>
      </c>
      <c r="I851" s="23">
        <f>'[8]6、模具砂箱评估表'!H427</f>
        <v>41455</v>
      </c>
      <c r="J851" s="23">
        <f t="shared" si="27"/>
        <v>41455</v>
      </c>
      <c r="K851" s="23"/>
      <c r="L851" s="110"/>
      <c r="M851" s="11"/>
      <c r="N851" s="10"/>
      <c r="O851" s="13"/>
      <c r="P851" s="11"/>
      <c r="Q851" s="11">
        <f>'[8]6、模具砂箱评估表'!J427</f>
        <v>14000</v>
      </c>
      <c r="R851" s="25">
        <f>'[8]6、模具砂箱评估表'!K427*100</f>
        <v>30</v>
      </c>
      <c r="S851" s="11">
        <f t="shared" si="28"/>
        <v>4200</v>
      </c>
      <c r="T851" s="11"/>
      <c r="U851" s="22" t="str">
        <f>'[8]6、模具砂箱评估表'!M427</f>
        <v>B2</v>
      </c>
      <c r="V851" s="176"/>
      <c r="W851" s="176"/>
      <c r="X851" s="176"/>
      <c r="Y851" s="176"/>
    </row>
    <row r="852" spans="1:25" ht="18" customHeight="1">
      <c r="A852" s="22">
        <f>'[8]6、模具砂箱评估表'!A428</f>
        <v>427</v>
      </c>
      <c r="B852" s="22">
        <f>'[8]6、模具砂箱评估表'!B428</f>
        <v>0</v>
      </c>
      <c r="C852" s="30" t="str">
        <f>'[8]6、模具砂箱评估表'!C428</f>
        <v>金属型模具114</v>
      </c>
      <c r="D852" s="22">
        <f>'[8]6、模具砂箱评估表'!D428</f>
        <v>0</v>
      </c>
      <c r="E852" s="22"/>
      <c r="F852" s="22">
        <f>'[8]6、模具砂箱评估表'!G428</f>
        <v>0</v>
      </c>
      <c r="G852" s="22" t="str">
        <f>'[8]6、模具砂箱评估表'!E428</f>
        <v>台</v>
      </c>
      <c r="H852" s="22">
        <f>'[8]6、模具砂箱评估表'!F428</f>
        <v>1</v>
      </c>
      <c r="I852" s="23">
        <f>'[8]6、模具砂箱评估表'!H428</f>
        <v>41455</v>
      </c>
      <c r="J852" s="23">
        <f t="shared" si="27"/>
        <v>41455</v>
      </c>
      <c r="K852" s="23"/>
      <c r="L852" s="110"/>
      <c r="M852" s="11"/>
      <c r="N852" s="10"/>
      <c r="O852" s="13"/>
      <c r="P852" s="11"/>
      <c r="Q852" s="11">
        <f>'[8]6、模具砂箱评估表'!J428</f>
        <v>37400</v>
      </c>
      <c r="R852" s="25">
        <f>'[8]6、模具砂箱评估表'!K428*100</f>
        <v>30</v>
      </c>
      <c r="S852" s="11">
        <f t="shared" si="28"/>
        <v>11220</v>
      </c>
      <c r="T852" s="11"/>
      <c r="U852" s="22" t="str">
        <f>'[8]6、模具砂箱评估表'!M428</f>
        <v>B2</v>
      </c>
      <c r="V852" s="176"/>
      <c r="W852" s="176"/>
      <c r="X852" s="176"/>
      <c r="Y852" s="176"/>
    </row>
    <row r="853" spans="1:25" ht="18" customHeight="1">
      <c r="A853" s="22">
        <f>'[8]6、模具砂箱评估表'!A429</f>
        <v>428</v>
      </c>
      <c r="B853" s="22">
        <f>'[8]6、模具砂箱评估表'!B429</f>
        <v>0</v>
      </c>
      <c r="C853" s="30" t="str">
        <f>'[8]6、模具砂箱评估表'!C429</f>
        <v>金属型模具115</v>
      </c>
      <c r="D853" s="22">
        <f>'[8]6、模具砂箱评估表'!D429</f>
        <v>0</v>
      </c>
      <c r="E853" s="22"/>
      <c r="F853" s="22">
        <f>'[8]6、模具砂箱评估表'!G429</f>
        <v>0</v>
      </c>
      <c r="G853" s="22" t="str">
        <f>'[8]6、模具砂箱评估表'!E429</f>
        <v>台</v>
      </c>
      <c r="H853" s="22">
        <f>'[8]6、模具砂箱评估表'!F429</f>
        <v>1</v>
      </c>
      <c r="I853" s="23">
        <f>'[8]6、模具砂箱评估表'!H429</f>
        <v>41455</v>
      </c>
      <c r="J853" s="23">
        <f t="shared" si="27"/>
        <v>41455</v>
      </c>
      <c r="K853" s="23"/>
      <c r="L853" s="110"/>
      <c r="M853" s="11"/>
      <c r="N853" s="10"/>
      <c r="O853" s="13"/>
      <c r="P853" s="11"/>
      <c r="Q853" s="11">
        <f>'[8]6、模具砂箱评估表'!J429</f>
        <v>37400</v>
      </c>
      <c r="R853" s="25">
        <f>'[8]6、模具砂箱评估表'!K429*100</f>
        <v>30</v>
      </c>
      <c r="S853" s="11">
        <f t="shared" si="28"/>
        <v>11220</v>
      </c>
      <c r="T853" s="11"/>
      <c r="U853" s="22" t="str">
        <f>'[8]6、模具砂箱评估表'!M429</f>
        <v>B2</v>
      </c>
      <c r="V853" s="176"/>
      <c r="W853" s="176"/>
      <c r="X853" s="176"/>
      <c r="Y853" s="176"/>
    </row>
    <row r="854" spans="1:25" ht="18" customHeight="1">
      <c r="A854" s="22">
        <f>'[8]6、模具砂箱评估表'!A430</f>
        <v>429</v>
      </c>
      <c r="B854" s="22">
        <f>'[8]6、模具砂箱评估表'!B430</f>
        <v>0</v>
      </c>
      <c r="C854" s="30" t="str">
        <f>'[8]6、模具砂箱评估表'!C430</f>
        <v>金属型模具116</v>
      </c>
      <c r="D854" s="22">
        <f>'[8]6、模具砂箱评估表'!D430</f>
        <v>0</v>
      </c>
      <c r="E854" s="22"/>
      <c r="F854" s="22">
        <f>'[8]6、模具砂箱评估表'!G430</f>
        <v>0</v>
      </c>
      <c r="G854" s="22" t="str">
        <f>'[8]6、模具砂箱评估表'!E430</f>
        <v>台</v>
      </c>
      <c r="H854" s="22">
        <f>'[8]6、模具砂箱评估表'!F430</f>
        <v>1</v>
      </c>
      <c r="I854" s="23">
        <f>'[8]6、模具砂箱评估表'!H430</f>
        <v>41455</v>
      </c>
      <c r="J854" s="23">
        <f t="shared" si="27"/>
        <v>41455</v>
      </c>
      <c r="K854" s="23"/>
      <c r="L854" s="110"/>
      <c r="M854" s="11"/>
      <c r="N854" s="10"/>
      <c r="O854" s="13"/>
      <c r="P854" s="11"/>
      <c r="Q854" s="11">
        <f>'[8]6、模具砂箱评估表'!J430</f>
        <v>37400</v>
      </c>
      <c r="R854" s="25">
        <f>'[8]6、模具砂箱评估表'!K430*100</f>
        <v>30</v>
      </c>
      <c r="S854" s="11">
        <f t="shared" si="28"/>
        <v>11220</v>
      </c>
      <c r="T854" s="11"/>
      <c r="U854" s="22" t="str">
        <f>'[8]6、模具砂箱评估表'!M430</f>
        <v>B2</v>
      </c>
      <c r="V854" s="176"/>
      <c r="W854" s="176"/>
      <c r="X854" s="176"/>
      <c r="Y854" s="176"/>
    </row>
    <row r="855" spans="1:25" ht="18" customHeight="1">
      <c r="A855" s="22">
        <f>'[8]6、模具砂箱评估表'!A431</f>
        <v>430</v>
      </c>
      <c r="B855" s="22">
        <f>'[8]6、模具砂箱评估表'!B431</f>
        <v>0</v>
      </c>
      <c r="C855" s="30" t="str">
        <f>'[8]6、模具砂箱评估表'!C431</f>
        <v>金属型模具117</v>
      </c>
      <c r="D855" s="22">
        <f>'[8]6、模具砂箱评估表'!D431</f>
        <v>0</v>
      </c>
      <c r="E855" s="22"/>
      <c r="F855" s="22">
        <f>'[8]6、模具砂箱评估表'!G431</f>
        <v>0</v>
      </c>
      <c r="G855" s="22" t="str">
        <f>'[8]6、模具砂箱评估表'!E431</f>
        <v>台</v>
      </c>
      <c r="H855" s="22">
        <f>'[8]6、模具砂箱评估表'!F431</f>
        <v>1</v>
      </c>
      <c r="I855" s="23">
        <f>'[8]6、模具砂箱评估表'!H431</f>
        <v>41455</v>
      </c>
      <c r="J855" s="23">
        <f t="shared" si="27"/>
        <v>41455</v>
      </c>
      <c r="K855" s="23"/>
      <c r="L855" s="110"/>
      <c r="M855" s="11"/>
      <c r="N855" s="10"/>
      <c r="O855" s="13"/>
      <c r="P855" s="11"/>
      <c r="Q855" s="11">
        <f>'[8]6、模具砂箱评估表'!J431</f>
        <v>14800</v>
      </c>
      <c r="R855" s="25">
        <f>'[8]6、模具砂箱评估表'!K431*100</f>
        <v>30</v>
      </c>
      <c r="S855" s="11">
        <f t="shared" si="28"/>
        <v>4440</v>
      </c>
      <c r="T855" s="11"/>
      <c r="U855" s="22" t="str">
        <f>'[8]6、模具砂箱评估表'!M431</f>
        <v>B2</v>
      </c>
      <c r="V855" s="176"/>
      <c r="W855" s="176"/>
      <c r="X855" s="176"/>
      <c r="Y855" s="176"/>
    </row>
    <row r="856" spans="1:25" ht="18" customHeight="1">
      <c r="A856" s="22">
        <f>'[8]6、模具砂箱评估表'!A432</f>
        <v>431</v>
      </c>
      <c r="B856" s="22">
        <f>'[8]6、模具砂箱评估表'!B432</f>
        <v>0</v>
      </c>
      <c r="C856" s="30" t="str">
        <f>'[8]6、模具砂箱评估表'!C432</f>
        <v>金属型模具118</v>
      </c>
      <c r="D856" s="22">
        <f>'[8]6、模具砂箱评估表'!D432</f>
        <v>0</v>
      </c>
      <c r="E856" s="22"/>
      <c r="F856" s="22">
        <f>'[8]6、模具砂箱评估表'!G432</f>
        <v>0</v>
      </c>
      <c r="G856" s="22" t="str">
        <f>'[8]6、模具砂箱评估表'!E432</f>
        <v>台</v>
      </c>
      <c r="H856" s="22">
        <f>'[8]6、模具砂箱评估表'!F432</f>
        <v>1</v>
      </c>
      <c r="I856" s="23">
        <f>'[8]6、模具砂箱评估表'!H432</f>
        <v>41455</v>
      </c>
      <c r="J856" s="23">
        <f t="shared" si="27"/>
        <v>41455</v>
      </c>
      <c r="K856" s="23"/>
      <c r="L856" s="110"/>
      <c r="M856" s="11"/>
      <c r="N856" s="10"/>
      <c r="O856" s="13"/>
      <c r="P856" s="11"/>
      <c r="Q856" s="11">
        <f>'[8]6、模具砂箱评估表'!J432</f>
        <v>27400</v>
      </c>
      <c r="R856" s="25">
        <f>'[8]6、模具砂箱评估表'!K432*100</f>
        <v>30</v>
      </c>
      <c r="S856" s="11">
        <f t="shared" si="28"/>
        <v>8220</v>
      </c>
      <c r="T856" s="11"/>
      <c r="U856" s="22" t="str">
        <f>'[8]6、模具砂箱评估表'!M432</f>
        <v>B2</v>
      </c>
      <c r="V856" s="176"/>
      <c r="W856" s="176"/>
      <c r="X856" s="176"/>
      <c r="Y856" s="176"/>
    </row>
    <row r="857" spans="1:25" ht="18" customHeight="1">
      <c r="A857" s="22">
        <f>'[8]6、模具砂箱评估表'!A433</f>
        <v>432</v>
      </c>
      <c r="B857" s="22">
        <f>'[8]6、模具砂箱评估表'!B433</f>
        <v>0</v>
      </c>
      <c r="C857" s="30" t="str">
        <f>'[8]6、模具砂箱评估表'!C433</f>
        <v>金属型模具119</v>
      </c>
      <c r="D857" s="22">
        <f>'[8]6、模具砂箱评估表'!D433</f>
        <v>0</v>
      </c>
      <c r="E857" s="22"/>
      <c r="F857" s="22">
        <f>'[8]6、模具砂箱评估表'!G433</f>
        <v>0</v>
      </c>
      <c r="G857" s="22" t="str">
        <f>'[8]6、模具砂箱评估表'!E433</f>
        <v>台</v>
      </c>
      <c r="H857" s="22">
        <f>'[8]6、模具砂箱评估表'!F433</f>
        <v>1</v>
      </c>
      <c r="I857" s="23">
        <f>'[8]6、模具砂箱评估表'!H433</f>
        <v>41455</v>
      </c>
      <c r="J857" s="23">
        <f t="shared" si="27"/>
        <v>41455</v>
      </c>
      <c r="K857" s="23"/>
      <c r="L857" s="110"/>
      <c r="M857" s="11"/>
      <c r="N857" s="10"/>
      <c r="O857" s="13"/>
      <c r="P857" s="11"/>
      <c r="Q857" s="11">
        <f>'[8]6、模具砂箱评估表'!J433</f>
        <v>27400</v>
      </c>
      <c r="R857" s="25">
        <f>'[8]6、模具砂箱评估表'!K433*100</f>
        <v>30</v>
      </c>
      <c r="S857" s="11">
        <f t="shared" si="28"/>
        <v>8220</v>
      </c>
      <c r="T857" s="11"/>
      <c r="U857" s="22" t="str">
        <f>'[8]6、模具砂箱评估表'!M433</f>
        <v>B2</v>
      </c>
      <c r="V857" s="176"/>
      <c r="W857" s="176"/>
      <c r="X857" s="176"/>
      <c r="Y857" s="176"/>
    </row>
    <row r="858" spans="1:25" ht="18" customHeight="1">
      <c r="A858" s="22">
        <f>'[8]6、模具砂箱评估表'!A434</f>
        <v>433</v>
      </c>
      <c r="B858" s="22">
        <f>'[8]6、模具砂箱评估表'!B434</f>
        <v>0</v>
      </c>
      <c r="C858" s="30" t="str">
        <f>'[8]6、模具砂箱评估表'!C434</f>
        <v>金属型模具120</v>
      </c>
      <c r="D858" s="22">
        <f>'[8]6、模具砂箱评估表'!D434</f>
        <v>0</v>
      </c>
      <c r="E858" s="22"/>
      <c r="F858" s="22">
        <f>'[8]6、模具砂箱评估表'!G434</f>
        <v>0</v>
      </c>
      <c r="G858" s="22" t="str">
        <f>'[8]6、模具砂箱评估表'!E434</f>
        <v>台</v>
      </c>
      <c r="H858" s="22">
        <f>'[8]6、模具砂箱评估表'!F434</f>
        <v>1</v>
      </c>
      <c r="I858" s="23">
        <f>'[8]6、模具砂箱评估表'!H434</f>
        <v>41455</v>
      </c>
      <c r="J858" s="23">
        <f t="shared" si="27"/>
        <v>41455</v>
      </c>
      <c r="K858" s="23"/>
      <c r="L858" s="110"/>
      <c r="M858" s="11"/>
      <c r="N858" s="10"/>
      <c r="O858" s="13"/>
      <c r="P858" s="11"/>
      <c r="Q858" s="11">
        <f>'[8]6、模具砂箱评估表'!J434</f>
        <v>27400</v>
      </c>
      <c r="R858" s="25">
        <f>'[8]6、模具砂箱评估表'!K434*100</f>
        <v>30</v>
      </c>
      <c r="S858" s="11">
        <f t="shared" si="28"/>
        <v>8220</v>
      </c>
      <c r="T858" s="11"/>
      <c r="U858" s="22" t="str">
        <f>'[8]6、模具砂箱评估表'!M434</f>
        <v>B2</v>
      </c>
      <c r="V858" s="176"/>
      <c r="W858" s="176"/>
      <c r="X858" s="176"/>
      <c r="Y858" s="176"/>
    </row>
    <row r="859" spans="1:25" ht="18" customHeight="1">
      <c r="A859" s="22">
        <f>'[8]6、模具砂箱评估表'!A435</f>
        <v>434</v>
      </c>
      <c r="B859" s="22">
        <f>'[8]6、模具砂箱评估表'!B435</f>
        <v>0</v>
      </c>
      <c r="C859" s="30" t="str">
        <f>'[8]6、模具砂箱评估表'!C435</f>
        <v>金属型模具121</v>
      </c>
      <c r="D859" s="22">
        <f>'[8]6、模具砂箱评估表'!D435</f>
        <v>0</v>
      </c>
      <c r="E859" s="22"/>
      <c r="F859" s="22">
        <f>'[8]6、模具砂箱评估表'!G435</f>
        <v>0</v>
      </c>
      <c r="G859" s="22" t="str">
        <f>'[8]6、模具砂箱评估表'!E435</f>
        <v>台</v>
      </c>
      <c r="H859" s="22">
        <f>'[8]6、模具砂箱评估表'!F435</f>
        <v>1</v>
      </c>
      <c r="I859" s="23">
        <f>'[8]6、模具砂箱评估表'!H435</f>
        <v>41455</v>
      </c>
      <c r="J859" s="23">
        <f t="shared" si="27"/>
        <v>41455</v>
      </c>
      <c r="K859" s="23"/>
      <c r="L859" s="110"/>
      <c r="M859" s="11"/>
      <c r="N859" s="10"/>
      <c r="O859" s="13"/>
      <c r="P859" s="11"/>
      <c r="Q859" s="11">
        <f>'[8]6、模具砂箱评估表'!J435</f>
        <v>27400</v>
      </c>
      <c r="R859" s="25">
        <f>'[8]6、模具砂箱评估表'!K435*100</f>
        <v>30</v>
      </c>
      <c r="S859" s="11">
        <f t="shared" si="28"/>
        <v>8220</v>
      </c>
      <c r="T859" s="11"/>
      <c r="U859" s="22" t="str">
        <f>'[8]6、模具砂箱评估表'!M435</f>
        <v>B2</v>
      </c>
      <c r="V859" s="176"/>
      <c r="W859" s="176"/>
      <c r="X859" s="176"/>
      <c r="Y859" s="176"/>
    </row>
    <row r="860" spans="1:25" ht="18" customHeight="1">
      <c r="A860" s="22">
        <f>'[8]6、模具砂箱评估表'!A436</f>
        <v>435</v>
      </c>
      <c r="B860" s="22">
        <f>'[8]6、模具砂箱评估表'!B436</f>
        <v>0</v>
      </c>
      <c r="C860" s="30" t="str">
        <f>'[8]6、模具砂箱评估表'!C436</f>
        <v>金属型模具122</v>
      </c>
      <c r="D860" s="22">
        <f>'[8]6、模具砂箱评估表'!D436</f>
        <v>0</v>
      </c>
      <c r="E860" s="22"/>
      <c r="F860" s="22">
        <f>'[8]6、模具砂箱评估表'!G436</f>
        <v>0</v>
      </c>
      <c r="G860" s="22" t="str">
        <f>'[8]6、模具砂箱评估表'!E436</f>
        <v>台</v>
      </c>
      <c r="H860" s="22">
        <f>'[8]6、模具砂箱评估表'!F436</f>
        <v>1</v>
      </c>
      <c r="I860" s="23">
        <f>'[8]6、模具砂箱评估表'!H436</f>
        <v>41455</v>
      </c>
      <c r="J860" s="23">
        <f t="shared" si="27"/>
        <v>41455</v>
      </c>
      <c r="K860" s="23"/>
      <c r="L860" s="110"/>
      <c r="M860" s="11"/>
      <c r="N860" s="10"/>
      <c r="O860" s="13"/>
      <c r="P860" s="11"/>
      <c r="Q860" s="11">
        <f>'[8]6、模具砂箱评估表'!J436</f>
        <v>4000</v>
      </c>
      <c r="R860" s="25">
        <f>'[8]6、模具砂箱评估表'!K436*100</f>
        <v>30</v>
      </c>
      <c r="S860" s="11">
        <f t="shared" si="28"/>
        <v>1200</v>
      </c>
      <c r="T860" s="11"/>
      <c r="U860" s="22" t="str">
        <f>'[8]6、模具砂箱评估表'!M436</f>
        <v>B2</v>
      </c>
      <c r="V860" s="176"/>
      <c r="W860" s="176"/>
      <c r="X860" s="176"/>
      <c r="Y860" s="176"/>
    </row>
    <row r="861" spans="1:25" ht="18" customHeight="1">
      <c r="A861" s="22">
        <f>'[8]6、模具砂箱评估表'!A437</f>
        <v>436</v>
      </c>
      <c r="B861" s="22">
        <f>'[8]6、模具砂箱评估表'!B437</f>
        <v>0</v>
      </c>
      <c r="C861" s="30" t="str">
        <f>'[8]6、模具砂箱评估表'!C437</f>
        <v>金属型模具123</v>
      </c>
      <c r="D861" s="22">
        <f>'[8]6、模具砂箱评估表'!D437</f>
        <v>0</v>
      </c>
      <c r="E861" s="22"/>
      <c r="F861" s="22">
        <f>'[8]6、模具砂箱评估表'!G437</f>
        <v>0</v>
      </c>
      <c r="G861" s="22" t="str">
        <f>'[8]6、模具砂箱评估表'!E437</f>
        <v>台</v>
      </c>
      <c r="H861" s="22">
        <f>'[8]6、模具砂箱评估表'!F437</f>
        <v>1</v>
      </c>
      <c r="I861" s="23">
        <f>'[8]6、模具砂箱评估表'!H437</f>
        <v>41455</v>
      </c>
      <c r="J861" s="23">
        <f t="shared" si="27"/>
        <v>41455</v>
      </c>
      <c r="K861" s="23"/>
      <c r="L861" s="110"/>
      <c r="M861" s="11"/>
      <c r="N861" s="10"/>
      <c r="O861" s="13"/>
      <c r="P861" s="11"/>
      <c r="Q861" s="11">
        <f>'[8]6、模具砂箱评估表'!J437</f>
        <v>28100</v>
      </c>
      <c r="R861" s="25">
        <f>'[8]6、模具砂箱评估表'!K437*100</f>
        <v>30</v>
      </c>
      <c r="S861" s="11">
        <f t="shared" si="28"/>
        <v>8430</v>
      </c>
      <c r="T861" s="11"/>
      <c r="U861" s="22" t="str">
        <f>'[8]6、模具砂箱评估表'!M437</f>
        <v>B2</v>
      </c>
      <c r="V861" s="176"/>
      <c r="W861" s="176"/>
      <c r="X861" s="176"/>
      <c r="Y861" s="176"/>
    </row>
    <row r="862" spans="1:25" ht="18" customHeight="1">
      <c r="A862" s="22">
        <f>'[8]6、模具砂箱评估表'!A438</f>
        <v>437</v>
      </c>
      <c r="B862" s="22">
        <f>'[8]6、模具砂箱评估表'!B438</f>
        <v>0</v>
      </c>
      <c r="C862" s="30" t="str">
        <f>'[8]6、模具砂箱评估表'!C438</f>
        <v>金属型模具124</v>
      </c>
      <c r="D862" s="22">
        <f>'[8]6、模具砂箱评估表'!D438</f>
        <v>0</v>
      </c>
      <c r="E862" s="22"/>
      <c r="F862" s="22">
        <f>'[8]6、模具砂箱评估表'!G438</f>
        <v>0</v>
      </c>
      <c r="G862" s="22" t="str">
        <f>'[8]6、模具砂箱评估表'!E438</f>
        <v>台</v>
      </c>
      <c r="H862" s="22">
        <f>'[8]6、模具砂箱评估表'!F438</f>
        <v>1</v>
      </c>
      <c r="I862" s="23">
        <f>'[8]6、模具砂箱评估表'!H438</f>
        <v>41455</v>
      </c>
      <c r="J862" s="23">
        <f t="shared" si="27"/>
        <v>41455</v>
      </c>
      <c r="K862" s="23"/>
      <c r="L862" s="110"/>
      <c r="M862" s="11"/>
      <c r="N862" s="10"/>
      <c r="O862" s="13"/>
      <c r="P862" s="11"/>
      <c r="Q862" s="11">
        <f>'[8]6、模具砂箱评估表'!J438</f>
        <v>28100</v>
      </c>
      <c r="R862" s="25">
        <f>'[8]6、模具砂箱评估表'!K438*100</f>
        <v>30</v>
      </c>
      <c r="S862" s="11">
        <f t="shared" si="28"/>
        <v>8430</v>
      </c>
      <c r="T862" s="11"/>
      <c r="U862" s="22" t="str">
        <f>'[8]6、模具砂箱评估表'!M438</f>
        <v>B2</v>
      </c>
      <c r="V862" s="176"/>
      <c r="W862" s="176"/>
      <c r="X862" s="176"/>
      <c r="Y862" s="176"/>
    </row>
    <row r="863" spans="1:25" ht="18" customHeight="1">
      <c r="A863" s="22">
        <f>'[8]6、模具砂箱评估表'!A439</f>
        <v>438</v>
      </c>
      <c r="B863" s="22">
        <f>'[8]6、模具砂箱评估表'!B439</f>
        <v>0</v>
      </c>
      <c r="C863" s="30" t="str">
        <f>'[8]6、模具砂箱评估表'!C439</f>
        <v>金属型模具125</v>
      </c>
      <c r="D863" s="22">
        <f>'[8]6、模具砂箱评估表'!D439</f>
        <v>0</v>
      </c>
      <c r="E863" s="22"/>
      <c r="F863" s="22">
        <f>'[8]6、模具砂箱评估表'!G439</f>
        <v>0</v>
      </c>
      <c r="G863" s="22" t="str">
        <f>'[8]6、模具砂箱评估表'!E439</f>
        <v>台</v>
      </c>
      <c r="H863" s="22">
        <f>'[8]6、模具砂箱评估表'!F439</f>
        <v>1</v>
      </c>
      <c r="I863" s="23">
        <f>'[8]6、模具砂箱评估表'!H439</f>
        <v>41455</v>
      </c>
      <c r="J863" s="23">
        <f t="shared" si="27"/>
        <v>41455</v>
      </c>
      <c r="K863" s="23"/>
      <c r="L863" s="110"/>
      <c r="M863" s="11"/>
      <c r="N863" s="10"/>
      <c r="O863" s="13"/>
      <c r="P863" s="11"/>
      <c r="Q863" s="11">
        <f>'[8]6、模具砂箱评估表'!J439</f>
        <v>34600</v>
      </c>
      <c r="R863" s="25">
        <f>'[8]6、模具砂箱评估表'!K439*100</f>
        <v>30</v>
      </c>
      <c r="S863" s="11">
        <f t="shared" si="28"/>
        <v>10380</v>
      </c>
      <c r="T863" s="11"/>
      <c r="U863" s="22" t="str">
        <f>'[8]6、模具砂箱评估表'!M439</f>
        <v>B2</v>
      </c>
      <c r="V863" s="176"/>
      <c r="W863" s="176"/>
      <c r="X863" s="176"/>
      <c r="Y863" s="176"/>
    </row>
    <row r="864" spans="1:25" ht="18" customHeight="1">
      <c r="A864" s="22">
        <f>'[8]6、模具砂箱评估表'!A440</f>
        <v>439</v>
      </c>
      <c r="B864" s="22">
        <f>'[8]6、模具砂箱评估表'!B440</f>
        <v>0</v>
      </c>
      <c r="C864" s="30" t="str">
        <f>'[8]6、模具砂箱评估表'!C440</f>
        <v>金属型模具126</v>
      </c>
      <c r="D864" s="22">
        <f>'[8]6、模具砂箱评估表'!D440</f>
        <v>0</v>
      </c>
      <c r="E864" s="22"/>
      <c r="F864" s="22">
        <f>'[8]6、模具砂箱评估表'!G440</f>
        <v>0</v>
      </c>
      <c r="G864" s="22" t="str">
        <f>'[8]6、模具砂箱评估表'!E440</f>
        <v>台</v>
      </c>
      <c r="H864" s="22">
        <f>'[8]6、模具砂箱评估表'!F440</f>
        <v>1</v>
      </c>
      <c r="I864" s="23">
        <f>'[8]6、模具砂箱评估表'!H440</f>
        <v>41455</v>
      </c>
      <c r="J864" s="23">
        <f t="shared" si="27"/>
        <v>41455</v>
      </c>
      <c r="K864" s="23"/>
      <c r="L864" s="110"/>
      <c r="M864" s="11"/>
      <c r="N864" s="10"/>
      <c r="O864" s="13"/>
      <c r="P864" s="11"/>
      <c r="Q864" s="11">
        <f>'[8]6、模具砂箱评估表'!J440</f>
        <v>34600</v>
      </c>
      <c r="R864" s="25">
        <f>'[8]6、模具砂箱评估表'!K440*100</f>
        <v>30</v>
      </c>
      <c r="S864" s="11">
        <f t="shared" si="28"/>
        <v>10380</v>
      </c>
      <c r="T864" s="11"/>
      <c r="U864" s="22" t="str">
        <f>'[8]6、模具砂箱评估表'!M440</f>
        <v>B2</v>
      </c>
      <c r="V864" s="176"/>
      <c r="W864" s="176"/>
      <c r="X864" s="176"/>
      <c r="Y864" s="176"/>
    </row>
    <row r="865" spans="1:25" ht="18" customHeight="1">
      <c r="A865" s="22">
        <f>'[8]6、模具砂箱评估表'!A441</f>
        <v>440</v>
      </c>
      <c r="B865" s="22">
        <f>'[8]6、模具砂箱评估表'!B441</f>
        <v>0</v>
      </c>
      <c r="C865" s="30" t="str">
        <f>'[8]6、模具砂箱评估表'!C441</f>
        <v>金属型模具127</v>
      </c>
      <c r="D865" s="22">
        <f>'[8]6、模具砂箱评估表'!D441</f>
        <v>0</v>
      </c>
      <c r="E865" s="22"/>
      <c r="F865" s="22">
        <f>'[8]6、模具砂箱评估表'!G441</f>
        <v>0</v>
      </c>
      <c r="G865" s="22" t="str">
        <f>'[8]6、模具砂箱评估表'!E441</f>
        <v>台</v>
      </c>
      <c r="H865" s="22">
        <f>'[8]6、模具砂箱评估表'!F441</f>
        <v>1</v>
      </c>
      <c r="I865" s="23">
        <f>'[8]6、模具砂箱评估表'!H441</f>
        <v>41455</v>
      </c>
      <c r="J865" s="23">
        <f t="shared" si="27"/>
        <v>41455</v>
      </c>
      <c r="K865" s="23"/>
      <c r="L865" s="110"/>
      <c r="M865" s="11"/>
      <c r="N865" s="10"/>
      <c r="O865" s="13"/>
      <c r="P865" s="11"/>
      <c r="Q865" s="11">
        <f>'[8]6、模具砂箱评估表'!J441</f>
        <v>34600</v>
      </c>
      <c r="R865" s="25">
        <f>'[8]6、模具砂箱评估表'!K441*100</f>
        <v>30</v>
      </c>
      <c r="S865" s="11">
        <f t="shared" si="28"/>
        <v>10380</v>
      </c>
      <c r="T865" s="11"/>
      <c r="U865" s="22" t="str">
        <f>'[8]6、模具砂箱评估表'!M441</f>
        <v>B2</v>
      </c>
      <c r="V865" s="176"/>
      <c r="W865" s="176"/>
      <c r="X865" s="176"/>
      <c r="Y865" s="176"/>
    </row>
    <row r="866" spans="1:25" ht="18" customHeight="1">
      <c r="A866" s="22">
        <f>'[8]6、模具砂箱评估表'!A442</f>
        <v>441</v>
      </c>
      <c r="B866" s="22">
        <f>'[8]6、模具砂箱评估表'!B442</f>
        <v>0</v>
      </c>
      <c r="C866" s="30" t="str">
        <f>'[8]6、模具砂箱评估表'!C442</f>
        <v>金属型模具128</v>
      </c>
      <c r="D866" s="22">
        <f>'[8]6、模具砂箱评估表'!D442</f>
        <v>0</v>
      </c>
      <c r="E866" s="22"/>
      <c r="F866" s="22">
        <f>'[8]6、模具砂箱评估表'!G442</f>
        <v>0</v>
      </c>
      <c r="G866" s="22" t="str">
        <f>'[8]6、模具砂箱评估表'!E442</f>
        <v>台</v>
      </c>
      <c r="H866" s="22">
        <f>'[8]6、模具砂箱评估表'!F442</f>
        <v>1</v>
      </c>
      <c r="I866" s="23">
        <f>'[8]6、模具砂箱评估表'!H442</f>
        <v>41455</v>
      </c>
      <c r="J866" s="23">
        <f t="shared" si="27"/>
        <v>41455</v>
      </c>
      <c r="K866" s="23"/>
      <c r="L866" s="110"/>
      <c r="M866" s="11"/>
      <c r="N866" s="10"/>
      <c r="O866" s="13"/>
      <c r="P866" s="11"/>
      <c r="Q866" s="11">
        <f>'[8]6、模具砂箱评估表'!J442</f>
        <v>32100</v>
      </c>
      <c r="R866" s="25">
        <f>'[8]6、模具砂箱评估表'!K442*100</f>
        <v>30</v>
      </c>
      <c r="S866" s="11">
        <f t="shared" si="28"/>
        <v>9630</v>
      </c>
      <c r="T866" s="11"/>
      <c r="U866" s="22" t="str">
        <f>'[8]6、模具砂箱评估表'!M442</f>
        <v>B2</v>
      </c>
      <c r="V866" s="176"/>
      <c r="W866" s="176"/>
      <c r="X866" s="176"/>
      <c r="Y866" s="176"/>
    </row>
    <row r="867" spans="1:25" ht="18" customHeight="1">
      <c r="A867" s="22">
        <f>'[8]6、模具砂箱评估表'!A443</f>
        <v>442</v>
      </c>
      <c r="B867" s="22">
        <f>'[8]6、模具砂箱评估表'!B443</f>
        <v>0</v>
      </c>
      <c r="C867" s="30" t="str">
        <f>'[8]6、模具砂箱评估表'!C443</f>
        <v>金属型模具129</v>
      </c>
      <c r="D867" s="22">
        <f>'[8]6、模具砂箱评估表'!D443</f>
        <v>0</v>
      </c>
      <c r="E867" s="22"/>
      <c r="F867" s="22">
        <f>'[8]6、模具砂箱评估表'!G443</f>
        <v>0</v>
      </c>
      <c r="G867" s="22" t="str">
        <f>'[8]6、模具砂箱评估表'!E443</f>
        <v>台</v>
      </c>
      <c r="H867" s="22">
        <f>'[8]6、模具砂箱评估表'!F443</f>
        <v>1</v>
      </c>
      <c r="I867" s="23">
        <f>'[8]6、模具砂箱评估表'!H443</f>
        <v>41455</v>
      </c>
      <c r="J867" s="23">
        <f t="shared" si="27"/>
        <v>41455</v>
      </c>
      <c r="K867" s="23"/>
      <c r="L867" s="110"/>
      <c r="M867" s="11"/>
      <c r="N867" s="10"/>
      <c r="O867" s="13"/>
      <c r="P867" s="11"/>
      <c r="Q867" s="11">
        <f>'[8]6、模具砂箱评估表'!J443</f>
        <v>32100</v>
      </c>
      <c r="R867" s="25">
        <f>'[8]6、模具砂箱评估表'!K443*100</f>
        <v>30</v>
      </c>
      <c r="S867" s="11">
        <f t="shared" si="28"/>
        <v>9630</v>
      </c>
      <c r="T867" s="11"/>
      <c r="U867" s="22" t="str">
        <f>'[8]6、模具砂箱评估表'!M443</f>
        <v>B2</v>
      </c>
      <c r="V867" s="176"/>
      <c r="W867" s="176"/>
      <c r="X867" s="176"/>
      <c r="Y867" s="176"/>
    </row>
    <row r="868" spans="1:25" ht="18" customHeight="1">
      <c r="A868" s="22">
        <f>'[8]6、模具砂箱评估表'!A444</f>
        <v>443</v>
      </c>
      <c r="B868" s="22">
        <f>'[8]6、模具砂箱评估表'!B444</f>
        <v>0</v>
      </c>
      <c r="C868" s="30" t="str">
        <f>'[8]6、模具砂箱评估表'!C444</f>
        <v>金属型模具130</v>
      </c>
      <c r="D868" s="22">
        <f>'[8]6、模具砂箱评估表'!D444</f>
        <v>0</v>
      </c>
      <c r="E868" s="22"/>
      <c r="F868" s="22">
        <f>'[8]6、模具砂箱评估表'!G444</f>
        <v>0</v>
      </c>
      <c r="G868" s="22" t="str">
        <f>'[8]6、模具砂箱评估表'!E444</f>
        <v>台</v>
      </c>
      <c r="H868" s="22">
        <f>'[8]6、模具砂箱评估表'!F444</f>
        <v>1</v>
      </c>
      <c r="I868" s="23">
        <f>'[8]6、模具砂箱评估表'!H444</f>
        <v>41455</v>
      </c>
      <c r="J868" s="23">
        <f t="shared" si="27"/>
        <v>41455</v>
      </c>
      <c r="K868" s="23"/>
      <c r="L868" s="110"/>
      <c r="M868" s="11"/>
      <c r="N868" s="10"/>
      <c r="O868" s="13"/>
      <c r="P868" s="11"/>
      <c r="Q868" s="11">
        <f>'[8]6、模具砂箱评估表'!J444</f>
        <v>32100</v>
      </c>
      <c r="R868" s="25">
        <f>'[8]6、模具砂箱评估表'!K444*100</f>
        <v>30</v>
      </c>
      <c r="S868" s="11">
        <f t="shared" si="28"/>
        <v>9630</v>
      </c>
      <c r="T868" s="11"/>
      <c r="U868" s="22" t="str">
        <f>'[8]6、模具砂箱评估表'!M444</f>
        <v>B2</v>
      </c>
      <c r="V868" s="176"/>
      <c r="W868" s="176"/>
      <c r="X868" s="176"/>
      <c r="Y868" s="176"/>
    </row>
    <row r="869" spans="1:25" ht="18" customHeight="1">
      <c r="A869" s="22">
        <f>'[8]6、模具砂箱评估表'!A445</f>
        <v>444</v>
      </c>
      <c r="B869" s="22">
        <f>'[8]6、模具砂箱评估表'!B445</f>
        <v>0</v>
      </c>
      <c r="C869" s="30" t="str">
        <f>'[8]6、模具砂箱评估表'!C445</f>
        <v>金属型模具131</v>
      </c>
      <c r="D869" s="22">
        <f>'[8]6、模具砂箱评估表'!D445</f>
        <v>0</v>
      </c>
      <c r="E869" s="22"/>
      <c r="F869" s="22">
        <f>'[8]6、模具砂箱评估表'!G445</f>
        <v>0</v>
      </c>
      <c r="G869" s="22" t="str">
        <f>'[8]6、模具砂箱评估表'!E445</f>
        <v>台</v>
      </c>
      <c r="H869" s="22">
        <f>'[8]6、模具砂箱评估表'!F445</f>
        <v>1</v>
      </c>
      <c r="I869" s="23">
        <f>'[8]6、模具砂箱评估表'!H445</f>
        <v>41455</v>
      </c>
      <c r="J869" s="23">
        <f t="shared" si="27"/>
        <v>41455</v>
      </c>
      <c r="K869" s="23"/>
      <c r="L869" s="110"/>
      <c r="M869" s="11"/>
      <c r="N869" s="10"/>
      <c r="O869" s="13"/>
      <c r="P869" s="11"/>
      <c r="Q869" s="11">
        <f>'[8]6、模具砂箱评估表'!J445</f>
        <v>26600</v>
      </c>
      <c r="R869" s="25">
        <f>'[8]6、模具砂箱评估表'!K445*100</f>
        <v>30</v>
      </c>
      <c r="S869" s="11">
        <f t="shared" si="28"/>
        <v>7980</v>
      </c>
      <c r="T869" s="11"/>
      <c r="U869" s="22" t="str">
        <f>'[8]6、模具砂箱评估表'!M445</f>
        <v>B2</v>
      </c>
      <c r="V869" s="176"/>
      <c r="W869" s="176"/>
      <c r="X869" s="176"/>
      <c r="Y869" s="176"/>
    </row>
    <row r="870" spans="1:25" ht="18" customHeight="1">
      <c r="A870" s="22">
        <f>'[8]6、模具砂箱评估表'!A446</f>
        <v>445</v>
      </c>
      <c r="B870" s="22">
        <f>'[8]6、模具砂箱评估表'!B446</f>
        <v>0</v>
      </c>
      <c r="C870" s="30" t="str">
        <f>'[8]6、模具砂箱评估表'!C446</f>
        <v>金属型模具132</v>
      </c>
      <c r="D870" s="22">
        <f>'[8]6、模具砂箱评估表'!D446</f>
        <v>0</v>
      </c>
      <c r="E870" s="22"/>
      <c r="F870" s="22">
        <f>'[8]6、模具砂箱评估表'!G446</f>
        <v>0</v>
      </c>
      <c r="G870" s="22" t="str">
        <f>'[8]6、模具砂箱评估表'!E446</f>
        <v>台</v>
      </c>
      <c r="H870" s="22">
        <f>'[8]6、模具砂箱评估表'!F446</f>
        <v>1</v>
      </c>
      <c r="I870" s="23">
        <f>'[8]6、模具砂箱评估表'!H446</f>
        <v>41455</v>
      </c>
      <c r="J870" s="23">
        <f t="shared" si="27"/>
        <v>41455</v>
      </c>
      <c r="K870" s="23"/>
      <c r="L870" s="110"/>
      <c r="M870" s="11"/>
      <c r="N870" s="10"/>
      <c r="O870" s="13"/>
      <c r="P870" s="11"/>
      <c r="Q870" s="11">
        <f>'[8]6、模具砂箱评估表'!J446</f>
        <v>33400</v>
      </c>
      <c r="R870" s="25">
        <f>'[8]6、模具砂箱评估表'!K446*100</f>
        <v>30</v>
      </c>
      <c r="S870" s="11">
        <f t="shared" si="28"/>
        <v>10020</v>
      </c>
      <c r="T870" s="11"/>
      <c r="U870" s="22" t="str">
        <f>'[8]6、模具砂箱评估表'!M446</f>
        <v>B2</v>
      </c>
      <c r="V870" s="176"/>
      <c r="W870" s="176"/>
      <c r="X870" s="176"/>
      <c r="Y870" s="176"/>
    </row>
    <row r="871" spans="1:25" ht="18" customHeight="1">
      <c r="A871" s="22">
        <f>'[8]6、模具砂箱评估表'!A447</f>
        <v>446</v>
      </c>
      <c r="B871" s="22">
        <f>'[8]6、模具砂箱评估表'!B447</f>
        <v>0</v>
      </c>
      <c r="C871" s="30" t="str">
        <f>'[8]6、模具砂箱评估表'!C447</f>
        <v>金属型模具133</v>
      </c>
      <c r="D871" s="22">
        <f>'[8]6、模具砂箱评估表'!D447</f>
        <v>0</v>
      </c>
      <c r="E871" s="22"/>
      <c r="F871" s="22">
        <f>'[8]6、模具砂箱评估表'!G447</f>
        <v>0</v>
      </c>
      <c r="G871" s="22" t="str">
        <f>'[8]6、模具砂箱评估表'!E447</f>
        <v>台</v>
      </c>
      <c r="H871" s="22">
        <f>'[8]6、模具砂箱评估表'!F447</f>
        <v>1</v>
      </c>
      <c r="I871" s="23">
        <f>'[8]6、模具砂箱评估表'!H447</f>
        <v>41455</v>
      </c>
      <c r="J871" s="23">
        <f t="shared" si="27"/>
        <v>41455</v>
      </c>
      <c r="K871" s="23"/>
      <c r="L871" s="110"/>
      <c r="M871" s="11"/>
      <c r="N871" s="10"/>
      <c r="O871" s="13"/>
      <c r="P871" s="11"/>
      <c r="Q871" s="11">
        <f>'[8]6、模具砂箱评估表'!J447</f>
        <v>33400</v>
      </c>
      <c r="R871" s="25">
        <f>'[8]6、模具砂箱评估表'!K447*100</f>
        <v>30</v>
      </c>
      <c r="S871" s="11">
        <f t="shared" si="28"/>
        <v>10020</v>
      </c>
      <c r="T871" s="11"/>
      <c r="U871" s="22" t="str">
        <f>'[8]6、模具砂箱评估表'!M447</f>
        <v>B2</v>
      </c>
      <c r="V871" s="176"/>
      <c r="W871" s="176"/>
      <c r="X871" s="176"/>
      <c r="Y871" s="176"/>
    </row>
    <row r="872" spans="1:25" ht="18" customHeight="1">
      <c r="A872" s="22">
        <f>'[8]6、模具砂箱评估表'!A448</f>
        <v>447</v>
      </c>
      <c r="B872" s="22">
        <f>'[8]6、模具砂箱评估表'!B448</f>
        <v>0</v>
      </c>
      <c r="C872" s="30" t="str">
        <f>'[8]6、模具砂箱评估表'!C448</f>
        <v>金属型模具134</v>
      </c>
      <c r="D872" s="22">
        <f>'[8]6、模具砂箱评估表'!D448</f>
        <v>0</v>
      </c>
      <c r="E872" s="22"/>
      <c r="F872" s="22">
        <f>'[8]6、模具砂箱评估表'!G448</f>
        <v>0</v>
      </c>
      <c r="G872" s="22" t="str">
        <f>'[8]6、模具砂箱评估表'!E448</f>
        <v>台</v>
      </c>
      <c r="H872" s="22">
        <f>'[8]6、模具砂箱评估表'!F448</f>
        <v>1</v>
      </c>
      <c r="I872" s="23">
        <f>'[8]6、模具砂箱评估表'!H448</f>
        <v>41455</v>
      </c>
      <c r="J872" s="23">
        <f t="shared" si="27"/>
        <v>41455</v>
      </c>
      <c r="K872" s="23"/>
      <c r="L872" s="110"/>
      <c r="M872" s="11"/>
      <c r="N872" s="10"/>
      <c r="O872" s="13"/>
      <c r="P872" s="11"/>
      <c r="Q872" s="11">
        <f>'[8]6、模具砂箱评估表'!J448</f>
        <v>43500</v>
      </c>
      <c r="R872" s="25">
        <f>'[8]6、模具砂箱评估表'!K448*100</f>
        <v>30</v>
      </c>
      <c r="S872" s="11">
        <f t="shared" si="28"/>
        <v>13050</v>
      </c>
      <c r="T872" s="11"/>
      <c r="U872" s="22" t="str">
        <f>'[8]6、模具砂箱评估表'!M448</f>
        <v>B2</v>
      </c>
      <c r="V872" s="176"/>
      <c r="W872" s="176"/>
      <c r="X872" s="176"/>
      <c r="Y872" s="176"/>
    </row>
    <row r="873" spans="1:25" ht="18" customHeight="1">
      <c r="A873" s="22">
        <f>'[8]6、模具砂箱评估表'!A449</f>
        <v>448</v>
      </c>
      <c r="B873" s="22">
        <f>'[8]6、模具砂箱评估表'!B449</f>
        <v>0</v>
      </c>
      <c r="C873" s="30" t="str">
        <f>'[8]6、模具砂箱评估表'!C449</f>
        <v>金属型模具135</v>
      </c>
      <c r="D873" s="22">
        <f>'[8]6、模具砂箱评估表'!D449</f>
        <v>0</v>
      </c>
      <c r="E873" s="22"/>
      <c r="F873" s="22">
        <f>'[8]6、模具砂箱评估表'!G449</f>
        <v>0</v>
      </c>
      <c r="G873" s="22" t="str">
        <f>'[8]6、模具砂箱评估表'!E449</f>
        <v>台</v>
      </c>
      <c r="H873" s="22">
        <f>'[8]6、模具砂箱评估表'!F449</f>
        <v>1</v>
      </c>
      <c r="I873" s="23">
        <f>'[8]6、模具砂箱评估表'!H449</f>
        <v>41455</v>
      </c>
      <c r="J873" s="23">
        <f t="shared" si="27"/>
        <v>41455</v>
      </c>
      <c r="K873" s="23"/>
      <c r="L873" s="110"/>
      <c r="M873" s="11"/>
      <c r="N873" s="10"/>
      <c r="O873" s="13"/>
      <c r="P873" s="11"/>
      <c r="Q873" s="11">
        <f>'[8]6、模具砂箱评估表'!J449</f>
        <v>41800</v>
      </c>
      <c r="R873" s="25">
        <f>'[8]6、模具砂箱评估表'!K449*100</f>
        <v>30</v>
      </c>
      <c r="S873" s="11">
        <f t="shared" si="28"/>
        <v>12540</v>
      </c>
      <c r="T873" s="11"/>
      <c r="U873" s="22" t="str">
        <f>'[8]6、模具砂箱评估表'!M449</f>
        <v>B2</v>
      </c>
      <c r="V873" s="176"/>
      <c r="W873" s="176"/>
      <c r="X873" s="176"/>
      <c r="Y873" s="176"/>
    </row>
    <row r="874" spans="1:25" ht="18" customHeight="1">
      <c r="A874" s="22">
        <f>'[8]6、模具砂箱评估表'!A450</f>
        <v>449</v>
      </c>
      <c r="B874" s="22">
        <f>'[8]6、模具砂箱评估表'!B450</f>
        <v>0</v>
      </c>
      <c r="C874" s="30" t="str">
        <f>'[8]6、模具砂箱评估表'!C450</f>
        <v>金属型模具136</v>
      </c>
      <c r="D874" s="22">
        <f>'[8]6、模具砂箱评估表'!D450</f>
        <v>0</v>
      </c>
      <c r="E874" s="22"/>
      <c r="F874" s="22">
        <f>'[8]6、模具砂箱评估表'!G450</f>
        <v>0</v>
      </c>
      <c r="G874" s="22" t="str">
        <f>'[8]6、模具砂箱评估表'!E450</f>
        <v>台</v>
      </c>
      <c r="H874" s="22">
        <f>'[8]6、模具砂箱评估表'!F450</f>
        <v>1</v>
      </c>
      <c r="I874" s="23">
        <f>'[8]6、模具砂箱评估表'!H450</f>
        <v>41455</v>
      </c>
      <c r="J874" s="23">
        <f t="shared" si="27"/>
        <v>41455</v>
      </c>
      <c r="K874" s="23"/>
      <c r="L874" s="110"/>
      <c r="M874" s="11"/>
      <c r="N874" s="10"/>
      <c r="O874" s="13"/>
      <c r="P874" s="11"/>
      <c r="Q874" s="11">
        <f>'[8]6、模具砂箱评估表'!J450</f>
        <v>41800</v>
      </c>
      <c r="R874" s="25">
        <f>'[8]6、模具砂箱评估表'!K450*100</f>
        <v>30</v>
      </c>
      <c r="S874" s="11">
        <f t="shared" si="28"/>
        <v>12540</v>
      </c>
      <c r="T874" s="11"/>
      <c r="U874" s="22" t="str">
        <f>'[8]6、模具砂箱评估表'!M450</f>
        <v>B2</v>
      </c>
      <c r="V874" s="176"/>
      <c r="W874" s="176"/>
      <c r="X874" s="176"/>
      <c r="Y874" s="176"/>
    </row>
    <row r="875" spans="1:25" ht="18" customHeight="1">
      <c r="A875" s="22">
        <f>'[8]6、模具砂箱评估表'!A451</f>
        <v>450</v>
      </c>
      <c r="B875" s="22">
        <f>'[8]6、模具砂箱评估表'!B451</f>
        <v>0</v>
      </c>
      <c r="C875" s="30" t="str">
        <f>'[8]6、模具砂箱评估表'!C451</f>
        <v>金属型模具137</v>
      </c>
      <c r="D875" s="22">
        <f>'[8]6、模具砂箱评估表'!D451</f>
        <v>0</v>
      </c>
      <c r="E875" s="22"/>
      <c r="F875" s="22">
        <f>'[8]6、模具砂箱评估表'!G451</f>
        <v>0</v>
      </c>
      <c r="G875" s="22" t="str">
        <f>'[8]6、模具砂箱评估表'!E451</f>
        <v>台</v>
      </c>
      <c r="H875" s="22">
        <f>'[8]6、模具砂箱评估表'!F451</f>
        <v>1</v>
      </c>
      <c r="I875" s="23">
        <f>'[8]6、模具砂箱评估表'!H451</f>
        <v>41455</v>
      </c>
      <c r="J875" s="23">
        <f t="shared" ref="J875:J938" si="29">I875</f>
        <v>41455</v>
      </c>
      <c r="K875" s="23"/>
      <c r="L875" s="110"/>
      <c r="M875" s="11"/>
      <c r="N875" s="10"/>
      <c r="O875" s="13"/>
      <c r="P875" s="11"/>
      <c r="Q875" s="11">
        <f>'[8]6、模具砂箱评估表'!J451</f>
        <v>45900</v>
      </c>
      <c r="R875" s="25">
        <f>'[8]6、模具砂箱评估表'!K451*100</f>
        <v>30</v>
      </c>
      <c r="S875" s="11">
        <f t="shared" ref="S875:S938" si="30">ROUND(Q875*R875/100,0)</f>
        <v>13770</v>
      </c>
      <c r="T875" s="11"/>
      <c r="U875" s="22" t="str">
        <f>'[8]6、模具砂箱评估表'!M451</f>
        <v>B2</v>
      </c>
      <c r="V875" s="176"/>
      <c r="W875" s="176"/>
      <c r="X875" s="176"/>
      <c r="Y875" s="176"/>
    </row>
    <row r="876" spans="1:25" ht="18" customHeight="1">
      <c r="A876" s="22">
        <f>'[8]6、模具砂箱评估表'!A452</f>
        <v>451</v>
      </c>
      <c r="B876" s="22">
        <f>'[8]6、模具砂箱评估表'!B452</f>
        <v>0</v>
      </c>
      <c r="C876" s="30" t="str">
        <f>'[8]6、模具砂箱评估表'!C452</f>
        <v>金属型模具138</v>
      </c>
      <c r="D876" s="22">
        <f>'[8]6、模具砂箱评估表'!D452</f>
        <v>0</v>
      </c>
      <c r="E876" s="22"/>
      <c r="F876" s="22">
        <f>'[8]6、模具砂箱评估表'!G452</f>
        <v>0</v>
      </c>
      <c r="G876" s="22" t="str">
        <f>'[8]6、模具砂箱评估表'!E452</f>
        <v>台</v>
      </c>
      <c r="H876" s="22">
        <f>'[8]6、模具砂箱评估表'!F452</f>
        <v>1</v>
      </c>
      <c r="I876" s="23">
        <f>'[8]6、模具砂箱评估表'!H452</f>
        <v>41455</v>
      </c>
      <c r="J876" s="23">
        <f t="shared" si="29"/>
        <v>41455</v>
      </c>
      <c r="K876" s="23"/>
      <c r="L876" s="110"/>
      <c r="M876" s="11"/>
      <c r="N876" s="10"/>
      <c r="O876" s="13"/>
      <c r="P876" s="11"/>
      <c r="Q876" s="11">
        <f>'[8]6、模具砂箱评估表'!J452</f>
        <v>6100</v>
      </c>
      <c r="R876" s="25">
        <f>'[8]6、模具砂箱评估表'!K452*100</f>
        <v>30</v>
      </c>
      <c r="S876" s="11">
        <f t="shared" si="30"/>
        <v>1830</v>
      </c>
      <c r="T876" s="11"/>
      <c r="U876" s="22" t="str">
        <f>'[8]6、模具砂箱评估表'!M452</f>
        <v>B2</v>
      </c>
      <c r="V876" s="176"/>
      <c r="W876" s="176"/>
      <c r="X876" s="176"/>
      <c r="Y876" s="176"/>
    </row>
    <row r="877" spans="1:25" ht="18" customHeight="1">
      <c r="A877" s="22">
        <f>'[8]6、模具砂箱评估表'!A453</f>
        <v>452</v>
      </c>
      <c r="B877" s="22">
        <f>'[8]6、模具砂箱评估表'!B453</f>
        <v>0</v>
      </c>
      <c r="C877" s="30" t="str">
        <f>'[8]6、模具砂箱评估表'!C453</f>
        <v>金属型模具139</v>
      </c>
      <c r="D877" s="22">
        <f>'[8]6、模具砂箱评估表'!D453</f>
        <v>0</v>
      </c>
      <c r="E877" s="22"/>
      <c r="F877" s="22">
        <f>'[8]6、模具砂箱评估表'!G453</f>
        <v>0</v>
      </c>
      <c r="G877" s="22" t="str">
        <f>'[8]6、模具砂箱评估表'!E453</f>
        <v>台</v>
      </c>
      <c r="H877" s="22">
        <f>'[8]6、模具砂箱评估表'!F453</f>
        <v>1</v>
      </c>
      <c r="I877" s="23">
        <f>'[8]6、模具砂箱评估表'!H453</f>
        <v>41455</v>
      </c>
      <c r="J877" s="23">
        <f t="shared" si="29"/>
        <v>41455</v>
      </c>
      <c r="K877" s="23"/>
      <c r="L877" s="110"/>
      <c r="M877" s="11"/>
      <c r="N877" s="10"/>
      <c r="O877" s="13"/>
      <c r="P877" s="11"/>
      <c r="Q877" s="11">
        <f>'[8]6、模具砂箱评估表'!J453</f>
        <v>11900</v>
      </c>
      <c r="R877" s="25">
        <f>'[8]6、模具砂箱评估表'!K453*100</f>
        <v>30</v>
      </c>
      <c r="S877" s="11">
        <f t="shared" si="30"/>
        <v>3570</v>
      </c>
      <c r="T877" s="11"/>
      <c r="U877" s="22" t="str">
        <f>'[8]6、模具砂箱评估表'!M453</f>
        <v>B2</v>
      </c>
      <c r="V877" s="176"/>
      <c r="W877" s="176"/>
      <c r="X877" s="176"/>
      <c r="Y877" s="176"/>
    </row>
    <row r="878" spans="1:25" ht="18" customHeight="1">
      <c r="A878" s="22">
        <f>'[8]6、模具砂箱评估表'!A454</f>
        <v>453</v>
      </c>
      <c r="B878" s="22">
        <f>'[8]6、模具砂箱评估表'!B454</f>
        <v>0</v>
      </c>
      <c r="C878" s="30" t="str">
        <f>'[8]6、模具砂箱评估表'!C454</f>
        <v>金属型模具140</v>
      </c>
      <c r="D878" s="22">
        <f>'[8]6、模具砂箱评估表'!D454</f>
        <v>0</v>
      </c>
      <c r="E878" s="22"/>
      <c r="F878" s="22">
        <f>'[8]6、模具砂箱评估表'!G454</f>
        <v>0</v>
      </c>
      <c r="G878" s="22" t="str">
        <f>'[8]6、模具砂箱评估表'!E454</f>
        <v>台</v>
      </c>
      <c r="H878" s="22">
        <f>'[8]6、模具砂箱评估表'!F454</f>
        <v>1</v>
      </c>
      <c r="I878" s="23">
        <f>'[8]6、模具砂箱评估表'!H454</f>
        <v>41455</v>
      </c>
      <c r="J878" s="23">
        <f t="shared" si="29"/>
        <v>41455</v>
      </c>
      <c r="K878" s="23"/>
      <c r="L878" s="110"/>
      <c r="M878" s="11"/>
      <c r="N878" s="10"/>
      <c r="O878" s="13"/>
      <c r="P878" s="11"/>
      <c r="Q878" s="11">
        <f>'[8]6、模具砂箱评估表'!J454</f>
        <v>51600</v>
      </c>
      <c r="R878" s="25">
        <f>'[8]6、模具砂箱评估表'!K454*100</f>
        <v>30</v>
      </c>
      <c r="S878" s="11">
        <f t="shared" si="30"/>
        <v>15480</v>
      </c>
      <c r="T878" s="11"/>
      <c r="U878" s="22" t="str">
        <f>'[8]6、模具砂箱评估表'!M454</f>
        <v>B2</v>
      </c>
      <c r="V878" s="176"/>
      <c r="W878" s="176"/>
      <c r="X878" s="176"/>
      <c r="Y878" s="176"/>
    </row>
    <row r="879" spans="1:25" ht="18" customHeight="1">
      <c r="A879" s="22">
        <f>'[8]6、模具砂箱评估表'!A455</f>
        <v>454</v>
      </c>
      <c r="B879" s="22">
        <f>'[8]6、模具砂箱评估表'!B455</f>
        <v>0</v>
      </c>
      <c r="C879" s="30" t="str">
        <f>'[8]6、模具砂箱评估表'!C455</f>
        <v>金属型模具141</v>
      </c>
      <c r="D879" s="22">
        <f>'[8]6、模具砂箱评估表'!D455</f>
        <v>0</v>
      </c>
      <c r="E879" s="22"/>
      <c r="F879" s="22">
        <f>'[8]6、模具砂箱评估表'!G455</f>
        <v>0</v>
      </c>
      <c r="G879" s="22" t="str">
        <f>'[8]6、模具砂箱评估表'!E455</f>
        <v>台</v>
      </c>
      <c r="H879" s="22">
        <f>'[8]6、模具砂箱评估表'!F455</f>
        <v>1</v>
      </c>
      <c r="I879" s="23">
        <f>'[8]6、模具砂箱评估表'!H455</f>
        <v>41455</v>
      </c>
      <c r="J879" s="23">
        <f t="shared" si="29"/>
        <v>41455</v>
      </c>
      <c r="K879" s="23"/>
      <c r="L879" s="110"/>
      <c r="M879" s="11"/>
      <c r="N879" s="10"/>
      <c r="O879" s="13"/>
      <c r="P879" s="11"/>
      <c r="Q879" s="11">
        <f>'[8]6、模具砂箱评估表'!J455</f>
        <v>8400</v>
      </c>
      <c r="R879" s="25">
        <f>'[8]6、模具砂箱评估表'!K455*100</f>
        <v>30</v>
      </c>
      <c r="S879" s="11">
        <f t="shared" si="30"/>
        <v>2520</v>
      </c>
      <c r="T879" s="11"/>
      <c r="U879" s="22" t="str">
        <f>'[8]6、模具砂箱评估表'!M455</f>
        <v>B2</v>
      </c>
      <c r="V879" s="176"/>
      <c r="W879" s="176"/>
      <c r="X879" s="176"/>
      <c r="Y879" s="176"/>
    </row>
    <row r="880" spans="1:25" ht="18" customHeight="1">
      <c r="A880" s="22">
        <f>'[8]6、模具砂箱评估表'!A456</f>
        <v>455</v>
      </c>
      <c r="B880" s="22">
        <f>'[8]6、模具砂箱评估表'!B456</f>
        <v>0</v>
      </c>
      <c r="C880" s="30" t="str">
        <f>'[8]6、模具砂箱评估表'!C456</f>
        <v>金属型模具142</v>
      </c>
      <c r="D880" s="22">
        <f>'[8]6、模具砂箱评估表'!D456</f>
        <v>0</v>
      </c>
      <c r="E880" s="22"/>
      <c r="F880" s="22">
        <f>'[8]6、模具砂箱评估表'!G456</f>
        <v>0</v>
      </c>
      <c r="G880" s="22" t="str">
        <f>'[8]6、模具砂箱评估表'!E456</f>
        <v>台</v>
      </c>
      <c r="H880" s="22">
        <f>'[8]6、模具砂箱评估表'!F456</f>
        <v>1</v>
      </c>
      <c r="I880" s="23">
        <f>'[8]6、模具砂箱评估表'!H456</f>
        <v>41455</v>
      </c>
      <c r="J880" s="23">
        <f t="shared" si="29"/>
        <v>41455</v>
      </c>
      <c r="K880" s="23"/>
      <c r="L880" s="110"/>
      <c r="M880" s="11"/>
      <c r="N880" s="10"/>
      <c r="O880" s="13"/>
      <c r="P880" s="11"/>
      <c r="Q880" s="11">
        <f>'[8]6、模具砂箱评估表'!J456</f>
        <v>15600</v>
      </c>
      <c r="R880" s="25">
        <f>'[8]6、模具砂箱评估表'!K456*100</f>
        <v>30</v>
      </c>
      <c r="S880" s="11">
        <f t="shared" si="30"/>
        <v>4680</v>
      </c>
      <c r="T880" s="11"/>
      <c r="U880" s="22" t="str">
        <f>'[8]6、模具砂箱评估表'!M456</f>
        <v>B2</v>
      </c>
      <c r="V880" s="176"/>
      <c r="W880" s="176"/>
      <c r="X880" s="176"/>
      <c r="Y880" s="176"/>
    </row>
    <row r="881" spans="1:25" ht="18" customHeight="1">
      <c r="A881" s="22">
        <f>'[8]6、模具砂箱评估表'!A457</f>
        <v>456</v>
      </c>
      <c r="B881" s="22">
        <f>'[8]6、模具砂箱评估表'!B457</f>
        <v>0</v>
      </c>
      <c r="C881" s="30" t="str">
        <f>'[8]6、模具砂箱评估表'!C457</f>
        <v>金属型模具143</v>
      </c>
      <c r="D881" s="22">
        <f>'[8]6、模具砂箱评估表'!D457</f>
        <v>0</v>
      </c>
      <c r="E881" s="22"/>
      <c r="F881" s="22">
        <f>'[8]6、模具砂箱评估表'!G457</f>
        <v>0</v>
      </c>
      <c r="G881" s="22" t="str">
        <f>'[8]6、模具砂箱评估表'!E457</f>
        <v>台</v>
      </c>
      <c r="H881" s="22">
        <f>'[8]6、模具砂箱评估表'!F457</f>
        <v>1</v>
      </c>
      <c r="I881" s="23">
        <f>'[8]6、模具砂箱评估表'!H457</f>
        <v>41455</v>
      </c>
      <c r="J881" s="23">
        <f t="shared" si="29"/>
        <v>41455</v>
      </c>
      <c r="K881" s="23"/>
      <c r="L881" s="110"/>
      <c r="M881" s="11"/>
      <c r="N881" s="10"/>
      <c r="O881" s="13"/>
      <c r="P881" s="11"/>
      <c r="Q881" s="11">
        <f>'[8]6、模具砂箱评估表'!J457</f>
        <v>23100</v>
      </c>
      <c r="R881" s="25">
        <f>'[8]6、模具砂箱评估表'!K457*100</f>
        <v>30</v>
      </c>
      <c r="S881" s="11">
        <f t="shared" si="30"/>
        <v>6930</v>
      </c>
      <c r="T881" s="11"/>
      <c r="U881" s="22" t="str">
        <f>'[8]6、模具砂箱评估表'!M457</f>
        <v>B2</v>
      </c>
      <c r="V881" s="176"/>
      <c r="W881" s="176"/>
      <c r="X881" s="176"/>
      <c r="Y881" s="176"/>
    </row>
    <row r="882" spans="1:25" ht="18" customHeight="1">
      <c r="A882" s="22">
        <f>'[8]6、模具砂箱评估表'!A458</f>
        <v>457</v>
      </c>
      <c r="B882" s="22">
        <f>'[8]6、模具砂箱评估表'!B458</f>
        <v>0</v>
      </c>
      <c r="C882" s="30" t="str">
        <f>'[8]6、模具砂箱评估表'!C458</f>
        <v>金属型模具144</v>
      </c>
      <c r="D882" s="22">
        <f>'[8]6、模具砂箱评估表'!D458</f>
        <v>0</v>
      </c>
      <c r="E882" s="22"/>
      <c r="F882" s="22">
        <f>'[8]6、模具砂箱评估表'!G458</f>
        <v>0</v>
      </c>
      <c r="G882" s="22" t="str">
        <f>'[8]6、模具砂箱评估表'!E458</f>
        <v>台</v>
      </c>
      <c r="H882" s="22">
        <f>'[8]6、模具砂箱评估表'!F458</f>
        <v>1</v>
      </c>
      <c r="I882" s="23">
        <f>'[8]6、模具砂箱评估表'!H458</f>
        <v>41455</v>
      </c>
      <c r="J882" s="23">
        <f t="shared" si="29"/>
        <v>41455</v>
      </c>
      <c r="K882" s="23"/>
      <c r="L882" s="110"/>
      <c r="M882" s="11"/>
      <c r="N882" s="10"/>
      <c r="O882" s="13"/>
      <c r="P882" s="11"/>
      <c r="Q882" s="11">
        <f>'[8]6、模具砂箱评估表'!J458</f>
        <v>23100</v>
      </c>
      <c r="R882" s="25">
        <f>'[8]6、模具砂箱评估表'!K458*100</f>
        <v>30</v>
      </c>
      <c r="S882" s="11">
        <f t="shared" si="30"/>
        <v>6930</v>
      </c>
      <c r="T882" s="11"/>
      <c r="U882" s="22" t="str">
        <f>'[8]6、模具砂箱评估表'!M458</f>
        <v>B2</v>
      </c>
      <c r="V882" s="176"/>
      <c r="W882" s="176"/>
      <c r="X882" s="176"/>
      <c r="Y882" s="176"/>
    </row>
    <row r="883" spans="1:25" ht="18" customHeight="1">
      <c r="A883" s="22">
        <f>'[8]6、模具砂箱评估表'!A459</f>
        <v>458</v>
      </c>
      <c r="B883" s="22">
        <f>'[8]6、模具砂箱评估表'!B459</f>
        <v>0</v>
      </c>
      <c r="C883" s="30" t="str">
        <f>'[8]6、模具砂箱评估表'!C459</f>
        <v>金属型模具145</v>
      </c>
      <c r="D883" s="22">
        <f>'[8]6、模具砂箱评估表'!D459</f>
        <v>0</v>
      </c>
      <c r="E883" s="22"/>
      <c r="F883" s="22">
        <f>'[8]6、模具砂箱评估表'!G459</f>
        <v>0</v>
      </c>
      <c r="G883" s="22" t="str">
        <f>'[8]6、模具砂箱评估表'!E459</f>
        <v>台</v>
      </c>
      <c r="H883" s="22">
        <f>'[8]6、模具砂箱评估表'!F459</f>
        <v>1</v>
      </c>
      <c r="I883" s="23">
        <f>'[8]6、模具砂箱评估表'!H459</f>
        <v>41455</v>
      </c>
      <c r="J883" s="23">
        <f t="shared" si="29"/>
        <v>41455</v>
      </c>
      <c r="K883" s="23"/>
      <c r="L883" s="110"/>
      <c r="M883" s="11"/>
      <c r="N883" s="10"/>
      <c r="O883" s="13"/>
      <c r="P883" s="11"/>
      <c r="Q883" s="11">
        <f>'[8]6、模具砂箱评估表'!J459</f>
        <v>13700</v>
      </c>
      <c r="R883" s="25">
        <f>'[8]6、模具砂箱评估表'!K459*100</f>
        <v>30</v>
      </c>
      <c r="S883" s="11">
        <f t="shared" si="30"/>
        <v>4110</v>
      </c>
      <c r="T883" s="11"/>
      <c r="U883" s="22" t="str">
        <f>'[8]6、模具砂箱评估表'!M459</f>
        <v>B2</v>
      </c>
      <c r="V883" s="176"/>
      <c r="W883" s="176"/>
      <c r="X883" s="176"/>
      <c r="Y883" s="176"/>
    </row>
    <row r="884" spans="1:25" ht="18" customHeight="1">
      <c r="A884" s="22">
        <f>'[8]6、模具砂箱评估表'!A460</f>
        <v>459</v>
      </c>
      <c r="B884" s="22">
        <f>'[8]6、模具砂箱评估表'!B460</f>
        <v>0</v>
      </c>
      <c r="C884" s="30" t="str">
        <f>'[8]6、模具砂箱评估表'!C460</f>
        <v>金属型模具146</v>
      </c>
      <c r="D884" s="22">
        <f>'[8]6、模具砂箱评估表'!D460</f>
        <v>0</v>
      </c>
      <c r="E884" s="22"/>
      <c r="F884" s="22">
        <f>'[8]6、模具砂箱评估表'!G460</f>
        <v>0</v>
      </c>
      <c r="G884" s="22" t="str">
        <f>'[8]6、模具砂箱评估表'!E460</f>
        <v>台</v>
      </c>
      <c r="H884" s="22">
        <f>'[8]6、模具砂箱评估表'!F460</f>
        <v>1</v>
      </c>
      <c r="I884" s="23">
        <f>'[8]6、模具砂箱评估表'!H460</f>
        <v>41455</v>
      </c>
      <c r="J884" s="23">
        <f t="shared" si="29"/>
        <v>41455</v>
      </c>
      <c r="K884" s="23"/>
      <c r="L884" s="110"/>
      <c r="M884" s="11"/>
      <c r="N884" s="10"/>
      <c r="O884" s="13"/>
      <c r="P884" s="11"/>
      <c r="Q884" s="11">
        <f>'[8]6、模具砂箱评估表'!J460</f>
        <v>25400</v>
      </c>
      <c r="R884" s="25">
        <f>'[8]6、模具砂箱评估表'!K460*100</f>
        <v>30</v>
      </c>
      <c r="S884" s="11">
        <f t="shared" si="30"/>
        <v>7620</v>
      </c>
      <c r="T884" s="11"/>
      <c r="U884" s="22" t="str">
        <f>'[8]6、模具砂箱评估表'!M460</f>
        <v>B2</v>
      </c>
      <c r="V884" s="176"/>
      <c r="W884" s="176"/>
      <c r="X884" s="176"/>
      <c r="Y884" s="176"/>
    </row>
    <row r="885" spans="1:25" ht="18" customHeight="1">
      <c r="A885" s="22">
        <f>'[8]6、模具砂箱评估表'!A461</f>
        <v>460</v>
      </c>
      <c r="B885" s="22">
        <f>'[8]6、模具砂箱评估表'!B461</f>
        <v>0</v>
      </c>
      <c r="C885" s="30" t="str">
        <f>'[8]6、模具砂箱评估表'!C461</f>
        <v>金属型模具147</v>
      </c>
      <c r="D885" s="22">
        <f>'[8]6、模具砂箱评估表'!D461</f>
        <v>0</v>
      </c>
      <c r="E885" s="22"/>
      <c r="F885" s="22">
        <f>'[8]6、模具砂箱评估表'!G461</f>
        <v>0</v>
      </c>
      <c r="G885" s="22" t="str">
        <f>'[8]6、模具砂箱评估表'!E461</f>
        <v>台</v>
      </c>
      <c r="H885" s="22">
        <f>'[8]6、模具砂箱评估表'!F461</f>
        <v>1</v>
      </c>
      <c r="I885" s="23">
        <f>'[8]6、模具砂箱评估表'!H461</f>
        <v>41455</v>
      </c>
      <c r="J885" s="23">
        <f t="shared" si="29"/>
        <v>41455</v>
      </c>
      <c r="K885" s="23"/>
      <c r="L885" s="110"/>
      <c r="M885" s="11"/>
      <c r="N885" s="10"/>
      <c r="O885" s="13"/>
      <c r="P885" s="11"/>
      <c r="Q885" s="11">
        <f>'[8]6、模具砂箱评估表'!J461</f>
        <v>28000</v>
      </c>
      <c r="R885" s="25">
        <f>'[8]6、模具砂箱评估表'!K461*100</f>
        <v>30</v>
      </c>
      <c r="S885" s="11">
        <f t="shared" si="30"/>
        <v>8400</v>
      </c>
      <c r="T885" s="11"/>
      <c r="U885" s="22" t="str">
        <f>'[8]6、模具砂箱评估表'!M461</f>
        <v>B2</v>
      </c>
      <c r="V885" s="176"/>
      <c r="W885" s="176"/>
      <c r="X885" s="176"/>
      <c r="Y885" s="176"/>
    </row>
    <row r="886" spans="1:25" ht="18" customHeight="1">
      <c r="A886" s="22">
        <f>'[8]6、模具砂箱评估表'!A462</f>
        <v>461</v>
      </c>
      <c r="B886" s="22">
        <f>'[8]6、模具砂箱评估表'!B462</f>
        <v>0</v>
      </c>
      <c r="C886" s="30" t="str">
        <f>'[8]6、模具砂箱评估表'!C462</f>
        <v>金属型模具148</v>
      </c>
      <c r="D886" s="22">
        <f>'[8]6、模具砂箱评估表'!D462</f>
        <v>0</v>
      </c>
      <c r="E886" s="22"/>
      <c r="F886" s="22">
        <f>'[8]6、模具砂箱评估表'!G462</f>
        <v>0</v>
      </c>
      <c r="G886" s="22" t="str">
        <f>'[8]6、模具砂箱评估表'!E462</f>
        <v>台</v>
      </c>
      <c r="H886" s="22">
        <f>'[8]6、模具砂箱评估表'!F462</f>
        <v>1</v>
      </c>
      <c r="I886" s="23">
        <f>'[8]6、模具砂箱评估表'!H462</f>
        <v>41455</v>
      </c>
      <c r="J886" s="23">
        <f t="shared" si="29"/>
        <v>41455</v>
      </c>
      <c r="K886" s="23"/>
      <c r="L886" s="110"/>
      <c r="M886" s="11"/>
      <c r="N886" s="10"/>
      <c r="O886" s="13"/>
      <c r="P886" s="11"/>
      <c r="Q886" s="11">
        <f>'[8]6、模具砂箱评估表'!J462</f>
        <v>60300</v>
      </c>
      <c r="R886" s="25">
        <f>'[8]6、模具砂箱评估表'!K462*100</f>
        <v>30</v>
      </c>
      <c r="S886" s="11">
        <f t="shared" si="30"/>
        <v>18090</v>
      </c>
      <c r="T886" s="11"/>
      <c r="U886" s="22" t="str">
        <f>'[8]6、模具砂箱评估表'!M462</f>
        <v>B2</v>
      </c>
      <c r="V886" s="176"/>
      <c r="W886" s="176"/>
      <c r="X886" s="176"/>
      <c r="Y886" s="176"/>
    </row>
    <row r="887" spans="1:25" ht="18" customHeight="1">
      <c r="A887" s="22">
        <f>'[8]6、模具砂箱评估表'!A463</f>
        <v>462</v>
      </c>
      <c r="B887" s="22">
        <f>'[8]6、模具砂箱评估表'!B463</f>
        <v>0</v>
      </c>
      <c r="C887" s="30" t="str">
        <f>'[8]6、模具砂箱评估表'!C463</f>
        <v>金属型模具149</v>
      </c>
      <c r="D887" s="22">
        <f>'[8]6、模具砂箱评估表'!D463</f>
        <v>0</v>
      </c>
      <c r="E887" s="22"/>
      <c r="F887" s="22">
        <f>'[8]6、模具砂箱评估表'!G463</f>
        <v>0</v>
      </c>
      <c r="G887" s="22" t="str">
        <f>'[8]6、模具砂箱评估表'!E463</f>
        <v>台</v>
      </c>
      <c r="H887" s="22">
        <f>'[8]6、模具砂箱评估表'!F463</f>
        <v>1</v>
      </c>
      <c r="I887" s="23">
        <f>'[8]6、模具砂箱评估表'!H463</f>
        <v>41455</v>
      </c>
      <c r="J887" s="23">
        <f t="shared" si="29"/>
        <v>41455</v>
      </c>
      <c r="K887" s="23"/>
      <c r="L887" s="110"/>
      <c r="M887" s="11"/>
      <c r="N887" s="10"/>
      <c r="O887" s="13"/>
      <c r="P887" s="11"/>
      <c r="Q887" s="11">
        <f>'[8]6、模具砂箱评估表'!J463</f>
        <v>52200</v>
      </c>
      <c r="R887" s="25">
        <f>'[8]6、模具砂箱评估表'!K463*100</f>
        <v>30</v>
      </c>
      <c r="S887" s="11">
        <f t="shared" si="30"/>
        <v>15660</v>
      </c>
      <c r="T887" s="11"/>
      <c r="U887" s="22" t="str">
        <f>'[8]6、模具砂箱评估表'!M463</f>
        <v>B2</v>
      </c>
      <c r="V887" s="176"/>
      <c r="W887" s="176"/>
      <c r="X887" s="176"/>
      <c r="Y887" s="176"/>
    </row>
    <row r="888" spans="1:25" ht="18" customHeight="1">
      <c r="A888" s="22">
        <f>'[8]6、模具砂箱评估表'!A464</f>
        <v>463</v>
      </c>
      <c r="B888" s="22">
        <f>'[8]6、模具砂箱评估表'!B464</f>
        <v>0</v>
      </c>
      <c r="C888" s="30" t="str">
        <f>'[8]6、模具砂箱评估表'!C464</f>
        <v>金属型模具150</v>
      </c>
      <c r="D888" s="22">
        <f>'[8]6、模具砂箱评估表'!D464</f>
        <v>0</v>
      </c>
      <c r="E888" s="22"/>
      <c r="F888" s="22">
        <f>'[8]6、模具砂箱评估表'!G464</f>
        <v>0</v>
      </c>
      <c r="G888" s="22" t="str">
        <f>'[8]6、模具砂箱评估表'!E464</f>
        <v>台</v>
      </c>
      <c r="H888" s="22">
        <f>'[8]6、模具砂箱评估表'!F464</f>
        <v>1</v>
      </c>
      <c r="I888" s="23">
        <f>'[8]6、模具砂箱评估表'!H464</f>
        <v>41455</v>
      </c>
      <c r="J888" s="23">
        <f t="shared" si="29"/>
        <v>41455</v>
      </c>
      <c r="K888" s="23"/>
      <c r="L888" s="110"/>
      <c r="M888" s="11"/>
      <c r="N888" s="10"/>
      <c r="O888" s="13"/>
      <c r="P888" s="11"/>
      <c r="Q888" s="11">
        <f>'[8]6、模具砂箱评估表'!J464</f>
        <v>32200</v>
      </c>
      <c r="R888" s="25">
        <f>'[8]6、模具砂箱评估表'!K464*100</f>
        <v>30</v>
      </c>
      <c r="S888" s="11">
        <f t="shared" si="30"/>
        <v>9660</v>
      </c>
      <c r="T888" s="11"/>
      <c r="U888" s="22" t="str">
        <f>'[8]6、模具砂箱评估表'!M464</f>
        <v>B2</v>
      </c>
      <c r="V888" s="176"/>
      <c r="W888" s="176"/>
      <c r="X888" s="176"/>
      <c r="Y888" s="176"/>
    </row>
    <row r="889" spans="1:25" ht="18" customHeight="1">
      <c r="A889" s="22">
        <f>'[8]6、模具砂箱评估表'!A465</f>
        <v>464</v>
      </c>
      <c r="B889" s="22">
        <f>'[8]6、模具砂箱评估表'!B465</f>
        <v>0</v>
      </c>
      <c r="C889" s="30" t="str">
        <f>'[8]6、模具砂箱评估表'!C465</f>
        <v>金属型模具151</v>
      </c>
      <c r="D889" s="22">
        <f>'[8]6、模具砂箱评估表'!D465</f>
        <v>0</v>
      </c>
      <c r="E889" s="22"/>
      <c r="F889" s="22">
        <f>'[8]6、模具砂箱评估表'!G465</f>
        <v>0</v>
      </c>
      <c r="G889" s="22" t="str">
        <f>'[8]6、模具砂箱评估表'!E465</f>
        <v>台</v>
      </c>
      <c r="H889" s="22">
        <f>'[8]6、模具砂箱评估表'!F465</f>
        <v>1</v>
      </c>
      <c r="I889" s="23">
        <f>'[8]6、模具砂箱评估表'!H465</f>
        <v>41455</v>
      </c>
      <c r="J889" s="23">
        <f t="shared" si="29"/>
        <v>41455</v>
      </c>
      <c r="K889" s="23"/>
      <c r="L889" s="110"/>
      <c r="M889" s="11"/>
      <c r="N889" s="10"/>
      <c r="O889" s="13"/>
      <c r="P889" s="11"/>
      <c r="Q889" s="11">
        <f>'[8]6、模具砂箱评估表'!J465</f>
        <v>10000</v>
      </c>
      <c r="R889" s="25">
        <f>'[8]6、模具砂箱评估表'!K465*100</f>
        <v>30</v>
      </c>
      <c r="S889" s="11">
        <f t="shared" si="30"/>
        <v>3000</v>
      </c>
      <c r="T889" s="11"/>
      <c r="U889" s="22" t="str">
        <f>'[8]6、模具砂箱评估表'!M465</f>
        <v>B2</v>
      </c>
      <c r="V889" s="176"/>
      <c r="W889" s="176"/>
      <c r="X889" s="176"/>
      <c r="Y889" s="176"/>
    </row>
    <row r="890" spans="1:25" ht="18" customHeight="1">
      <c r="A890" s="22">
        <f>'[8]6、模具砂箱评估表'!A466</f>
        <v>465</v>
      </c>
      <c r="B890" s="22">
        <f>'[8]6、模具砂箱评估表'!B466</f>
        <v>0</v>
      </c>
      <c r="C890" s="30" t="str">
        <f>'[8]6、模具砂箱评估表'!C466</f>
        <v>金属型模具152</v>
      </c>
      <c r="D890" s="22">
        <f>'[8]6、模具砂箱评估表'!D466</f>
        <v>0</v>
      </c>
      <c r="E890" s="22"/>
      <c r="F890" s="22">
        <f>'[8]6、模具砂箱评估表'!G466</f>
        <v>0</v>
      </c>
      <c r="G890" s="22" t="str">
        <f>'[8]6、模具砂箱评估表'!E466</f>
        <v>台</v>
      </c>
      <c r="H890" s="22">
        <f>'[8]6、模具砂箱评估表'!F466</f>
        <v>1</v>
      </c>
      <c r="I890" s="23">
        <f>'[8]6、模具砂箱评估表'!H466</f>
        <v>41455</v>
      </c>
      <c r="J890" s="23">
        <f t="shared" si="29"/>
        <v>41455</v>
      </c>
      <c r="K890" s="23"/>
      <c r="L890" s="110"/>
      <c r="M890" s="11"/>
      <c r="N890" s="10"/>
      <c r="O890" s="13"/>
      <c r="P890" s="11"/>
      <c r="Q890" s="11">
        <f>'[8]6、模具砂箱评估表'!J466</f>
        <v>42900</v>
      </c>
      <c r="R890" s="25">
        <f>'[8]6、模具砂箱评估表'!K466*100</f>
        <v>30</v>
      </c>
      <c r="S890" s="11">
        <f t="shared" si="30"/>
        <v>12870</v>
      </c>
      <c r="T890" s="11"/>
      <c r="U890" s="22" t="str">
        <f>'[8]6、模具砂箱评估表'!M466</f>
        <v>B2</v>
      </c>
      <c r="V890" s="176"/>
      <c r="W890" s="176"/>
      <c r="X890" s="176"/>
      <c r="Y890" s="176"/>
    </row>
    <row r="891" spans="1:25" ht="18" customHeight="1">
      <c r="A891" s="22">
        <f>'[8]6、模具砂箱评估表'!A467</f>
        <v>466</v>
      </c>
      <c r="B891" s="22">
        <f>'[8]6、模具砂箱评估表'!B467</f>
        <v>0</v>
      </c>
      <c r="C891" s="30" t="str">
        <f>'[8]6、模具砂箱评估表'!C467</f>
        <v>金属型模具153</v>
      </c>
      <c r="D891" s="22">
        <f>'[8]6、模具砂箱评估表'!D467</f>
        <v>0</v>
      </c>
      <c r="E891" s="22"/>
      <c r="F891" s="22">
        <f>'[8]6、模具砂箱评估表'!G467</f>
        <v>0</v>
      </c>
      <c r="G891" s="22" t="str">
        <f>'[8]6、模具砂箱评估表'!E467</f>
        <v>台</v>
      </c>
      <c r="H891" s="22">
        <f>'[8]6、模具砂箱评估表'!F467</f>
        <v>1</v>
      </c>
      <c r="I891" s="23">
        <f>'[8]6、模具砂箱评估表'!H467</f>
        <v>41455</v>
      </c>
      <c r="J891" s="23">
        <f t="shared" si="29"/>
        <v>41455</v>
      </c>
      <c r="K891" s="23"/>
      <c r="L891" s="110"/>
      <c r="M891" s="11"/>
      <c r="N891" s="10"/>
      <c r="O891" s="13"/>
      <c r="P891" s="11"/>
      <c r="Q891" s="11">
        <f>'[8]6、模具砂箱评估表'!J467</f>
        <v>42900</v>
      </c>
      <c r="R891" s="25">
        <f>'[8]6、模具砂箱评估表'!K467*100</f>
        <v>30</v>
      </c>
      <c r="S891" s="11">
        <f t="shared" si="30"/>
        <v>12870</v>
      </c>
      <c r="T891" s="11"/>
      <c r="U891" s="22" t="str">
        <f>'[8]6、模具砂箱评估表'!M467</f>
        <v>B2</v>
      </c>
      <c r="V891" s="176"/>
      <c r="W891" s="176"/>
      <c r="X891" s="176"/>
      <c r="Y891" s="176"/>
    </row>
    <row r="892" spans="1:25" ht="18" customHeight="1">
      <c r="A892" s="22">
        <f>'[8]6、模具砂箱评估表'!A468</f>
        <v>467</v>
      </c>
      <c r="B892" s="22">
        <f>'[8]6、模具砂箱评估表'!B468</f>
        <v>0</v>
      </c>
      <c r="C892" s="30" t="str">
        <f>'[8]6、模具砂箱评估表'!C468</f>
        <v>金属型模具154</v>
      </c>
      <c r="D892" s="22">
        <f>'[8]6、模具砂箱评估表'!D468</f>
        <v>0</v>
      </c>
      <c r="E892" s="22"/>
      <c r="F892" s="22">
        <f>'[8]6、模具砂箱评估表'!G468</f>
        <v>0</v>
      </c>
      <c r="G892" s="22" t="str">
        <f>'[8]6、模具砂箱评估表'!E468</f>
        <v>台</v>
      </c>
      <c r="H892" s="22">
        <f>'[8]6、模具砂箱评估表'!F468</f>
        <v>1</v>
      </c>
      <c r="I892" s="23">
        <f>'[8]6、模具砂箱评估表'!H468</f>
        <v>41455</v>
      </c>
      <c r="J892" s="23">
        <f t="shared" si="29"/>
        <v>41455</v>
      </c>
      <c r="K892" s="23"/>
      <c r="L892" s="110"/>
      <c r="M892" s="11"/>
      <c r="N892" s="10"/>
      <c r="O892" s="13"/>
      <c r="P892" s="11"/>
      <c r="Q892" s="11">
        <f>'[8]6、模具砂箱评估表'!J468</f>
        <v>12500</v>
      </c>
      <c r="R892" s="25">
        <f>'[8]6、模具砂箱评估表'!K468*100</f>
        <v>30</v>
      </c>
      <c r="S892" s="11">
        <f t="shared" si="30"/>
        <v>3750</v>
      </c>
      <c r="T892" s="11"/>
      <c r="U892" s="22" t="str">
        <f>'[8]6、模具砂箱评估表'!M468</f>
        <v>B2</v>
      </c>
      <c r="V892" s="176"/>
      <c r="W892" s="176"/>
      <c r="X892" s="176"/>
      <c r="Y892" s="176"/>
    </row>
    <row r="893" spans="1:25" ht="18" customHeight="1">
      <c r="A893" s="22">
        <f>'[8]6、模具砂箱评估表'!A469</f>
        <v>468</v>
      </c>
      <c r="B893" s="22">
        <f>'[8]6、模具砂箱评估表'!B469</f>
        <v>0</v>
      </c>
      <c r="C893" s="30" t="str">
        <f>'[8]6、模具砂箱评估表'!C469</f>
        <v>金属型模具155</v>
      </c>
      <c r="D893" s="22">
        <f>'[8]6、模具砂箱评估表'!D469</f>
        <v>0</v>
      </c>
      <c r="E893" s="22"/>
      <c r="F893" s="22">
        <f>'[8]6、模具砂箱评估表'!G469</f>
        <v>0</v>
      </c>
      <c r="G893" s="22" t="str">
        <f>'[8]6、模具砂箱评估表'!E469</f>
        <v>台</v>
      </c>
      <c r="H893" s="22">
        <f>'[8]6、模具砂箱评估表'!F469</f>
        <v>1</v>
      </c>
      <c r="I893" s="23">
        <f>'[8]6、模具砂箱评估表'!H469</f>
        <v>41455</v>
      </c>
      <c r="J893" s="23">
        <f t="shared" si="29"/>
        <v>41455</v>
      </c>
      <c r="K893" s="23"/>
      <c r="L893" s="110"/>
      <c r="M893" s="11"/>
      <c r="N893" s="10"/>
      <c r="O893" s="13"/>
      <c r="P893" s="11"/>
      <c r="Q893" s="11">
        <f>'[8]6、模具砂箱评估表'!J469</f>
        <v>19400</v>
      </c>
      <c r="R893" s="25">
        <f>'[8]6、模具砂箱评估表'!K469*100</f>
        <v>30</v>
      </c>
      <c r="S893" s="11">
        <f t="shared" si="30"/>
        <v>5820</v>
      </c>
      <c r="T893" s="11"/>
      <c r="U893" s="22" t="str">
        <f>'[8]6、模具砂箱评估表'!M469</f>
        <v>B2</v>
      </c>
      <c r="V893" s="176"/>
      <c r="W893" s="176"/>
      <c r="X893" s="176"/>
      <c r="Y893" s="176"/>
    </row>
    <row r="894" spans="1:25" ht="18" customHeight="1">
      <c r="A894" s="22">
        <f>'[8]6、模具砂箱评估表'!A470</f>
        <v>469</v>
      </c>
      <c r="B894" s="22">
        <f>'[8]6、模具砂箱评估表'!B470</f>
        <v>0</v>
      </c>
      <c r="C894" s="30" t="str">
        <f>'[8]6、模具砂箱评估表'!C470</f>
        <v>金属型模具156</v>
      </c>
      <c r="D894" s="22">
        <f>'[8]6、模具砂箱评估表'!D470</f>
        <v>0</v>
      </c>
      <c r="E894" s="22"/>
      <c r="F894" s="22">
        <f>'[8]6、模具砂箱评估表'!G470</f>
        <v>0</v>
      </c>
      <c r="G894" s="22" t="str">
        <f>'[8]6、模具砂箱评估表'!E470</f>
        <v>台</v>
      </c>
      <c r="H894" s="22">
        <f>'[8]6、模具砂箱评估表'!F470</f>
        <v>1</v>
      </c>
      <c r="I894" s="23">
        <f>'[8]6、模具砂箱评估表'!H470</f>
        <v>41455</v>
      </c>
      <c r="J894" s="23">
        <f t="shared" si="29"/>
        <v>41455</v>
      </c>
      <c r="K894" s="23"/>
      <c r="L894" s="110"/>
      <c r="M894" s="11"/>
      <c r="N894" s="10"/>
      <c r="O894" s="13"/>
      <c r="P894" s="11"/>
      <c r="Q894" s="11">
        <f>'[8]6、模具砂箱评估表'!J470</f>
        <v>17600</v>
      </c>
      <c r="R894" s="25">
        <f>'[8]6、模具砂箱评估表'!K470*100</f>
        <v>30</v>
      </c>
      <c r="S894" s="11">
        <f t="shared" si="30"/>
        <v>5280</v>
      </c>
      <c r="T894" s="11"/>
      <c r="U894" s="22" t="str">
        <f>'[8]6、模具砂箱评估表'!M470</f>
        <v>B2</v>
      </c>
      <c r="V894" s="176"/>
      <c r="W894" s="176"/>
      <c r="X894" s="176"/>
      <c r="Y894" s="176"/>
    </row>
    <row r="895" spans="1:25" ht="18" customHeight="1">
      <c r="A895" s="22">
        <f>'[8]6、模具砂箱评估表'!A471</f>
        <v>470</v>
      </c>
      <c r="B895" s="22">
        <f>'[8]6、模具砂箱评估表'!B471</f>
        <v>0</v>
      </c>
      <c r="C895" s="30" t="str">
        <f>'[8]6、模具砂箱评估表'!C471</f>
        <v>金属型模具157</v>
      </c>
      <c r="D895" s="22">
        <f>'[8]6、模具砂箱评估表'!D471</f>
        <v>0</v>
      </c>
      <c r="E895" s="22"/>
      <c r="F895" s="22">
        <f>'[8]6、模具砂箱评估表'!G471</f>
        <v>0</v>
      </c>
      <c r="G895" s="22" t="str">
        <f>'[8]6、模具砂箱评估表'!E471</f>
        <v>台</v>
      </c>
      <c r="H895" s="22">
        <f>'[8]6、模具砂箱评估表'!F471</f>
        <v>1</v>
      </c>
      <c r="I895" s="23">
        <f>'[8]6、模具砂箱评估表'!H471</f>
        <v>41455</v>
      </c>
      <c r="J895" s="23">
        <f t="shared" si="29"/>
        <v>41455</v>
      </c>
      <c r="K895" s="23"/>
      <c r="L895" s="110"/>
      <c r="M895" s="11"/>
      <c r="N895" s="10"/>
      <c r="O895" s="13"/>
      <c r="P895" s="11"/>
      <c r="Q895" s="11">
        <f>'[8]6、模具砂箱评估表'!J471</f>
        <v>6600</v>
      </c>
      <c r="R895" s="25">
        <f>'[8]6、模具砂箱评估表'!K471*100</f>
        <v>30</v>
      </c>
      <c r="S895" s="11">
        <f t="shared" si="30"/>
        <v>1980</v>
      </c>
      <c r="T895" s="11"/>
      <c r="U895" s="22" t="str">
        <f>'[8]6、模具砂箱评估表'!M471</f>
        <v>B2</v>
      </c>
      <c r="V895" s="176"/>
      <c r="W895" s="176"/>
      <c r="X895" s="176"/>
      <c r="Y895" s="176"/>
    </row>
    <row r="896" spans="1:25" ht="18" customHeight="1">
      <c r="A896" s="22">
        <f>'[8]6、模具砂箱评估表'!A472</f>
        <v>471</v>
      </c>
      <c r="B896" s="22">
        <f>'[8]6、模具砂箱评估表'!B472</f>
        <v>0</v>
      </c>
      <c r="C896" s="30" t="str">
        <f>'[8]6、模具砂箱评估表'!C472</f>
        <v>金属型模具158</v>
      </c>
      <c r="D896" s="22">
        <f>'[8]6、模具砂箱评估表'!D472</f>
        <v>0</v>
      </c>
      <c r="E896" s="22"/>
      <c r="F896" s="22">
        <f>'[8]6、模具砂箱评估表'!G472</f>
        <v>0</v>
      </c>
      <c r="G896" s="22" t="str">
        <f>'[8]6、模具砂箱评估表'!E472</f>
        <v>台</v>
      </c>
      <c r="H896" s="22">
        <f>'[8]6、模具砂箱评估表'!F472</f>
        <v>1</v>
      </c>
      <c r="I896" s="23">
        <f>'[8]6、模具砂箱评估表'!H472</f>
        <v>41455</v>
      </c>
      <c r="J896" s="23">
        <f t="shared" si="29"/>
        <v>41455</v>
      </c>
      <c r="K896" s="23"/>
      <c r="L896" s="110"/>
      <c r="M896" s="11"/>
      <c r="N896" s="10"/>
      <c r="O896" s="13"/>
      <c r="P896" s="11"/>
      <c r="Q896" s="11">
        <f>'[8]6、模具砂箱评估表'!J472</f>
        <v>21900</v>
      </c>
      <c r="R896" s="25">
        <f>'[8]6、模具砂箱评估表'!K472*100</f>
        <v>30</v>
      </c>
      <c r="S896" s="11">
        <f t="shared" si="30"/>
        <v>6570</v>
      </c>
      <c r="T896" s="11"/>
      <c r="U896" s="22" t="str">
        <f>'[8]6、模具砂箱评估表'!M472</f>
        <v>B2</v>
      </c>
      <c r="V896" s="176"/>
      <c r="W896" s="176"/>
      <c r="X896" s="176"/>
      <c r="Y896" s="176"/>
    </row>
    <row r="897" spans="1:25" ht="18" customHeight="1">
      <c r="A897" s="22">
        <f>'[8]6、模具砂箱评估表'!A473</f>
        <v>472</v>
      </c>
      <c r="B897" s="22">
        <f>'[8]6、模具砂箱评估表'!B473</f>
        <v>0</v>
      </c>
      <c r="C897" s="30" t="str">
        <f>'[8]6、模具砂箱评估表'!C473</f>
        <v>金属型模具159</v>
      </c>
      <c r="D897" s="22">
        <f>'[8]6、模具砂箱评估表'!D473</f>
        <v>0</v>
      </c>
      <c r="E897" s="22"/>
      <c r="F897" s="22">
        <f>'[8]6、模具砂箱评估表'!G473</f>
        <v>0</v>
      </c>
      <c r="G897" s="22" t="str">
        <f>'[8]6、模具砂箱评估表'!E473</f>
        <v>台</v>
      </c>
      <c r="H897" s="22">
        <f>'[8]6、模具砂箱评估表'!F473</f>
        <v>1</v>
      </c>
      <c r="I897" s="23">
        <f>'[8]6、模具砂箱评估表'!H473</f>
        <v>41455</v>
      </c>
      <c r="J897" s="23">
        <f t="shared" si="29"/>
        <v>41455</v>
      </c>
      <c r="K897" s="23"/>
      <c r="L897" s="110"/>
      <c r="M897" s="11"/>
      <c r="N897" s="10"/>
      <c r="O897" s="13"/>
      <c r="P897" s="11"/>
      <c r="Q897" s="11">
        <f>'[8]6、模具砂箱评估表'!J473</f>
        <v>39800</v>
      </c>
      <c r="R897" s="25">
        <f>'[8]6、模具砂箱评估表'!K473*100</f>
        <v>30</v>
      </c>
      <c r="S897" s="11">
        <f t="shared" si="30"/>
        <v>11940</v>
      </c>
      <c r="T897" s="11"/>
      <c r="U897" s="22" t="str">
        <f>'[8]6、模具砂箱评估表'!M473</f>
        <v>B2</v>
      </c>
      <c r="V897" s="176"/>
      <c r="W897" s="176"/>
      <c r="X897" s="176"/>
      <c r="Y897" s="176"/>
    </row>
    <row r="898" spans="1:25" ht="18" customHeight="1">
      <c r="A898" s="22">
        <f>'[8]6、模具砂箱评估表'!A474</f>
        <v>473</v>
      </c>
      <c r="B898" s="22">
        <f>'[8]6、模具砂箱评估表'!B474</f>
        <v>0</v>
      </c>
      <c r="C898" s="30" t="str">
        <f>'[8]6、模具砂箱评估表'!C474</f>
        <v>金属型模具160</v>
      </c>
      <c r="D898" s="22">
        <f>'[8]6、模具砂箱评估表'!D474</f>
        <v>0</v>
      </c>
      <c r="E898" s="22"/>
      <c r="F898" s="22">
        <f>'[8]6、模具砂箱评估表'!G474</f>
        <v>0</v>
      </c>
      <c r="G898" s="22" t="str">
        <f>'[8]6、模具砂箱评估表'!E474</f>
        <v>台</v>
      </c>
      <c r="H898" s="22">
        <f>'[8]6、模具砂箱评估表'!F474</f>
        <v>1</v>
      </c>
      <c r="I898" s="23">
        <f>'[8]6、模具砂箱评估表'!H474</f>
        <v>41455</v>
      </c>
      <c r="J898" s="23">
        <f t="shared" si="29"/>
        <v>41455</v>
      </c>
      <c r="K898" s="23"/>
      <c r="L898" s="110"/>
      <c r="M898" s="11"/>
      <c r="N898" s="10"/>
      <c r="O898" s="13"/>
      <c r="P898" s="11"/>
      <c r="Q898" s="11">
        <f>'[8]6、模具砂箱评估表'!J474</f>
        <v>21300</v>
      </c>
      <c r="R898" s="25">
        <f>'[8]6、模具砂箱评估表'!K474*100</f>
        <v>30</v>
      </c>
      <c r="S898" s="11">
        <f t="shared" si="30"/>
        <v>6390</v>
      </c>
      <c r="T898" s="11"/>
      <c r="U898" s="22" t="str">
        <f>'[8]6、模具砂箱评估表'!M474</f>
        <v>B2</v>
      </c>
      <c r="V898" s="176"/>
      <c r="W898" s="176"/>
      <c r="X898" s="176"/>
      <c r="Y898" s="176"/>
    </row>
    <row r="899" spans="1:25" ht="18" customHeight="1">
      <c r="A899" s="22">
        <f>'[8]6、模具砂箱评估表'!A475</f>
        <v>474</v>
      </c>
      <c r="B899" s="22">
        <f>'[8]6、模具砂箱评估表'!B475</f>
        <v>0</v>
      </c>
      <c r="C899" s="30" t="str">
        <f>'[8]6、模具砂箱评估表'!C475</f>
        <v>金属型模具161</v>
      </c>
      <c r="D899" s="22">
        <f>'[8]6、模具砂箱评估表'!D475</f>
        <v>0</v>
      </c>
      <c r="E899" s="22"/>
      <c r="F899" s="22">
        <f>'[8]6、模具砂箱评估表'!G475</f>
        <v>0</v>
      </c>
      <c r="G899" s="22" t="str">
        <f>'[8]6、模具砂箱评估表'!E475</f>
        <v>台</v>
      </c>
      <c r="H899" s="22">
        <f>'[8]6、模具砂箱评估表'!F475</f>
        <v>1</v>
      </c>
      <c r="I899" s="23">
        <f>'[8]6、模具砂箱评估表'!H475</f>
        <v>41455</v>
      </c>
      <c r="J899" s="23">
        <f t="shared" si="29"/>
        <v>41455</v>
      </c>
      <c r="K899" s="23"/>
      <c r="L899" s="110"/>
      <c r="M899" s="11"/>
      <c r="N899" s="10"/>
      <c r="O899" s="13"/>
      <c r="P899" s="11"/>
      <c r="Q899" s="11">
        <f>'[8]6、模具砂箱评估表'!J475</f>
        <v>37100</v>
      </c>
      <c r="R899" s="25">
        <f>'[8]6、模具砂箱评估表'!K475*100</f>
        <v>30</v>
      </c>
      <c r="S899" s="11">
        <f t="shared" si="30"/>
        <v>11130</v>
      </c>
      <c r="T899" s="11"/>
      <c r="U899" s="22" t="str">
        <f>'[8]6、模具砂箱评估表'!M475</f>
        <v>B2</v>
      </c>
      <c r="V899" s="176"/>
      <c r="W899" s="176"/>
      <c r="X899" s="176"/>
      <c r="Y899" s="176"/>
    </row>
    <row r="900" spans="1:25" ht="18" customHeight="1">
      <c r="A900" s="22">
        <f>'[8]6、模具砂箱评估表'!A476</f>
        <v>475</v>
      </c>
      <c r="B900" s="22">
        <f>'[8]6、模具砂箱评估表'!B476</f>
        <v>0</v>
      </c>
      <c r="C900" s="30" t="str">
        <f>'[8]6、模具砂箱评估表'!C476</f>
        <v>金属型模具162</v>
      </c>
      <c r="D900" s="22">
        <f>'[8]6、模具砂箱评估表'!D476</f>
        <v>0</v>
      </c>
      <c r="E900" s="22"/>
      <c r="F900" s="22">
        <f>'[8]6、模具砂箱评估表'!G476</f>
        <v>0</v>
      </c>
      <c r="G900" s="22" t="str">
        <f>'[8]6、模具砂箱评估表'!E476</f>
        <v>台</v>
      </c>
      <c r="H900" s="22">
        <f>'[8]6、模具砂箱评估表'!F476</f>
        <v>1</v>
      </c>
      <c r="I900" s="23">
        <f>'[8]6、模具砂箱评估表'!H476</f>
        <v>41455</v>
      </c>
      <c r="J900" s="23">
        <f t="shared" si="29"/>
        <v>41455</v>
      </c>
      <c r="K900" s="23"/>
      <c r="L900" s="110"/>
      <c r="M900" s="11"/>
      <c r="N900" s="10"/>
      <c r="O900" s="13"/>
      <c r="P900" s="11"/>
      <c r="Q900" s="11">
        <f>'[8]6、模具砂箱评估表'!J476</f>
        <v>29200</v>
      </c>
      <c r="R900" s="25">
        <f>'[8]6、模具砂箱评估表'!K476*100</f>
        <v>30</v>
      </c>
      <c r="S900" s="11">
        <f t="shared" si="30"/>
        <v>8760</v>
      </c>
      <c r="T900" s="11"/>
      <c r="U900" s="22" t="str">
        <f>'[8]6、模具砂箱评估表'!M476</f>
        <v>B2</v>
      </c>
      <c r="V900" s="176"/>
      <c r="W900" s="176"/>
      <c r="X900" s="176"/>
      <c r="Y900" s="176"/>
    </row>
    <row r="901" spans="1:25" ht="18" customHeight="1">
      <c r="A901" s="22">
        <f>'[8]6、模具砂箱评估表'!A477</f>
        <v>476</v>
      </c>
      <c r="B901" s="22">
        <f>'[8]6、模具砂箱评估表'!B477</f>
        <v>0</v>
      </c>
      <c r="C901" s="30" t="str">
        <f>'[8]6、模具砂箱评估表'!C477</f>
        <v>金属型模具163</v>
      </c>
      <c r="D901" s="22">
        <f>'[8]6、模具砂箱评估表'!D477</f>
        <v>0</v>
      </c>
      <c r="E901" s="22"/>
      <c r="F901" s="22">
        <f>'[8]6、模具砂箱评估表'!G477</f>
        <v>0</v>
      </c>
      <c r="G901" s="22" t="str">
        <f>'[8]6、模具砂箱评估表'!E477</f>
        <v>台</v>
      </c>
      <c r="H901" s="22">
        <f>'[8]6、模具砂箱评估表'!F477</f>
        <v>1</v>
      </c>
      <c r="I901" s="23">
        <f>'[8]6、模具砂箱评估表'!H477</f>
        <v>41455</v>
      </c>
      <c r="J901" s="23">
        <f t="shared" si="29"/>
        <v>41455</v>
      </c>
      <c r="K901" s="23"/>
      <c r="L901" s="110"/>
      <c r="M901" s="11"/>
      <c r="N901" s="10"/>
      <c r="O901" s="13"/>
      <c r="P901" s="11"/>
      <c r="Q901" s="11">
        <f>'[8]6、模具砂箱评估表'!J477</f>
        <v>12800</v>
      </c>
      <c r="R901" s="25">
        <f>'[8]6、模具砂箱评估表'!K477*100</f>
        <v>30</v>
      </c>
      <c r="S901" s="11">
        <f t="shared" si="30"/>
        <v>3840</v>
      </c>
      <c r="T901" s="11"/>
      <c r="U901" s="22" t="str">
        <f>'[8]6、模具砂箱评估表'!M477</f>
        <v>B2</v>
      </c>
      <c r="V901" s="176"/>
      <c r="W901" s="176"/>
      <c r="X901" s="176"/>
      <c r="Y901" s="176"/>
    </row>
    <row r="902" spans="1:25" ht="18" customHeight="1">
      <c r="A902" s="22">
        <f>'[8]6、模具砂箱评估表'!A478</f>
        <v>477</v>
      </c>
      <c r="B902" s="22">
        <f>'[8]6、模具砂箱评估表'!B478</f>
        <v>0</v>
      </c>
      <c r="C902" s="30" t="str">
        <f>'[8]6、模具砂箱评估表'!C478</f>
        <v>金属型模具164</v>
      </c>
      <c r="D902" s="22">
        <f>'[8]6、模具砂箱评估表'!D478</f>
        <v>0</v>
      </c>
      <c r="E902" s="22"/>
      <c r="F902" s="22">
        <f>'[8]6、模具砂箱评估表'!G478</f>
        <v>0</v>
      </c>
      <c r="G902" s="22" t="str">
        <f>'[8]6、模具砂箱评估表'!E478</f>
        <v>台</v>
      </c>
      <c r="H902" s="22">
        <f>'[8]6、模具砂箱评估表'!F478</f>
        <v>1</v>
      </c>
      <c r="I902" s="23">
        <f>'[8]6、模具砂箱评估表'!H478</f>
        <v>41455</v>
      </c>
      <c r="J902" s="23">
        <f t="shared" si="29"/>
        <v>41455</v>
      </c>
      <c r="K902" s="23"/>
      <c r="L902" s="110"/>
      <c r="M902" s="11"/>
      <c r="N902" s="10"/>
      <c r="O902" s="13"/>
      <c r="P902" s="11"/>
      <c r="Q902" s="11">
        <f>'[8]6、模具砂箱评估表'!J478</f>
        <v>38900</v>
      </c>
      <c r="R902" s="25">
        <f>'[8]6、模具砂箱评估表'!K478*100</f>
        <v>30</v>
      </c>
      <c r="S902" s="11">
        <f t="shared" si="30"/>
        <v>11670</v>
      </c>
      <c r="T902" s="11"/>
      <c r="U902" s="22" t="str">
        <f>'[8]6、模具砂箱评估表'!M478</f>
        <v>B2</v>
      </c>
      <c r="V902" s="176"/>
      <c r="W902" s="176"/>
      <c r="X902" s="176"/>
      <c r="Y902" s="176"/>
    </row>
    <row r="903" spans="1:25" ht="18" customHeight="1">
      <c r="A903" s="22">
        <f>'[8]6、模具砂箱评估表'!A479</f>
        <v>478</v>
      </c>
      <c r="B903" s="22">
        <f>'[8]6、模具砂箱评估表'!B479</f>
        <v>0</v>
      </c>
      <c r="C903" s="30" t="str">
        <f>'[8]6、模具砂箱评估表'!C479</f>
        <v>金属型模具165</v>
      </c>
      <c r="D903" s="22">
        <f>'[8]6、模具砂箱评估表'!D479</f>
        <v>0</v>
      </c>
      <c r="E903" s="22"/>
      <c r="F903" s="22">
        <f>'[8]6、模具砂箱评估表'!G479</f>
        <v>0</v>
      </c>
      <c r="G903" s="22" t="str">
        <f>'[8]6、模具砂箱评估表'!E479</f>
        <v>台</v>
      </c>
      <c r="H903" s="22">
        <f>'[8]6、模具砂箱评估表'!F479</f>
        <v>1</v>
      </c>
      <c r="I903" s="23">
        <f>'[8]6、模具砂箱评估表'!H479</f>
        <v>41455</v>
      </c>
      <c r="J903" s="23">
        <f t="shared" si="29"/>
        <v>41455</v>
      </c>
      <c r="K903" s="23"/>
      <c r="L903" s="110"/>
      <c r="M903" s="11"/>
      <c r="N903" s="10"/>
      <c r="O903" s="13"/>
      <c r="P903" s="11"/>
      <c r="Q903" s="11">
        <f>'[8]6、模具砂箱评估表'!J479</f>
        <v>18700</v>
      </c>
      <c r="R903" s="25">
        <f>'[8]6、模具砂箱评估表'!K479*100</f>
        <v>30</v>
      </c>
      <c r="S903" s="11">
        <f t="shared" si="30"/>
        <v>5610</v>
      </c>
      <c r="T903" s="11"/>
      <c r="U903" s="22" t="str">
        <f>'[8]6、模具砂箱评估表'!M479</f>
        <v>B2</v>
      </c>
      <c r="V903" s="176"/>
      <c r="W903" s="176"/>
      <c r="X903" s="176"/>
      <c r="Y903" s="176"/>
    </row>
    <row r="904" spans="1:25" ht="18" customHeight="1">
      <c r="A904" s="22">
        <f>'[8]6、模具砂箱评估表'!A480</f>
        <v>479</v>
      </c>
      <c r="B904" s="22">
        <f>'[8]6、模具砂箱评估表'!B480</f>
        <v>0</v>
      </c>
      <c r="C904" s="30" t="str">
        <f>'[8]6、模具砂箱评估表'!C480</f>
        <v>金属型模具166</v>
      </c>
      <c r="D904" s="22">
        <f>'[8]6、模具砂箱评估表'!D480</f>
        <v>0</v>
      </c>
      <c r="E904" s="22"/>
      <c r="F904" s="22">
        <f>'[8]6、模具砂箱评估表'!G480</f>
        <v>0</v>
      </c>
      <c r="G904" s="22" t="str">
        <f>'[8]6、模具砂箱评估表'!E480</f>
        <v>台</v>
      </c>
      <c r="H904" s="22">
        <f>'[8]6、模具砂箱评估表'!F480</f>
        <v>1</v>
      </c>
      <c r="I904" s="23">
        <f>'[8]6、模具砂箱评估表'!H480</f>
        <v>41455</v>
      </c>
      <c r="J904" s="23">
        <f t="shared" si="29"/>
        <v>41455</v>
      </c>
      <c r="K904" s="23"/>
      <c r="L904" s="110"/>
      <c r="M904" s="11"/>
      <c r="N904" s="10"/>
      <c r="O904" s="13"/>
      <c r="P904" s="11"/>
      <c r="Q904" s="11">
        <f>'[8]6、模具砂箱评估表'!J480</f>
        <v>39500</v>
      </c>
      <c r="R904" s="25">
        <f>'[8]6、模具砂箱评估表'!K480*100</f>
        <v>30</v>
      </c>
      <c r="S904" s="11">
        <f t="shared" si="30"/>
        <v>11850</v>
      </c>
      <c r="T904" s="11"/>
      <c r="U904" s="22" t="str">
        <f>'[8]6、模具砂箱评估表'!M480</f>
        <v>B2</v>
      </c>
      <c r="V904" s="176"/>
      <c r="W904" s="176"/>
      <c r="X904" s="176"/>
      <c r="Y904" s="176"/>
    </row>
    <row r="905" spans="1:25" ht="18" customHeight="1">
      <c r="A905" s="22">
        <f>'[8]6、模具砂箱评估表'!A481</f>
        <v>480</v>
      </c>
      <c r="B905" s="22">
        <f>'[8]6、模具砂箱评估表'!B481</f>
        <v>0</v>
      </c>
      <c r="C905" s="30" t="str">
        <f>'[8]6、模具砂箱评估表'!C481</f>
        <v>金属型模具167</v>
      </c>
      <c r="D905" s="22">
        <f>'[8]6、模具砂箱评估表'!D481</f>
        <v>0</v>
      </c>
      <c r="E905" s="22"/>
      <c r="F905" s="22">
        <f>'[8]6、模具砂箱评估表'!G481</f>
        <v>0</v>
      </c>
      <c r="G905" s="22" t="str">
        <f>'[8]6、模具砂箱评估表'!E481</f>
        <v>台</v>
      </c>
      <c r="H905" s="22">
        <f>'[8]6、模具砂箱评估表'!F481</f>
        <v>1</v>
      </c>
      <c r="I905" s="23">
        <f>'[8]6、模具砂箱评估表'!H481</f>
        <v>41455</v>
      </c>
      <c r="J905" s="23">
        <f t="shared" si="29"/>
        <v>41455</v>
      </c>
      <c r="K905" s="23"/>
      <c r="L905" s="110"/>
      <c r="M905" s="11"/>
      <c r="N905" s="10"/>
      <c r="O905" s="13"/>
      <c r="P905" s="11"/>
      <c r="Q905" s="11">
        <f>'[8]6、模具砂箱评估表'!J481</f>
        <v>15900</v>
      </c>
      <c r="R905" s="25">
        <f>'[8]6、模具砂箱评估表'!K481*100</f>
        <v>30</v>
      </c>
      <c r="S905" s="11">
        <f t="shared" si="30"/>
        <v>4770</v>
      </c>
      <c r="T905" s="11"/>
      <c r="U905" s="22" t="str">
        <f>'[8]6、模具砂箱评估表'!M481</f>
        <v>B2</v>
      </c>
      <c r="V905" s="176"/>
      <c r="W905" s="176"/>
      <c r="X905" s="176"/>
      <c r="Y905" s="176"/>
    </row>
    <row r="906" spans="1:25" ht="18" customHeight="1">
      <c r="A906" s="22">
        <f>'[8]6、模具砂箱评估表'!A482</f>
        <v>481</v>
      </c>
      <c r="B906" s="22">
        <f>'[8]6、模具砂箱评估表'!B482</f>
        <v>0</v>
      </c>
      <c r="C906" s="30" t="str">
        <f>'[8]6、模具砂箱评估表'!C482</f>
        <v>金属型模具168</v>
      </c>
      <c r="D906" s="22">
        <f>'[8]6、模具砂箱评估表'!D482</f>
        <v>0</v>
      </c>
      <c r="E906" s="22"/>
      <c r="F906" s="22">
        <f>'[8]6、模具砂箱评估表'!G482</f>
        <v>0</v>
      </c>
      <c r="G906" s="22" t="str">
        <f>'[8]6、模具砂箱评估表'!E482</f>
        <v>台</v>
      </c>
      <c r="H906" s="22">
        <f>'[8]6、模具砂箱评估表'!F482</f>
        <v>1</v>
      </c>
      <c r="I906" s="23">
        <f>'[8]6、模具砂箱评估表'!H482</f>
        <v>41455</v>
      </c>
      <c r="J906" s="23">
        <f t="shared" si="29"/>
        <v>41455</v>
      </c>
      <c r="K906" s="23"/>
      <c r="L906" s="110"/>
      <c r="M906" s="11"/>
      <c r="N906" s="10"/>
      <c r="O906" s="13"/>
      <c r="P906" s="11"/>
      <c r="Q906" s="11">
        <f>'[8]6、模具砂箱评估表'!J482</f>
        <v>18700</v>
      </c>
      <c r="R906" s="25">
        <f>'[8]6、模具砂箱评估表'!K482*100</f>
        <v>30</v>
      </c>
      <c r="S906" s="11">
        <f t="shared" si="30"/>
        <v>5610</v>
      </c>
      <c r="T906" s="11"/>
      <c r="U906" s="22" t="str">
        <f>'[8]6、模具砂箱评估表'!M482</f>
        <v>B2</v>
      </c>
      <c r="V906" s="176"/>
      <c r="W906" s="176"/>
      <c r="X906" s="176"/>
      <c r="Y906" s="176"/>
    </row>
    <row r="907" spans="1:25" ht="18" customHeight="1">
      <c r="A907" s="22">
        <f>'[8]6、模具砂箱评估表'!A483</f>
        <v>482</v>
      </c>
      <c r="B907" s="22">
        <f>'[8]6、模具砂箱评估表'!B483</f>
        <v>0</v>
      </c>
      <c r="C907" s="30" t="str">
        <f>'[8]6、模具砂箱评估表'!C483</f>
        <v>金属型模具169</v>
      </c>
      <c r="D907" s="22">
        <f>'[8]6、模具砂箱评估表'!D483</f>
        <v>0</v>
      </c>
      <c r="E907" s="22"/>
      <c r="F907" s="22">
        <f>'[8]6、模具砂箱评估表'!G483</f>
        <v>0</v>
      </c>
      <c r="G907" s="22" t="str">
        <f>'[8]6、模具砂箱评估表'!E483</f>
        <v>台</v>
      </c>
      <c r="H907" s="22">
        <f>'[8]6、模具砂箱评估表'!F483</f>
        <v>1</v>
      </c>
      <c r="I907" s="23">
        <f>'[8]6、模具砂箱评估表'!H483</f>
        <v>41455</v>
      </c>
      <c r="J907" s="23">
        <f t="shared" si="29"/>
        <v>41455</v>
      </c>
      <c r="K907" s="23"/>
      <c r="L907" s="110"/>
      <c r="M907" s="11"/>
      <c r="N907" s="10"/>
      <c r="O907" s="13"/>
      <c r="P907" s="11"/>
      <c r="Q907" s="11">
        <f>'[8]6、模具砂箱评估表'!J483</f>
        <v>42700</v>
      </c>
      <c r="R907" s="25">
        <f>'[8]6、模具砂箱评估表'!K483*100</f>
        <v>30</v>
      </c>
      <c r="S907" s="11">
        <f t="shared" si="30"/>
        <v>12810</v>
      </c>
      <c r="T907" s="11"/>
      <c r="U907" s="22" t="str">
        <f>'[8]6、模具砂箱评估表'!M483</f>
        <v>B2</v>
      </c>
      <c r="V907" s="176"/>
      <c r="W907" s="176"/>
      <c r="X907" s="176"/>
      <c r="Y907" s="176"/>
    </row>
    <row r="908" spans="1:25" ht="18" customHeight="1">
      <c r="A908" s="22">
        <f>'[8]6、模具砂箱评估表'!A484</f>
        <v>483</v>
      </c>
      <c r="B908" s="22">
        <f>'[8]6、模具砂箱评估表'!B484</f>
        <v>0</v>
      </c>
      <c r="C908" s="30" t="str">
        <f>'[8]6、模具砂箱评估表'!C484</f>
        <v>金属型模具170</v>
      </c>
      <c r="D908" s="22">
        <f>'[8]6、模具砂箱评估表'!D484</f>
        <v>0</v>
      </c>
      <c r="E908" s="22"/>
      <c r="F908" s="22">
        <f>'[8]6、模具砂箱评估表'!G484</f>
        <v>0</v>
      </c>
      <c r="G908" s="22" t="str">
        <f>'[8]6、模具砂箱评估表'!E484</f>
        <v>台</v>
      </c>
      <c r="H908" s="22">
        <f>'[8]6、模具砂箱评估表'!F484</f>
        <v>1</v>
      </c>
      <c r="I908" s="23">
        <f>'[8]6、模具砂箱评估表'!H484</f>
        <v>41455</v>
      </c>
      <c r="J908" s="23">
        <f t="shared" si="29"/>
        <v>41455</v>
      </c>
      <c r="K908" s="23"/>
      <c r="L908" s="110"/>
      <c r="M908" s="11"/>
      <c r="N908" s="10"/>
      <c r="O908" s="13"/>
      <c r="P908" s="11"/>
      <c r="Q908" s="11">
        <f>'[8]6、模具砂箱评估表'!J484</f>
        <v>11600</v>
      </c>
      <c r="R908" s="25">
        <f>'[8]6、模具砂箱评估表'!K484*100</f>
        <v>30</v>
      </c>
      <c r="S908" s="11">
        <f t="shared" si="30"/>
        <v>3480</v>
      </c>
      <c r="T908" s="11"/>
      <c r="U908" s="22" t="str">
        <f>'[8]6、模具砂箱评估表'!M484</f>
        <v>B2</v>
      </c>
      <c r="V908" s="176"/>
      <c r="W908" s="176"/>
      <c r="X908" s="176"/>
      <c r="Y908" s="176"/>
    </row>
    <row r="909" spans="1:25" ht="18" customHeight="1">
      <c r="A909" s="22">
        <f>'[8]6、模具砂箱评估表'!A485</f>
        <v>484</v>
      </c>
      <c r="B909" s="22">
        <f>'[8]6、模具砂箱评估表'!B485</f>
        <v>0</v>
      </c>
      <c r="C909" s="30" t="str">
        <f>'[8]6、模具砂箱评估表'!C485</f>
        <v>金属型模具171</v>
      </c>
      <c r="D909" s="22">
        <f>'[8]6、模具砂箱评估表'!D485</f>
        <v>0</v>
      </c>
      <c r="E909" s="22"/>
      <c r="F909" s="22">
        <f>'[8]6、模具砂箱评估表'!G485</f>
        <v>0</v>
      </c>
      <c r="G909" s="22" t="str">
        <f>'[8]6、模具砂箱评估表'!E485</f>
        <v>台</v>
      </c>
      <c r="H909" s="22">
        <f>'[8]6、模具砂箱评估表'!F485</f>
        <v>1</v>
      </c>
      <c r="I909" s="23">
        <f>'[8]6、模具砂箱评估表'!H485</f>
        <v>41455</v>
      </c>
      <c r="J909" s="23">
        <f t="shared" si="29"/>
        <v>41455</v>
      </c>
      <c r="K909" s="23"/>
      <c r="L909" s="110"/>
      <c r="M909" s="11"/>
      <c r="N909" s="10"/>
      <c r="O909" s="13"/>
      <c r="P909" s="11"/>
      <c r="Q909" s="11">
        <f>'[8]6、模具砂箱评估表'!J485</f>
        <v>16100</v>
      </c>
      <c r="R909" s="25">
        <f>'[8]6、模具砂箱评估表'!K485*100</f>
        <v>30</v>
      </c>
      <c r="S909" s="11">
        <f t="shared" si="30"/>
        <v>4830</v>
      </c>
      <c r="T909" s="11"/>
      <c r="U909" s="22" t="str">
        <f>'[8]6、模具砂箱评估表'!M485</f>
        <v>B2</v>
      </c>
      <c r="V909" s="176"/>
      <c r="W909" s="176"/>
      <c r="X909" s="176"/>
      <c r="Y909" s="176"/>
    </row>
    <row r="910" spans="1:25" ht="18" customHeight="1">
      <c r="A910" s="22">
        <f>'[8]6、模具砂箱评估表'!A486</f>
        <v>485</v>
      </c>
      <c r="B910" s="22">
        <f>'[8]6、模具砂箱评估表'!B486</f>
        <v>0</v>
      </c>
      <c r="C910" s="30" t="str">
        <f>'[8]6、模具砂箱评估表'!C486</f>
        <v>金属型模具172</v>
      </c>
      <c r="D910" s="22">
        <f>'[8]6、模具砂箱评估表'!D486</f>
        <v>0</v>
      </c>
      <c r="E910" s="22"/>
      <c r="F910" s="22">
        <f>'[8]6、模具砂箱评估表'!G486</f>
        <v>0</v>
      </c>
      <c r="G910" s="22" t="str">
        <f>'[8]6、模具砂箱评估表'!E486</f>
        <v>台</v>
      </c>
      <c r="H910" s="22">
        <f>'[8]6、模具砂箱评估表'!F486</f>
        <v>1</v>
      </c>
      <c r="I910" s="23">
        <f>'[8]6、模具砂箱评估表'!H486</f>
        <v>41455</v>
      </c>
      <c r="J910" s="23">
        <f t="shared" si="29"/>
        <v>41455</v>
      </c>
      <c r="K910" s="23"/>
      <c r="L910" s="110"/>
      <c r="M910" s="11"/>
      <c r="N910" s="10"/>
      <c r="O910" s="13"/>
      <c r="P910" s="11"/>
      <c r="Q910" s="11">
        <f>'[8]6、模具砂箱评估表'!J486</f>
        <v>12200</v>
      </c>
      <c r="R910" s="25">
        <f>'[8]6、模具砂箱评估表'!K486*100</f>
        <v>30</v>
      </c>
      <c r="S910" s="11">
        <f t="shared" si="30"/>
        <v>3660</v>
      </c>
      <c r="T910" s="11"/>
      <c r="U910" s="22" t="str">
        <f>'[8]6、模具砂箱评估表'!M486</f>
        <v>B2</v>
      </c>
      <c r="V910" s="176"/>
      <c r="W910" s="176"/>
      <c r="X910" s="176"/>
      <c r="Y910" s="176"/>
    </row>
    <row r="911" spans="1:25" ht="18" customHeight="1">
      <c r="A911" s="22">
        <f>'[8]6、模具砂箱评估表'!A487</f>
        <v>486</v>
      </c>
      <c r="B911" s="22">
        <f>'[8]6、模具砂箱评估表'!B487</f>
        <v>0</v>
      </c>
      <c r="C911" s="30" t="str">
        <f>'[8]6、模具砂箱评估表'!C487</f>
        <v>金属型模具173</v>
      </c>
      <c r="D911" s="22">
        <f>'[8]6、模具砂箱评估表'!D487</f>
        <v>0</v>
      </c>
      <c r="E911" s="22"/>
      <c r="F911" s="22">
        <f>'[8]6、模具砂箱评估表'!G487</f>
        <v>0</v>
      </c>
      <c r="G911" s="22" t="str">
        <f>'[8]6、模具砂箱评估表'!E487</f>
        <v>台</v>
      </c>
      <c r="H911" s="22">
        <f>'[8]6、模具砂箱评估表'!F487</f>
        <v>1</v>
      </c>
      <c r="I911" s="23">
        <f>'[8]6、模具砂箱评估表'!H487</f>
        <v>41455</v>
      </c>
      <c r="J911" s="23">
        <f t="shared" si="29"/>
        <v>41455</v>
      </c>
      <c r="K911" s="23"/>
      <c r="L911" s="110"/>
      <c r="M911" s="11"/>
      <c r="N911" s="10"/>
      <c r="O911" s="13"/>
      <c r="P911" s="11"/>
      <c r="Q911" s="11">
        <f>'[8]6、模具砂箱评估表'!J487</f>
        <v>11400</v>
      </c>
      <c r="R911" s="25">
        <f>'[8]6、模具砂箱评估表'!K487*100</f>
        <v>30</v>
      </c>
      <c r="S911" s="11">
        <f t="shared" si="30"/>
        <v>3420</v>
      </c>
      <c r="T911" s="11"/>
      <c r="U911" s="22" t="str">
        <f>'[8]6、模具砂箱评估表'!M487</f>
        <v>B2</v>
      </c>
      <c r="V911" s="176"/>
      <c r="W911" s="176"/>
      <c r="X911" s="176"/>
      <c r="Y911" s="176"/>
    </row>
    <row r="912" spans="1:25" ht="18" customHeight="1">
      <c r="A912" s="22">
        <f>'[8]6、模具砂箱评估表'!A488</f>
        <v>487</v>
      </c>
      <c r="B912" s="22">
        <f>'[8]6、模具砂箱评估表'!B488</f>
        <v>0</v>
      </c>
      <c r="C912" s="30" t="str">
        <f>'[8]6、模具砂箱评估表'!C488</f>
        <v>金属型模具174</v>
      </c>
      <c r="D912" s="22">
        <f>'[8]6、模具砂箱评估表'!D488</f>
        <v>0</v>
      </c>
      <c r="E912" s="22"/>
      <c r="F912" s="22">
        <f>'[8]6、模具砂箱评估表'!G488</f>
        <v>0</v>
      </c>
      <c r="G912" s="22" t="str">
        <f>'[8]6、模具砂箱评估表'!E488</f>
        <v>台</v>
      </c>
      <c r="H912" s="22">
        <f>'[8]6、模具砂箱评估表'!F488</f>
        <v>1</v>
      </c>
      <c r="I912" s="23">
        <f>'[8]6、模具砂箱评估表'!H488</f>
        <v>41455</v>
      </c>
      <c r="J912" s="23">
        <f t="shared" si="29"/>
        <v>41455</v>
      </c>
      <c r="K912" s="23"/>
      <c r="L912" s="110"/>
      <c r="M912" s="11"/>
      <c r="N912" s="10"/>
      <c r="O912" s="13"/>
      <c r="P912" s="11"/>
      <c r="Q912" s="11">
        <f>'[8]6、模具砂箱评估表'!J488</f>
        <v>20000</v>
      </c>
      <c r="R912" s="25">
        <f>'[8]6、模具砂箱评估表'!K488*100</f>
        <v>30</v>
      </c>
      <c r="S912" s="11">
        <f t="shared" si="30"/>
        <v>6000</v>
      </c>
      <c r="T912" s="11"/>
      <c r="U912" s="22" t="str">
        <f>'[8]6、模具砂箱评估表'!M488</f>
        <v>B2</v>
      </c>
      <c r="V912" s="176"/>
      <c r="W912" s="176"/>
      <c r="X912" s="176"/>
      <c r="Y912" s="176"/>
    </row>
    <row r="913" spans="1:25" ht="18" customHeight="1">
      <c r="A913" s="22">
        <f>'[8]6、模具砂箱评估表'!A489</f>
        <v>488</v>
      </c>
      <c r="B913" s="22">
        <f>'[8]6、模具砂箱评估表'!B489</f>
        <v>0</v>
      </c>
      <c r="C913" s="30" t="str">
        <f>'[8]6、模具砂箱评估表'!C489</f>
        <v>金属型模具175</v>
      </c>
      <c r="D913" s="22">
        <f>'[8]6、模具砂箱评估表'!D489</f>
        <v>0</v>
      </c>
      <c r="E913" s="22"/>
      <c r="F913" s="22">
        <f>'[8]6、模具砂箱评估表'!G489</f>
        <v>0</v>
      </c>
      <c r="G913" s="22" t="str">
        <f>'[8]6、模具砂箱评估表'!E489</f>
        <v>台</v>
      </c>
      <c r="H913" s="22">
        <f>'[8]6、模具砂箱评估表'!F489</f>
        <v>1</v>
      </c>
      <c r="I913" s="23">
        <f>'[8]6、模具砂箱评估表'!H489</f>
        <v>41455</v>
      </c>
      <c r="J913" s="23">
        <f t="shared" si="29"/>
        <v>41455</v>
      </c>
      <c r="K913" s="23"/>
      <c r="L913" s="110"/>
      <c r="M913" s="11"/>
      <c r="N913" s="10"/>
      <c r="O913" s="13"/>
      <c r="P913" s="11"/>
      <c r="Q913" s="11">
        <f>'[8]6、模具砂箱评估表'!J489</f>
        <v>14100</v>
      </c>
      <c r="R913" s="25">
        <f>'[8]6、模具砂箱评估表'!K489*100</f>
        <v>30</v>
      </c>
      <c r="S913" s="11">
        <f t="shared" si="30"/>
        <v>4230</v>
      </c>
      <c r="T913" s="11"/>
      <c r="U913" s="22" t="str">
        <f>'[8]6、模具砂箱评估表'!M489</f>
        <v>B2</v>
      </c>
      <c r="V913" s="176"/>
      <c r="W913" s="176"/>
      <c r="X913" s="176"/>
      <c r="Y913" s="176"/>
    </row>
    <row r="914" spans="1:25" ht="18" customHeight="1">
      <c r="A914" s="22">
        <f>'[8]6、模具砂箱评估表'!A490</f>
        <v>489</v>
      </c>
      <c r="B914" s="22">
        <f>'[8]6、模具砂箱评估表'!B490</f>
        <v>0</v>
      </c>
      <c r="C914" s="30" t="str">
        <f>'[8]6、模具砂箱评估表'!C490</f>
        <v>金属型模具176</v>
      </c>
      <c r="D914" s="22">
        <f>'[8]6、模具砂箱评估表'!D490</f>
        <v>0</v>
      </c>
      <c r="E914" s="22"/>
      <c r="F914" s="22">
        <f>'[8]6、模具砂箱评估表'!G490</f>
        <v>0</v>
      </c>
      <c r="G914" s="22" t="str">
        <f>'[8]6、模具砂箱评估表'!E490</f>
        <v>台</v>
      </c>
      <c r="H914" s="22">
        <f>'[8]6、模具砂箱评估表'!F490</f>
        <v>1</v>
      </c>
      <c r="I914" s="23">
        <f>'[8]6、模具砂箱评估表'!H490</f>
        <v>41455</v>
      </c>
      <c r="J914" s="23">
        <f t="shared" si="29"/>
        <v>41455</v>
      </c>
      <c r="K914" s="23"/>
      <c r="L914" s="110"/>
      <c r="M914" s="11"/>
      <c r="N914" s="10"/>
      <c r="O914" s="13"/>
      <c r="P914" s="11"/>
      <c r="Q914" s="11">
        <f>'[8]6、模具砂箱评估表'!J490</f>
        <v>15400</v>
      </c>
      <c r="R914" s="25">
        <f>'[8]6、模具砂箱评估表'!K490*100</f>
        <v>30</v>
      </c>
      <c r="S914" s="11">
        <f t="shared" si="30"/>
        <v>4620</v>
      </c>
      <c r="T914" s="11"/>
      <c r="U914" s="22" t="str">
        <f>'[8]6、模具砂箱评估表'!M490</f>
        <v>B2</v>
      </c>
      <c r="V914" s="176"/>
      <c r="W914" s="176"/>
      <c r="X914" s="176"/>
      <c r="Y914" s="176"/>
    </row>
    <row r="915" spans="1:25" ht="18" customHeight="1">
      <c r="A915" s="22">
        <f>'[8]6、模具砂箱评估表'!A491</f>
        <v>490</v>
      </c>
      <c r="B915" s="22">
        <f>'[8]6、模具砂箱评估表'!B491</f>
        <v>0</v>
      </c>
      <c r="C915" s="30" t="str">
        <f>'[8]6、模具砂箱评估表'!C491</f>
        <v>金属型模具177</v>
      </c>
      <c r="D915" s="22">
        <f>'[8]6、模具砂箱评估表'!D491</f>
        <v>0</v>
      </c>
      <c r="E915" s="22"/>
      <c r="F915" s="22">
        <f>'[8]6、模具砂箱评估表'!G491</f>
        <v>0</v>
      </c>
      <c r="G915" s="22" t="str">
        <f>'[8]6、模具砂箱评估表'!E491</f>
        <v>台</v>
      </c>
      <c r="H915" s="22">
        <f>'[8]6、模具砂箱评估表'!F491</f>
        <v>1</v>
      </c>
      <c r="I915" s="23">
        <f>'[8]6、模具砂箱评估表'!H491</f>
        <v>41455</v>
      </c>
      <c r="J915" s="23">
        <f t="shared" si="29"/>
        <v>41455</v>
      </c>
      <c r="K915" s="23"/>
      <c r="L915" s="110"/>
      <c r="M915" s="11"/>
      <c r="N915" s="10"/>
      <c r="O915" s="13"/>
      <c r="P915" s="11"/>
      <c r="Q915" s="11">
        <f>'[8]6、模具砂箱评估表'!J491</f>
        <v>37400</v>
      </c>
      <c r="R915" s="25">
        <f>'[8]6、模具砂箱评估表'!K491*100</f>
        <v>30</v>
      </c>
      <c r="S915" s="11">
        <f t="shared" si="30"/>
        <v>11220</v>
      </c>
      <c r="T915" s="11"/>
      <c r="U915" s="22" t="str">
        <f>'[8]6、模具砂箱评估表'!M491</f>
        <v>B2</v>
      </c>
      <c r="V915" s="176"/>
      <c r="W915" s="176"/>
      <c r="X915" s="176"/>
      <c r="Y915" s="176"/>
    </row>
    <row r="916" spans="1:25" ht="18" customHeight="1">
      <c r="A916" s="22">
        <f>'[8]6、模具砂箱评估表'!A492</f>
        <v>491</v>
      </c>
      <c r="B916" s="22">
        <f>'[8]6、模具砂箱评估表'!B492</f>
        <v>0</v>
      </c>
      <c r="C916" s="30" t="str">
        <f>'[8]6、模具砂箱评估表'!C492</f>
        <v>金属型模具178</v>
      </c>
      <c r="D916" s="22">
        <f>'[8]6、模具砂箱评估表'!D492</f>
        <v>0</v>
      </c>
      <c r="E916" s="22"/>
      <c r="F916" s="22">
        <f>'[8]6、模具砂箱评估表'!G492</f>
        <v>0</v>
      </c>
      <c r="G916" s="22" t="str">
        <f>'[8]6、模具砂箱评估表'!E492</f>
        <v>台</v>
      </c>
      <c r="H916" s="22">
        <f>'[8]6、模具砂箱评估表'!F492</f>
        <v>1</v>
      </c>
      <c r="I916" s="23">
        <f>'[8]6、模具砂箱评估表'!H492</f>
        <v>41455</v>
      </c>
      <c r="J916" s="23">
        <f t="shared" si="29"/>
        <v>41455</v>
      </c>
      <c r="K916" s="23"/>
      <c r="L916" s="110"/>
      <c r="M916" s="11"/>
      <c r="N916" s="10"/>
      <c r="O916" s="13"/>
      <c r="P916" s="11"/>
      <c r="Q916" s="11">
        <f>'[8]6、模具砂箱评估表'!J492</f>
        <v>33700</v>
      </c>
      <c r="R916" s="25">
        <f>'[8]6、模具砂箱评估表'!K492*100</f>
        <v>30</v>
      </c>
      <c r="S916" s="11">
        <f t="shared" si="30"/>
        <v>10110</v>
      </c>
      <c r="T916" s="11"/>
      <c r="U916" s="22" t="str">
        <f>'[8]6、模具砂箱评估表'!M492</f>
        <v>B2</v>
      </c>
      <c r="V916" s="176"/>
      <c r="W916" s="176"/>
      <c r="X916" s="176"/>
      <c r="Y916" s="176"/>
    </row>
    <row r="917" spans="1:25" ht="18" customHeight="1">
      <c r="A917" s="22">
        <f>'[8]6、模具砂箱评估表'!A493</f>
        <v>492</v>
      </c>
      <c r="B917" s="22">
        <f>'[8]6、模具砂箱评估表'!B493</f>
        <v>0</v>
      </c>
      <c r="C917" s="30" t="str">
        <f>'[8]6、模具砂箱评估表'!C493</f>
        <v>金属型模具179</v>
      </c>
      <c r="D917" s="22">
        <f>'[8]6、模具砂箱评估表'!D493</f>
        <v>0</v>
      </c>
      <c r="E917" s="22"/>
      <c r="F917" s="22">
        <f>'[8]6、模具砂箱评估表'!G493</f>
        <v>0</v>
      </c>
      <c r="G917" s="22" t="str">
        <f>'[8]6、模具砂箱评估表'!E493</f>
        <v>台</v>
      </c>
      <c r="H917" s="22">
        <f>'[8]6、模具砂箱评估表'!F493</f>
        <v>1</v>
      </c>
      <c r="I917" s="23">
        <f>'[8]6、模具砂箱评估表'!H493</f>
        <v>41455</v>
      </c>
      <c r="J917" s="23">
        <f t="shared" si="29"/>
        <v>41455</v>
      </c>
      <c r="K917" s="23"/>
      <c r="L917" s="110"/>
      <c r="M917" s="11"/>
      <c r="N917" s="10"/>
      <c r="O917" s="13"/>
      <c r="P917" s="11"/>
      <c r="Q917" s="11">
        <f>'[8]6、模具砂箱评估表'!J493</f>
        <v>33700</v>
      </c>
      <c r="R917" s="25">
        <f>'[8]6、模具砂箱评估表'!K493*100</f>
        <v>30</v>
      </c>
      <c r="S917" s="11">
        <f t="shared" si="30"/>
        <v>10110</v>
      </c>
      <c r="T917" s="11"/>
      <c r="U917" s="22" t="str">
        <f>'[8]6、模具砂箱评估表'!M493</f>
        <v>B2</v>
      </c>
      <c r="V917" s="176"/>
      <c r="W917" s="176"/>
      <c r="X917" s="176"/>
      <c r="Y917" s="176"/>
    </row>
    <row r="918" spans="1:25" ht="18" customHeight="1">
      <c r="A918" s="22">
        <f>'[8]6、模具砂箱评估表'!A494</f>
        <v>493</v>
      </c>
      <c r="B918" s="22">
        <f>'[8]6、模具砂箱评估表'!B494</f>
        <v>0</v>
      </c>
      <c r="C918" s="30" t="str">
        <f>'[8]6、模具砂箱评估表'!C494</f>
        <v>金属型模具180</v>
      </c>
      <c r="D918" s="22">
        <f>'[8]6、模具砂箱评估表'!D494</f>
        <v>0</v>
      </c>
      <c r="E918" s="22"/>
      <c r="F918" s="22">
        <f>'[8]6、模具砂箱评估表'!G494</f>
        <v>0</v>
      </c>
      <c r="G918" s="22" t="str">
        <f>'[8]6、模具砂箱评估表'!E494</f>
        <v>台</v>
      </c>
      <c r="H918" s="22">
        <f>'[8]6、模具砂箱评估表'!F494</f>
        <v>1</v>
      </c>
      <c r="I918" s="23">
        <f>'[8]6、模具砂箱评估表'!H494</f>
        <v>41455</v>
      </c>
      <c r="J918" s="23">
        <f t="shared" si="29"/>
        <v>41455</v>
      </c>
      <c r="K918" s="23"/>
      <c r="L918" s="110"/>
      <c r="M918" s="11"/>
      <c r="N918" s="10"/>
      <c r="O918" s="13"/>
      <c r="P918" s="11"/>
      <c r="Q918" s="11">
        <f>'[8]6、模具砂箱评估表'!J494</f>
        <v>32300</v>
      </c>
      <c r="R918" s="25">
        <f>'[8]6、模具砂箱评估表'!K494*100</f>
        <v>30</v>
      </c>
      <c r="S918" s="11">
        <f t="shared" si="30"/>
        <v>9690</v>
      </c>
      <c r="T918" s="11"/>
      <c r="U918" s="22" t="str">
        <f>'[8]6、模具砂箱评估表'!M494</f>
        <v>B2</v>
      </c>
      <c r="V918" s="176"/>
      <c r="W918" s="176"/>
      <c r="X918" s="176"/>
      <c r="Y918" s="176"/>
    </row>
    <row r="919" spans="1:25" ht="18" customHeight="1">
      <c r="A919" s="22">
        <f>'[8]6、模具砂箱评估表'!A495</f>
        <v>494</v>
      </c>
      <c r="B919" s="22">
        <f>'[8]6、模具砂箱评估表'!B495</f>
        <v>0</v>
      </c>
      <c r="C919" s="30" t="str">
        <f>'[8]6、模具砂箱评估表'!C495</f>
        <v>金属型模具181</v>
      </c>
      <c r="D919" s="22">
        <f>'[8]6、模具砂箱评估表'!D495</f>
        <v>0</v>
      </c>
      <c r="E919" s="22"/>
      <c r="F919" s="22">
        <f>'[8]6、模具砂箱评估表'!G495</f>
        <v>0</v>
      </c>
      <c r="G919" s="22" t="str">
        <f>'[8]6、模具砂箱评估表'!E495</f>
        <v>台</v>
      </c>
      <c r="H919" s="22">
        <f>'[8]6、模具砂箱评估表'!F495</f>
        <v>1</v>
      </c>
      <c r="I919" s="23">
        <f>'[8]6、模具砂箱评估表'!H495</f>
        <v>41455</v>
      </c>
      <c r="J919" s="23">
        <f t="shared" si="29"/>
        <v>41455</v>
      </c>
      <c r="K919" s="23"/>
      <c r="L919" s="110"/>
      <c r="M919" s="11"/>
      <c r="N919" s="10"/>
      <c r="O919" s="13"/>
      <c r="P919" s="11"/>
      <c r="Q919" s="11">
        <f>'[8]6、模具砂箱评估表'!J495</f>
        <v>35200</v>
      </c>
      <c r="R919" s="25">
        <f>'[8]6、模具砂箱评估表'!K495*100</f>
        <v>30</v>
      </c>
      <c r="S919" s="11">
        <f t="shared" si="30"/>
        <v>10560</v>
      </c>
      <c r="T919" s="11"/>
      <c r="U919" s="22" t="str">
        <f>'[8]6、模具砂箱评估表'!M495</f>
        <v>B2</v>
      </c>
      <c r="V919" s="176"/>
      <c r="W919" s="176"/>
      <c r="X919" s="176"/>
      <c r="Y919" s="176"/>
    </row>
    <row r="920" spans="1:25" ht="18" customHeight="1">
      <c r="A920" s="22">
        <f>'[8]6、模具砂箱评估表'!A496</f>
        <v>495</v>
      </c>
      <c r="B920" s="22">
        <f>'[8]6、模具砂箱评估表'!B496</f>
        <v>0</v>
      </c>
      <c r="C920" s="30" t="str">
        <f>'[8]6、模具砂箱评估表'!C496</f>
        <v>金属型模具182</v>
      </c>
      <c r="D920" s="22">
        <f>'[8]6、模具砂箱评估表'!D496</f>
        <v>0</v>
      </c>
      <c r="E920" s="22"/>
      <c r="F920" s="22">
        <f>'[8]6、模具砂箱评估表'!G496</f>
        <v>0</v>
      </c>
      <c r="G920" s="22" t="str">
        <f>'[8]6、模具砂箱评估表'!E496</f>
        <v>台</v>
      </c>
      <c r="H920" s="22">
        <f>'[8]6、模具砂箱评估表'!F496</f>
        <v>1</v>
      </c>
      <c r="I920" s="23">
        <f>'[8]6、模具砂箱评估表'!H496</f>
        <v>41455</v>
      </c>
      <c r="J920" s="23">
        <f t="shared" si="29"/>
        <v>41455</v>
      </c>
      <c r="K920" s="23"/>
      <c r="L920" s="110"/>
      <c r="M920" s="11"/>
      <c r="N920" s="10"/>
      <c r="O920" s="13"/>
      <c r="P920" s="11"/>
      <c r="Q920" s="11">
        <f>'[8]6、模具砂箱评估表'!J496</f>
        <v>41100</v>
      </c>
      <c r="R920" s="25">
        <f>'[8]6、模具砂箱评估表'!K496*100</f>
        <v>30</v>
      </c>
      <c r="S920" s="11">
        <f t="shared" si="30"/>
        <v>12330</v>
      </c>
      <c r="T920" s="11"/>
      <c r="U920" s="22" t="str">
        <f>'[8]6、模具砂箱评估表'!M496</f>
        <v>B2</v>
      </c>
      <c r="V920" s="176"/>
      <c r="W920" s="176"/>
      <c r="X920" s="176"/>
      <c r="Y920" s="176"/>
    </row>
    <row r="921" spans="1:25" ht="18" customHeight="1">
      <c r="A921" s="22">
        <f>'[8]6、模具砂箱评估表'!A497</f>
        <v>496</v>
      </c>
      <c r="B921" s="22">
        <f>'[8]6、模具砂箱评估表'!B497</f>
        <v>0</v>
      </c>
      <c r="C921" s="30" t="str">
        <f>'[8]6、模具砂箱评估表'!C497</f>
        <v>金属型模具183</v>
      </c>
      <c r="D921" s="22">
        <f>'[8]6、模具砂箱评估表'!D497</f>
        <v>0</v>
      </c>
      <c r="E921" s="22"/>
      <c r="F921" s="22">
        <f>'[8]6、模具砂箱评估表'!G497</f>
        <v>0</v>
      </c>
      <c r="G921" s="22" t="str">
        <f>'[8]6、模具砂箱评估表'!E497</f>
        <v>台</v>
      </c>
      <c r="H921" s="22">
        <f>'[8]6、模具砂箱评估表'!F497</f>
        <v>1</v>
      </c>
      <c r="I921" s="23">
        <f>'[8]6、模具砂箱评估表'!H497</f>
        <v>41455</v>
      </c>
      <c r="J921" s="23">
        <f t="shared" si="29"/>
        <v>41455</v>
      </c>
      <c r="K921" s="23"/>
      <c r="L921" s="110"/>
      <c r="M921" s="11"/>
      <c r="N921" s="10"/>
      <c r="O921" s="13"/>
      <c r="P921" s="11"/>
      <c r="Q921" s="11">
        <f>'[8]6、模具砂箱评估表'!J497</f>
        <v>32300</v>
      </c>
      <c r="R921" s="25">
        <f>'[8]6、模具砂箱评估表'!K497*100</f>
        <v>30</v>
      </c>
      <c r="S921" s="11">
        <f t="shared" si="30"/>
        <v>9690</v>
      </c>
      <c r="T921" s="11"/>
      <c r="U921" s="22" t="str">
        <f>'[8]6、模具砂箱评估表'!M497</f>
        <v>B2</v>
      </c>
      <c r="V921" s="176"/>
      <c r="W921" s="176"/>
      <c r="X921" s="176"/>
      <c r="Y921" s="176"/>
    </row>
    <row r="922" spans="1:25" ht="18" customHeight="1">
      <c r="A922" s="22">
        <f>'[8]6、模具砂箱评估表'!A498</f>
        <v>497</v>
      </c>
      <c r="B922" s="22">
        <f>'[8]6、模具砂箱评估表'!B498</f>
        <v>0</v>
      </c>
      <c r="C922" s="30" t="str">
        <f>'[8]6、模具砂箱评估表'!C498</f>
        <v>金属型模具184</v>
      </c>
      <c r="D922" s="22">
        <f>'[8]6、模具砂箱评估表'!D498</f>
        <v>0</v>
      </c>
      <c r="E922" s="22"/>
      <c r="F922" s="22">
        <f>'[8]6、模具砂箱评估表'!G498</f>
        <v>0</v>
      </c>
      <c r="G922" s="22" t="str">
        <f>'[8]6、模具砂箱评估表'!E498</f>
        <v>台</v>
      </c>
      <c r="H922" s="22">
        <f>'[8]6、模具砂箱评估表'!F498</f>
        <v>1</v>
      </c>
      <c r="I922" s="23">
        <f>'[8]6、模具砂箱评估表'!H498</f>
        <v>41455</v>
      </c>
      <c r="J922" s="23">
        <f t="shared" si="29"/>
        <v>41455</v>
      </c>
      <c r="K922" s="23"/>
      <c r="L922" s="110"/>
      <c r="M922" s="11"/>
      <c r="N922" s="10"/>
      <c r="O922" s="13"/>
      <c r="P922" s="11"/>
      <c r="Q922" s="11">
        <f>'[8]6、模具砂箱评估表'!J498</f>
        <v>26400</v>
      </c>
      <c r="R922" s="25">
        <f>'[8]6、模具砂箱评估表'!K498*100</f>
        <v>30</v>
      </c>
      <c r="S922" s="11">
        <f t="shared" si="30"/>
        <v>7920</v>
      </c>
      <c r="T922" s="11"/>
      <c r="U922" s="22" t="str">
        <f>'[8]6、模具砂箱评估表'!M498</f>
        <v>B2</v>
      </c>
      <c r="V922" s="176"/>
      <c r="W922" s="176"/>
      <c r="X922" s="176"/>
      <c r="Y922" s="176"/>
    </row>
    <row r="923" spans="1:25" ht="18" customHeight="1">
      <c r="A923" s="22">
        <f>'[8]6、模具砂箱评估表'!A499</f>
        <v>498</v>
      </c>
      <c r="B923" s="22">
        <f>'[8]6、模具砂箱评估表'!B499</f>
        <v>0</v>
      </c>
      <c r="C923" s="30" t="str">
        <f>'[8]6、模具砂箱评估表'!C499</f>
        <v>金属型模具185</v>
      </c>
      <c r="D923" s="22">
        <f>'[8]6、模具砂箱评估表'!D499</f>
        <v>0</v>
      </c>
      <c r="E923" s="22"/>
      <c r="F923" s="22">
        <f>'[8]6、模具砂箱评估表'!G499</f>
        <v>0</v>
      </c>
      <c r="G923" s="22" t="str">
        <f>'[8]6、模具砂箱评估表'!E499</f>
        <v>台</v>
      </c>
      <c r="H923" s="22">
        <f>'[8]6、模具砂箱评估表'!F499</f>
        <v>1</v>
      </c>
      <c r="I923" s="23">
        <f>'[8]6、模具砂箱评估表'!H499</f>
        <v>41455</v>
      </c>
      <c r="J923" s="23">
        <f t="shared" si="29"/>
        <v>41455</v>
      </c>
      <c r="K923" s="23"/>
      <c r="L923" s="110"/>
      <c r="M923" s="11"/>
      <c r="N923" s="10"/>
      <c r="O923" s="13"/>
      <c r="P923" s="11"/>
      <c r="Q923" s="11">
        <f>'[8]6、模具砂箱评估表'!J499</f>
        <v>44000</v>
      </c>
      <c r="R923" s="25">
        <f>'[8]6、模具砂箱评估表'!K499*100</f>
        <v>30</v>
      </c>
      <c r="S923" s="11">
        <f t="shared" si="30"/>
        <v>13200</v>
      </c>
      <c r="T923" s="11"/>
      <c r="U923" s="22" t="str">
        <f>'[8]6、模具砂箱评估表'!M499</f>
        <v>B2</v>
      </c>
      <c r="V923" s="176"/>
      <c r="W923" s="176"/>
      <c r="X923" s="176"/>
      <c r="Y923" s="176"/>
    </row>
    <row r="924" spans="1:25" ht="18" customHeight="1">
      <c r="A924" s="22">
        <f>'[8]6、模具砂箱评估表'!A500</f>
        <v>499</v>
      </c>
      <c r="B924" s="22">
        <f>'[8]6、模具砂箱评估表'!B500</f>
        <v>0</v>
      </c>
      <c r="C924" s="30" t="str">
        <f>'[8]6、模具砂箱评估表'!C500</f>
        <v>木型1</v>
      </c>
      <c r="D924" s="22">
        <f>'[8]6、模具砂箱评估表'!D500</f>
        <v>0</v>
      </c>
      <c r="E924" s="22"/>
      <c r="F924" s="22">
        <f>'[8]6、模具砂箱评估表'!G500</f>
        <v>0</v>
      </c>
      <c r="G924" s="22" t="str">
        <f>'[8]6、模具砂箱评估表'!E500</f>
        <v>台</v>
      </c>
      <c r="H924" s="22">
        <f>'[8]6、模具砂箱评估表'!F500</f>
        <v>1</v>
      </c>
      <c r="I924" s="23">
        <f>'[8]6、模具砂箱评估表'!H500</f>
        <v>41455</v>
      </c>
      <c r="J924" s="23">
        <f t="shared" si="29"/>
        <v>41455</v>
      </c>
      <c r="K924" s="23"/>
      <c r="L924" s="110"/>
      <c r="M924" s="11"/>
      <c r="N924" s="10"/>
      <c r="O924" s="13"/>
      <c r="P924" s="11"/>
      <c r="Q924" s="11">
        <f>'[8]6、模具砂箱评估表'!J500</f>
        <v>900</v>
      </c>
      <c r="R924" s="25">
        <f>'[8]6、模具砂箱评估表'!K500*100</f>
        <v>20</v>
      </c>
      <c r="S924" s="11">
        <f t="shared" si="30"/>
        <v>180</v>
      </c>
      <c r="T924" s="11"/>
      <c r="U924" s="22" t="str">
        <f>'[8]6、模具砂箱评估表'!M500</f>
        <v>B2</v>
      </c>
      <c r="V924" s="176"/>
      <c r="W924" s="176"/>
      <c r="X924" s="176"/>
      <c r="Y924" s="176"/>
    </row>
    <row r="925" spans="1:25" ht="18" customHeight="1">
      <c r="A925" s="22">
        <f>'[8]6、模具砂箱评估表'!A501</f>
        <v>500</v>
      </c>
      <c r="B925" s="22">
        <f>'[8]6、模具砂箱评估表'!B501</f>
        <v>0</v>
      </c>
      <c r="C925" s="30" t="str">
        <f>'[8]6、模具砂箱评估表'!C501</f>
        <v>木型2</v>
      </c>
      <c r="D925" s="22">
        <f>'[8]6、模具砂箱评估表'!D501</f>
        <v>0</v>
      </c>
      <c r="E925" s="22"/>
      <c r="F925" s="22">
        <f>'[8]6、模具砂箱评估表'!G501</f>
        <v>0</v>
      </c>
      <c r="G925" s="22" t="str">
        <f>'[8]6、模具砂箱评估表'!E501</f>
        <v>台</v>
      </c>
      <c r="H925" s="22">
        <f>'[8]6、模具砂箱评估表'!F501</f>
        <v>1</v>
      </c>
      <c r="I925" s="23">
        <f>'[8]6、模具砂箱评估表'!H501</f>
        <v>41455</v>
      </c>
      <c r="J925" s="23">
        <f t="shared" si="29"/>
        <v>41455</v>
      </c>
      <c r="K925" s="23"/>
      <c r="L925" s="110"/>
      <c r="M925" s="11"/>
      <c r="N925" s="10"/>
      <c r="O925" s="13"/>
      <c r="P925" s="11"/>
      <c r="Q925" s="11">
        <f>'[8]6、模具砂箱评估表'!J501</f>
        <v>900</v>
      </c>
      <c r="R925" s="25">
        <f>'[8]6、模具砂箱评估表'!K501*100</f>
        <v>20</v>
      </c>
      <c r="S925" s="11">
        <f t="shared" si="30"/>
        <v>180</v>
      </c>
      <c r="T925" s="11"/>
      <c r="U925" s="22" t="str">
        <f>'[8]6、模具砂箱评估表'!M501</f>
        <v>B2</v>
      </c>
      <c r="V925" s="176"/>
      <c r="W925" s="176"/>
      <c r="X925" s="176"/>
      <c r="Y925" s="176"/>
    </row>
    <row r="926" spans="1:25" ht="18" customHeight="1">
      <c r="A926" s="22">
        <f>'[8]6、模具砂箱评估表'!A502</f>
        <v>501</v>
      </c>
      <c r="B926" s="22">
        <f>'[8]6、模具砂箱评估表'!B502</f>
        <v>0</v>
      </c>
      <c r="C926" s="30" t="str">
        <f>'[8]6、模具砂箱评估表'!C502</f>
        <v>木型3</v>
      </c>
      <c r="D926" s="22">
        <f>'[8]6、模具砂箱评估表'!D502</f>
        <v>0</v>
      </c>
      <c r="E926" s="22"/>
      <c r="F926" s="22">
        <f>'[8]6、模具砂箱评估表'!G502</f>
        <v>0</v>
      </c>
      <c r="G926" s="22" t="str">
        <f>'[8]6、模具砂箱评估表'!E502</f>
        <v>台</v>
      </c>
      <c r="H926" s="22">
        <f>'[8]6、模具砂箱评估表'!F502</f>
        <v>1</v>
      </c>
      <c r="I926" s="23">
        <f>'[8]6、模具砂箱评估表'!H502</f>
        <v>41455</v>
      </c>
      <c r="J926" s="23">
        <f t="shared" si="29"/>
        <v>41455</v>
      </c>
      <c r="K926" s="23"/>
      <c r="L926" s="110"/>
      <c r="M926" s="11"/>
      <c r="N926" s="10"/>
      <c r="O926" s="13"/>
      <c r="P926" s="11"/>
      <c r="Q926" s="11">
        <f>'[8]6、模具砂箱评估表'!J502</f>
        <v>900</v>
      </c>
      <c r="R926" s="25">
        <f>'[8]6、模具砂箱评估表'!K502*100</f>
        <v>20</v>
      </c>
      <c r="S926" s="11">
        <f t="shared" si="30"/>
        <v>180</v>
      </c>
      <c r="T926" s="11"/>
      <c r="U926" s="22" t="str">
        <f>'[8]6、模具砂箱评估表'!M502</f>
        <v>B2</v>
      </c>
      <c r="V926" s="176"/>
      <c r="W926" s="176"/>
      <c r="X926" s="176"/>
      <c r="Y926" s="176"/>
    </row>
    <row r="927" spans="1:25" ht="18" customHeight="1">
      <c r="A927" s="22">
        <f>'[8]6、模具砂箱评估表'!A503</f>
        <v>502</v>
      </c>
      <c r="B927" s="22">
        <f>'[8]6、模具砂箱评估表'!B503</f>
        <v>0</v>
      </c>
      <c r="C927" s="30" t="str">
        <f>'[8]6、模具砂箱评估表'!C503</f>
        <v>木型4</v>
      </c>
      <c r="D927" s="22">
        <f>'[8]6、模具砂箱评估表'!D503</f>
        <v>0</v>
      </c>
      <c r="E927" s="22"/>
      <c r="F927" s="22">
        <f>'[8]6、模具砂箱评估表'!G503</f>
        <v>0</v>
      </c>
      <c r="G927" s="22" t="str">
        <f>'[8]6、模具砂箱评估表'!E503</f>
        <v>台</v>
      </c>
      <c r="H927" s="22">
        <f>'[8]6、模具砂箱评估表'!F503</f>
        <v>1</v>
      </c>
      <c r="I927" s="23">
        <f>'[8]6、模具砂箱评估表'!H503</f>
        <v>41455</v>
      </c>
      <c r="J927" s="23">
        <f t="shared" si="29"/>
        <v>41455</v>
      </c>
      <c r="K927" s="23"/>
      <c r="L927" s="110"/>
      <c r="M927" s="11"/>
      <c r="N927" s="10"/>
      <c r="O927" s="13"/>
      <c r="P927" s="11"/>
      <c r="Q927" s="11">
        <f>'[8]6、模具砂箱评估表'!J503</f>
        <v>900</v>
      </c>
      <c r="R927" s="25">
        <f>'[8]6、模具砂箱评估表'!K503*100</f>
        <v>20</v>
      </c>
      <c r="S927" s="11">
        <f t="shared" si="30"/>
        <v>180</v>
      </c>
      <c r="T927" s="11"/>
      <c r="U927" s="22" t="str">
        <f>'[8]6、模具砂箱评估表'!M503</f>
        <v>B2</v>
      </c>
      <c r="V927" s="176"/>
      <c r="W927" s="176"/>
      <c r="X927" s="176"/>
      <c r="Y927" s="176"/>
    </row>
    <row r="928" spans="1:25" ht="18" customHeight="1">
      <c r="A928" s="22">
        <f>'[8]6、模具砂箱评估表'!A504</f>
        <v>503</v>
      </c>
      <c r="B928" s="22">
        <f>'[8]6、模具砂箱评估表'!B504</f>
        <v>0</v>
      </c>
      <c r="C928" s="30" t="str">
        <f>'[8]6、模具砂箱评估表'!C504</f>
        <v>木型5</v>
      </c>
      <c r="D928" s="22">
        <f>'[8]6、模具砂箱评估表'!D504</f>
        <v>0</v>
      </c>
      <c r="E928" s="22"/>
      <c r="F928" s="22">
        <f>'[8]6、模具砂箱评估表'!G504</f>
        <v>0</v>
      </c>
      <c r="G928" s="22" t="str">
        <f>'[8]6、模具砂箱评估表'!E504</f>
        <v>台</v>
      </c>
      <c r="H928" s="22">
        <f>'[8]6、模具砂箱评估表'!F504</f>
        <v>1</v>
      </c>
      <c r="I928" s="23">
        <f>'[8]6、模具砂箱评估表'!H504</f>
        <v>41455</v>
      </c>
      <c r="J928" s="23">
        <f t="shared" si="29"/>
        <v>41455</v>
      </c>
      <c r="K928" s="23"/>
      <c r="L928" s="110"/>
      <c r="M928" s="11"/>
      <c r="N928" s="10"/>
      <c r="O928" s="13"/>
      <c r="P928" s="11"/>
      <c r="Q928" s="11">
        <f>'[8]6、模具砂箱评估表'!J504</f>
        <v>900</v>
      </c>
      <c r="R928" s="25">
        <f>'[8]6、模具砂箱评估表'!K504*100</f>
        <v>20</v>
      </c>
      <c r="S928" s="11">
        <f t="shared" si="30"/>
        <v>180</v>
      </c>
      <c r="T928" s="11"/>
      <c r="U928" s="22" t="str">
        <f>'[8]6、模具砂箱评估表'!M504</f>
        <v>B2</v>
      </c>
      <c r="V928" s="176"/>
      <c r="W928" s="176"/>
      <c r="X928" s="176"/>
      <c r="Y928" s="176"/>
    </row>
    <row r="929" spans="1:25" ht="18" customHeight="1">
      <c r="A929" s="22">
        <f>'[8]6、模具砂箱评估表'!A505</f>
        <v>504</v>
      </c>
      <c r="B929" s="22">
        <f>'[8]6、模具砂箱评估表'!B505</f>
        <v>0</v>
      </c>
      <c r="C929" s="30" t="str">
        <f>'[8]6、模具砂箱评估表'!C505</f>
        <v>木型6</v>
      </c>
      <c r="D929" s="22">
        <f>'[8]6、模具砂箱评估表'!D505</f>
        <v>0</v>
      </c>
      <c r="E929" s="22"/>
      <c r="F929" s="22">
        <f>'[8]6、模具砂箱评估表'!G505</f>
        <v>0</v>
      </c>
      <c r="G929" s="22" t="str">
        <f>'[8]6、模具砂箱评估表'!E505</f>
        <v>台</v>
      </c>
      <c r="H929" s="22">
        <f>'[8]6、模具砂箱评估表'!F505</f>
        <v>1</v>
      </c>
      <c r="I929" s="23">
        <f>'[8]6、模具砂箱评估表'!H505</f>
        <v>41455</v>
      </c>
      <c r="J929" s="23">
        <f t="shared" si="29"/>
        <v>41455</v>
      </c>
      <c r="K929" s="23"/>
      <c r="L929" s="110"/>
      <c r="M929" s="11"/>
      <c r="N929" s="10"/>
      <c r="O929" s="13"/>
      <c r="P929" s="11"/>
      <c r="Q929" s="11">
        <f>'[8]6、模具砂箱评估表'!J505</f>
        <v>900</v>
      </c>
      <c r="R929" s="25">
        <f>'[8]6、模具砂箱评估表'!K505*100</f>
        <v>20</v>
      </c>
      <c r="S929" s="11">
        <f t="shared" si="30"/>
        <v>180</v>
      </c>
      <c r="T929" s="11"/>
      <c r="U929" s="22" t="str">
        <f>'[8]6、模具砂箱评估表'!M505</f>
        <v>B2</v>
      </c>
      <c r="V929" s="176"/>
      <c r="W929" s="176"/>
      <c r="X929" s="176"/>
      <c r="Y929" s="176"/>
    </row>
    <row r="930" spans="1:25" ht="18" customHeight="1">
      <c r="A930" s="22">
        <f>'[8]6、模具砂箱评估表'!A506</f>
        <v>505</v>
      </c>
      <c r="B930" s="22">
        <f>'[8]6、模具砂箱评估表'!B506</f>
        <v>0</v>
      </c>
      <c r="C930" s="30" t="str">
        <f>'[8]6、模具砂箱评估表'!C506</f>
        <v>木型7</v>
      </c>
      <c r="D930" s="22">
        <f>'[8]6、模具砂箱评估表'!D506</f>
        <v>0</v>
      </c>
      <c r="E930" s="22"/>
      <c r="F930" s="22">
        <f>'[8]6、模具砂箱评估表'!G506</f>
        <v>0</v>
      </c>
      <c r="G930" s="22" t="str">
        <f>'[8]6、模具砂箱评估表'!E506</f>
        <v>台</v>
      </c>
      <c r="H930" s="22">
        <f>'[8]6、模具砂箱评估表'!F506</f>
        <v>1</v>
      </c>
      <c r="I930" s="23">
        <f>'[8]6、模具砂箱评估表'!H506</f>
        <v>41455</v>
      </c>
      <c r="J930" s="23">
        <f t="shared" si="29"/>
        <v>41455</v>
      </c>
      <c r="K930" s="23"/>
      <c r="L930" s="110"/>
      <c r="M930" s="11"/>
      <c r="N930" s="10"/>
      <c r="O930" s="13"/>
      <c r="P930" s="11"/>
      <c r="Q930" s="11">
        <f>'[8]6、模具砂箱评估表'!J506</f>
        <v>700</v>
      </c>
      <c r="R930" s="25">
        <f>'[8]6、模具砂箱评估表'!K506*100</f>
        <v>20</v>
      </c>
      <c r="S930" s="11">
        <f t="shared" si="30"/>
        <v>140</v>
      </c>
      <c r="T930" s="11"/>
      <c r="U930" s="22" t="str">
        <f>'[8]6、模具砂箱评估表'!M506</f>
        <v>B2</v>
      </c>
      <c r="V930" s="176"/>
      <c r="W930" s="176"/>
      <c r="X930" s="176"/>
      <c r="Y930" s="176"/>
    </row>
    <row r="931" spans="1:25" ht="18" customHeight="1">
      <c r="A931" s="22">
        <f>'[8]6、模具砂箱评估表'!A507</f>
        <v>506</v>
      </c>
      <c r="B931" s="22">
        <f>'[8]6、模具砂箱评估表'!B507</f>
        <v>0</v>
      </c>
      <c r="C931" s="30" t="str">
        <f>'[8]6、模具砂箱评估表'!C507</f>
        <v>木型8</v>
      </c>
      <c r="D931" s="22">
        <f>'[8]6、模具砂箱评估表'!D507</f>
        <v>0</v>
      </c>
      <c r="E931" s="22"/>
      <c r="F931" s="22">
        <f>'[8]6、模具砂箱评估表'!G507</f>
        <v>0</v>
      </c>
      <c r="G931" s="22" t="str">
        <f>'[8]6、模具砂箱评估表'!E507</f>
        <v>台</v>
      </c>
      <c r="H931" s="22">
        <f>'[8]6、模具砂箱评估表'!F507</f>
        <v>1</v>
      </c>
      <c r="I931" s="23">
        <f>'[8]6、模具砂箱评估表'!H507</f>
        <v>41455</v>
      </c>
      <c r="J931" s="23">
        <f t="shared" si="29"/>
        <v>41455</v>
      </c>
      <c r="K931" s="23"/>
      <c r="L931" s="110"/>
      <c r="M931" s="11"/>
      <c r="N931" s="10"/>
      <c r="O931" s="13"/>
      <c r="P931" s="11"/>
      <c r="Q931" s="11">
        <f>'[8]6、模具砂箱评估表'!J507</f>
        <v>700</v>
      </c>
      <c r="R931" s="25">
        <f>'[8]6、模具砂箱评估表'!K507*100</f>
        <v>20</v>
      </c>
      <c r="S931" s="11">
        <f t="shared" si="30"/>
        <v>140</v>
      </c>
      <c r="T931" s="11"/>
      <c r="U931" s="22" t="str">
        <f>'[8]6、模具砂箱评估表'!M507</f>
        <v>B2</v>
      </c>
      <c r="V931" s="176"/>
      <c r="W931" s="176"/>
      <c r="X931" s="176"/>
      <c r="Y931" s="176"/>
    </row>
    <row r="932" spans="1:25" ht="18" customHeight="1">
      <c r="A932" s="22">
        <f>'[8]6、模具砂箱评估表'!A508</f>
        <v>507</v>
      </c>
      <c r="B932" s="22">
        <f>'[8]6、模具砂箱评估表'!B508</f>
        <v>0</v>
      </c>
      <c r="C932" s="30" t="str">
        <f>'[8]6、模具砂箱评估表'!C508</f>
        <v>木型9</v>
      </c>
      <c r="D932" s="22">
        <f>'[8]6、模具砂箱评估表'!D508</f>
        <v>0</v>
      </c>
      <c r="E932" s="22"/>
      <c r="F932" s="22">
        <f>'[8]6、模具砂箱评估表'!G508</f>
        <v>0</v>
      </c>
      <c r="G932" s="22" t="str">
        <f>'[8]6、模具砂箱评估表'!E508</f>
        <v>台</v>
      </c>
      <c r="H932" s="22">
        <f>'[8]6、模具砂箱评估表'!F508</f>
        <v>1</v>
      </c>
      <c r="I932" s="23">
        <f>'[8]6、模具砂箱评估表'!H508</f>
        <v>41455</v>
      </c>
      <c r="J932" s="23">
        <f t="shared" si="29"/>
        <v>41455</v>
      </c>
      <c r="K932" s="23"/>
      <c r="L932" s="110"/>
      <c r="M932" s="11"/>
      <c r="N932" s="10"/>
      <c r="O932" s="13"/>
      <c r="P932" s="11"/>
      <c r="Q932" s="11">
        <f>'[8]6、模具砂箱评估表'!J508</f>
        <v>700</v>
      </c>
      <c r="R932" s="25">
        <f>'[8]6、模具砂箱评估表'!K508*100</f>
        <v>20</v>
      </c>
      <c r="S932" s="11">
        <f t="shared" si="30"/>
        <v>140</v>
      </c>
      <c r="T932" s="11"/>
      <c r="U932" s="22" t="str">
        <f>'[8]6、模具砂箱评估表'!M508</f>
        <v>B2</v>
      </c>
      <c r="V932" s="176"/>
      <c r="W932" s="176"/>
      <c r="X932" s="176"/>
      <c r="Y932" s="176"/>
    </row>
    <row r="933" spans="1:25" ht="18" customHeight="1">
      <c r="A933" s="22">
        <f>'[8]6、模具砂箱评估表'!A509</f>
        <v>508</v>
      </c>
      <c r="B933" s="22">
        <f>'[8]6、模具砂箱评估表'!B509</f>
        <v>0</v>
      </c>
      <c r="C933" s="30" t="str">
        <f>'[8]6、模具砂箱评估表'!C509</f>
        <v>木型10</v>
      </c>
      <c r="D933" s="22">
        <f>'[8]6、模具砂箱评估表'!D509</f>
        <v>0</v>
      </c>
      <c r="E933" s="22"/>
      <c r="F933" s="22">
        <f>'[8]6、模具砂箱评估表'!G509</f>
        <v>0</v>
      </c>
      <c r="G933" s="22" t="str">
        <f>'[8]6、模具砂箱评估表'!E509</f>
        <v>台</v>
      </c>
      <c r="H933" s="22">
        <f>'[8]6、模具砂箱评估表'!F509</f>
        <v>1</v>
      </c>
      <c r="I933" s="23">
        <f>'[8]6、模具砂箱评估表'!H509</f>
        <v>41455</v>
      </c>
      <c r="J933" s="23">
        <f t="shared" si="29"/>
        <v>41455</v>
      </c>
      <c r="K933" s="23"/>
      <c r="L933" s="110"/>
      <c r="M933" s="11"/>
      <c r="N933" s="10"/>
      <c r="O933" s="13"/>
      <c r="P933" s="11"/>
      <c r="Q933" s="11">
        <f>'[8]6、模具砂箱评估表'!J509</f>
        <v>700</v>
      </c>
      <c r="R933" s="25">
        <f>'[8]6、模具砂箱评估表'!K509*100</f>
        <v>20</v>
      </c>
      <c r="S933" s="11">
        <f t="shared" si="30"/>
        <v>140</v>
      </c>
      <c r="T933" s="11"/>
      <c r="U933" s="22" t="str">
        <f>'[8]6、模具砂箱评估表'!M509</f>
        <v>B2</v>
      </c>
      <c r="V933" s="176"/>
      <c r="W933" s="176"/>
      <c r="X933" s="176"/>
      <c r="Y933" s="176"/>
    </row>
    <row r="934" spans="1:25" ht="18" customHeight="1">
      <c r="A934" s="22">
        <f>'[8]6、模具砂箱评估表'!A510</f>
        <v>509</v>
      </c>
      <c r="B934" s="22">
        <f>'[8]6、模具砂箱评估表'!B510</f>
        <v>0</v>
      </c>
      <c r="C934" s="30" t="str">
        <f>'[8]6、模具砂箱评估表'!C510</f>
        <v>木型11</v>
      </c>
      <c r="D934" s="22">
        <f>'[8]6、模具砂箱评估表'!D510</f>
        <v>0</v>
      </c>
      <c r="E934" s="22"/>
      <c r="F934" s="22">
        <f>'[8]6、模具砂箱评估表'!G510</f>
        <v>0</v>
      </c>
      <c r="G934" s="22" t="str">
        <f>'[8]6、模具砂箱评估表'!E510</f>
        <v>台</v>
      </c>
      <c r="H934" s="22">
        <f>'[8]6、模具砂箱评估表'!F510</f>
        <v>1</v>
      </c>
      <c r="I934" s="23">
        <f>'[8]6、模具砂箱评估表'!H510</f>
        <v>41455</v>
      </c>
      <c r="J934" s="23">
        <f t="shared" si="29"/>
        <v>41455</v>
      </c>
      <c r="K934" s="23"/>
      <c r="L934" s="110"/>
      <c r="M934" s="11"/>
      <c r="N934" s="10"/>
      <c r="O934" s="13"/>
      <c r="P934" s="11"/>
      <c r="Q934" s="11">
        <f>'[8]6、模具砂箱评估表'!J510</f>
        <v>700</v>
      </c>
      <c r="R934" s="25">
        <f>'[8]6、模具砂箱评估表'!K510*100</f>
        <v>20</v>
      </c>
      <c r="S934" s="11">
        <f t="shared" si="30"/>
        <v>140</v>
      </c>
      <c r="T934" s="11"/>
      <c r="U934" s="22" t="str">
        <f>'[8]6、模具砂箱评估表'!M510</f>
        <v>B2</v>
      </c>
      <c r="V934" s="176"/>
      <c r="W934" s="176"/>
      <c r="X934" s="176"/>
      <c r="Y934" s="176"/>
    </row>
    <row r="935" spans="1:25" ht="18" customHeight="1">
      <c r="A935" s="22">
        <f>'[8]6、模具砂箱评估表'!A511</f>
        <v>510</v>
      </c>
      <c r="B935" s="22">
        <f>'[8]6、模具砂箱评估表'!B511</f>
        <v>0</v>
      </c>
      <c r="C935" s="30" t="str">
        <f>'[8]6、模具砂箱评估表'!C511</f>
        <v>木型12</v>
      </c>
      <c r="D935" s="22">
        <f>'[8]6、模具砂箱评估表'!D511</f>
        <v>0</v>
      </c>
      <c r="E935" s="22"/>
      <c r="F935" s="22">
        <f>'[8]6、模具砂箱评估表'!G511</f>
        <v>0</v>
      </c>
      <c r="G935" s="22" t="str">
        <f>'[8]6、模具砂箱评估表'!E511</f>
        <v>台</v>
      </c>
      <c r="H935" s="22">
        <f>'[8]6、模具砂箱评估表'!F511</f>
        <v>1</v>
      </c>
      <c r="I935" s="23">
        <f>'[8]6、模具砂箱评估表'!H511</f>
        <v>41455</v>
      </c>
      <c r="J935" s="23">
        <f t="shared" si="29"/>
        <v>41455</v>
      </c>
      <c r="K935" s="23"/>
      <c r="L935" s="110"/>
      <c r="M935" s="11"/>
      <c r="N935" s="10"/>
      <c r="O935" s="13"/>
      <c r="P935" s="11"/>
      <c r="Q935" s="11">
        <f>'[8]6、模具砂箱评估表'!J511</f>
        <v>700</v>
      </c>
      <c r="R935" s="25">
        <f>'[8]6、模具砂箱评估表'!K511*100</f>
        <v>20</v>
      </c>
      <c r="S935" s="11">
        <f t="shared" si="30"/>
        <v>140</v>
      </c>
      <c r="T935" s="11"/>
      <c r="U935" s="22" t="str">
        <f>'[8]6、模具砂箱评估表'!M511</f>
        <v>B2</v>
      </c>
      <c r="V935" s="176"/>
      <c r="W935" s="176"/>
      <c r="X935" s="176"/>
      <c r="Y935" s="176"/>
    </row>
    <row r="936" spans="1:25" ht="18" customHeight="1">
      <c r="A936" s="22">
        <f>'[8]6、模具砂箱评估表'!A512</f>
        <v>511</v>
      </c>
      <c r="B936" s="22">
        <f>'[8]6、模具砂箱评估表'!B512</f>
        <v>0</v>
      </c>
      <c r="C936" s="30" t="str">
        <f>'[8]6、模具砂箱评估表'!C512</f>
        <v>木型13</v>
      </c>
      <c r="D936" s="22">
        <f>'[8]6、模具砂箱评估表'!D512</f>
        <v>0</v>
      </c>
      <c r="E936" s="22"/>
      <c r="F936" s="22">
        <f>'[8]6、模具砂箱评估表'!G512</f>
        <v>0</v>
      </c>
      <c r="G936" s="22" t="str">
        <f>'[8]6、模具砂箱评估表'!E512</f>
        <v>台</v>
      </c>
      <c r="H936" s="22">
        <f>'[8]6、模具砂箱评估表'!F512</f>
        <v>1</v>
      </c>
      <c r="I936" s="23">
        <f>'[8]6、模具砂箱评估表'!H512</f>
        <v>41455</v>
      </c>
      <c r="J936" s="23">
        <f t="shared" si="29"/>
        <v>41455</v>
      </c>
      <c r="K936" s="23"/>
      <c r="L936" s="110"/>
      <c r="M936" s="11"/>
      <c r="N936" s="10"/>
      <c r="O936" s="13"/>
      <c r="P936" s="11"/>
      <c r="Q936" s="11">
        <f>'[8]6、模具砂箱评估表'!J512</f>
        <v>700</v>
      </c>
      <c r="R936" s="25">
        <f>'[8]6、模具砂箱评估表'!K512*100</f>
        <v>20</v>
      </c>
      <c r="S936" s="11">
        <f t="shared" si="30"/>
        <v>140</v>
      </c>
      <c r="T936" s="11"/>
      <c r="U936" s="22" t="str">
        <f>'[8]6、模具砂箱评估表'!M512</f>
        <v>B2</v>
      </c>
      <c r="V936" s="176"/>
      <c r="W936" s="176"/>
      <c r="X936" s="176"/>
      <c r="Y936" s="176"/>
    </row>
    <row r="937" spans="1:25" ht="18" customHeight="1">
      <c r="A937" s="22">
        <f>'[8]6、模具砂箱评估表'!A513</f>
        <v>512</v>
      </c>
      <c r="B937" s="22">
        <f>'[8]6、模具砂箱评估表'!B513</f>
        <v>0</v>
      </c>
      <c r="C937" s="30" t="str">
        <f>'[8]6、模具砂箱评估表'!C513</f>
        <v>木型14</v>
      </c>
      <c r="D937" s="22">
        <f>'[8]6、模具砂箱评估表'!D513</f>
        <v>0</v>
      </c>
      <c r="E937" s="22"/>
      <c r="F937" s="22">
        <f>'[8]6、模具砂箱评估表'!G513</f>
        <v>0</v>
      </c>
      <c r="G937" s="22" t="str">
        <f>'[8]6、模具砂箱评估表'!E513</f>
        <v>台</v>
      </c>
      <c r="H937" s="22">
        <f>'[8]6、模具砂箱评估表'!F513</f>
        <v>1</v>
      </c>
      <c r="I937" s="23">
        <f>'[8]6、模具砂箱评估表'!H513</f>
        <v>41455</v>
      </c>
      <c r="J937" s="23">
        <f t="shared" si="29"/>
        <v>41455</v>
      </c>
      <c r="K937" s="23"/>
      <c r="L937" s="110"/>
      <c r="M937" s="11"/>
      <c r="N937" s="10"/>
      <c r="O937" s="13"/>
      <c r="P937" s="11"/>
      <c r="Q937" s="11">
        <f>'[8]6、模具砂箱评估表'!J513</f>
        <v>700</v>
      </c>
      <c r="R937" s="25">
        <f>'[8]6、模具砂箱评估表'!K513*100</f>
        <v>20</v>
      </c>
      <c r="S937" s="11">
        <f t="shared" si="30"/>
        <v>140</v>
      </c>
      <c r="T937" s="11"/>
      <c r="U937" s="22" t="str">
        <f>'[8]6、模具砂箱评估表'!M513</f>
        <v>B2</v>
      </c>
      <c r="V937" s="176"/>
      <c r="W937" s="176"/>
      <c r="X937" s="176"/>
      <c r="Y937" s="176"/>
    </row>
    <row r="938" spans="1:25" ht="18" customHeight="1">
      <c r="A938" s="22">
        <f>'[8]6、模具砂箱评估表'!A514</f>
        <v>513</v>
      </c>
      <c r="B938" s="22">
        <f>'[8]6、模具砂箱评估表'!B514</f>
        <v>0</v>
      </c>
      <c r="C938" s="30" t="str">
        <f>'[8]6、模具砂箱评估表'!C514</f>
        <v>木型15</v>
      </c>
      <c r="D938" s="22">
        <f>'[8]6、模具砂箱评估表'!D514</f>
        <v>0</v>
      </c>
      <c r="E938" s="22"/>
      <c r="F938" s="22">
        <f>'[8]6、模具砂箱评估表'!G514</f>
        <v>0</v>
      </c>
      <c r="G938" s="22" t="str">
        <f>'[8]6、模具砂箱评估表'!E514</f>
        <v>台</v>
      </c>
      <c r="H938" s="22">
        <f>'[8]6、模具砂箱评估表'!F514</f>
        <v>1</v>
      </c>
      <c r="I938" s="23">
        <f>'[8]6、模具砂箱评估表'!H514</f>
        <v>41455</v>
      </c>
      <c r="J938" s="23">
        <f t="shared" si="29"/>
        <v>41455</v>
      </c>
      <c r="K938" s="23"/>
      <c r="L938" s="110"/>
      <c r="M938" s="11"/>
      <c r="N938" s="10"/>
      <c r="O938" s="13"/>
      <c r="P938" s="11"/>
      <c r="Q938" s="11">
        <f>'[8]6、模具砂箱评估表'!J514</f>
        <v>700</v>
      </c>
      <c r="R938" s="25">
        <f>'[8]6、模具砂箱评估表'!K514*100</f>
        <v>20</v>
      </c>
      <c r="S938" s="11">
        <f t="shared" si="30"/>
        <v>140</v>
      </c>
      <c r="T938" s="11"/>
      <c r="U938" s="22" t="str">
        <f>'[8]6、模具砂箱评估表'!M514</f>
        <v>B2</v>
      </c>
      <c r="V938" s="176"/>
      <c r="W938" s="176"/>
      <c r="X938" s="176"/>
      <c r="Y938" s="176"/>
    </row>
    <row r="939" spans="1:25" ht="18" customHeight="1">
      <c r="A939" s="22">
        <f>'[8]6、模具砂箱评估表'!A515</f>
        <v>514</v>
      </c>
      <c r="B939" s="22">
        <f>'[8]6、模具砂箱评估表'!B515</f>
        <v>0</v>
      </c>
      <c r="C939" s="30" t="str">
        <f>'[8]6、模具砂箱评估表'!C515</f>
        <v>木型16</v>
      </c>
      <c r="D939" s="22" t="str">
        <f>'[8]6、模具砂箱评估表'!D515</f>
        <v>B2木型18缺少，19、20在A4</v>
      </c>
      <c r="E939" s="22"/>
      <c r="F939" s="22">
        <f>'[8]6、模具砂箱评估表'!G515</f>
        <v>0</v>
      </c>
      <c r="G939" s="22" t="str">
        <f>'[8]6、模具砂箱评估表'!E515</f>
        <v>台</v>
      </c>
      <c r="H939" s="22">
        <f>'[8]6、模具砂箱评估表'!F515</f>
        <v>1</v>
      </c>
      <c r="I939" s="23">
        <f>'[8]6、模具砂箱评估表'!H515</f>
        <v>41455</v>
      </c>
      <c r="J939" s="23">
        <f t="shared" ref="J939:J1002" si="31">I939</f>
        <v>41455</v>
      </c>
      <c r="K939" s="23"/>
      <c r="L939" s="110"/>
      <c r="M939" s="11"/>
      <c r="N939" s="10"/>
      <c r="O939" s="13"/>
      <c r="P939" s="11"/>
      <c r="Q939" s="11">
        <f>'[8]6、模具砂箱评估表'!J515</f>
        <v>700</v>
      </c>
      <c r="R939" s="25">
        <f>'[8]6、模具砂箱评估表'!K515*100</f>
        <v>20</v>
      </c>
      <c r="S939" s="11">
        <f t="shared" ref="S939:S974" si="32">ROUND(Q939*R939/100,0)</f>
        <v>140</v>
      </c>
      <c r="T939" s="11"/>
      <c r="U939" s="22" t="str">
        <f>'[8]6、模具砂箱评估表'!M515</f>
        <v>B2</v>
      </c>
      <c r="V939" s="176"/>
      <c r="W939" s="176"/>
      <c r="X939" s="176"/>
      <c r="Y939" s="176"/>
    </row>
    <row r="940" spans="1:25" ht="18" customHeight="1">
      <c r="A940" s="22">
        <f>'[8]6、模具砂箱评估表'!A516</f>
        <v>515</v>
      </c>
      <c r="B940" s="22">
        <f>'[8]6、模具砂箱评估表'!B516</f>
        <v>0</v>
      </c>
      <c r="C940" s="30" t="str">
        <f>'[8]6、模具砂箱评估表'!C516</f>
        <v>木型17</v>
      </c>
      <c r="D940" s="22">
        <f>'[8]6、模具砂箱评估表'!D516</f>
        <v>0</v>
      </c>
      <c r="E940" s="22"/>
      <c r="F940" s="22">
        <f>'[8]6、模具砂箱评估表'!G516</f>
        <v>0</v>
      </c>
      <c r="G940" s="22" t="str">
        <f>'[8]6、模具砂箱评估表'!E516</f>
        <v>台</v>
      </c>
      <c r="H940" s="22">
        <f>'[8]6、模具砂箱评估表'!F516</f>
        <v>1</v>
      </c>
      <c r="I940" s="23">
        <f>'[8]6、模具砂箱评估表'!H516</f>
        <v>41455</v>
      </c>
      <c r="J940" s="23">
        <f t="shared" si="31"/>
        <v>41455</v>
      </c>
      <c r="K940" s="23"/>
      <c r="L940" s="110"/>
      <c r="M940" s="11"/>
      <c r="N940" s="10"/>
      <c r="O940" s="13"/>
      <c r="P940" s="11"/>
      <c r="Q940" s="11">
        <f>'[8]6、模具砂箱评估表'!J516</f>
        <v>700</v>
      </c>
      <c r="R940" s="25">
        <f>'[8]6、模具砂箱评估表'!K516*100</f>
        <v>20</v>
      </c>
      <c r="S940" s="11">
        <f t="shared" si="32"/>
        <v>140</v>
      </c>
      <c r="T940" s="11"/>
      <c r="U940" s="22" t="str">
        <f>'[8]6、模具砂箱评估表'!M516</f>
        <v>B2</v>
      </c>
      <c r="V940" s="176"/>
      <c r="W940" s="176"/>
      <c r="X940" s="176"/>
      <c r="Y940" s="176"/>
    </row>
    <row r="941" spans="1:25" ht="18" customHeight="1">
      <c r="A941" s="22">
        <f>'[8]6、模具砂箱评估表'!A517</f>
        <v>516</v>
      </c>
      <c r="B941" s="22">
        <f>'[8]6、模具砂箱评估表'!B517</f>
        <v>0</v>
      </c>
      <c r="C941" s="30" t="str">
        <f>'[8]6、模具砂箱评估表'!C517</f>
        <v>沙箱1</v>
      </c>
      <c r="D941" s="22">
        <f>'[8]6、模具砂箱评估表'!D517</f>
        <v>0</v>
      </c>
      <c r="E941" s="22"/>
      <c r="F941" s="22">
        <f>'[8]6、模具砂箱评估表'!G517</f>
        <v>0</v>
      </c>
      <c r="G941" s="22" t="str">
        <f>'[8]6、模具砂箱评估表'!E517</f>
        <v>个</v>
      </c>
      <c r="H941" s="22">
        <f>'[8]6、模具砂箱评估表'!F517</f>
        <v>1</v>
      </c>
      <c r="I941" s="23">
        <f>'[8]6、模具砂箱评估表'!H517</f>
        <v>41455</v>
      </c>
      <c r="J941" s="23">
        <f t="shared" si="31"/>
        <v>41455</v>
      </c>
      <c r="K941" s="23"/>
      <c r="L941" s="110"/>
      <c r="M941" s="11"/>
      <c r="N941" s="10"/>
      <c r="O941" s="13"/>
      <c r="P941" s="11"/>
      <c r="Q941" s="11">
        <f>'[8]6、模具砂箱评估表'!J517</f>
        <v>16900</v>
      </c>
      <c r="R941" s="25">
        <f>'[8]6、模具砂箱评估表'!K517*100</f>
        <v>30</v>
      </c>
      <c r="S941" s="11">
        <f t="shared" si="32"/>
        <v>5070</v>
      </c>
      <c r="T941" s="11"/>
      <c r="U941" s="22" t="str">
        <f>'[8]6、模具砂箱评估表'!M517</f>
        <v>B2</v>
      </c>
      <c r="V941" s="176"/>
      <c r="W941" s="176"/>
      <c r="X941" s="176"/>
      <c r="Y941" s="176"/>
    </row>
    <row r="942" spans="1:25" ht="18" customHeight="1">
      <c r="A942" s="22">
        <f>'[8]6、模具砂箱评估表'!A518</f>
        <v>517</v>
      </c>
      <c r="B942" s="22">
        <f>'[8]6、模具砂箱评估表'!B518</f>
        <v>0</v>
      </c>
      <c r="C942" s="30" t="str">
        <f>'[8]6、模具砂箱评估表'!C518</f>
        <v>沙箱2</v>
      </c>
      <c r="D942" s="22">
        <f>'[8]6、模具砂箱评估表'!D518</f>
        <v>0</v>
      </c>
      <c r="E942" s="22"/>
      <c r="F942" s="22">
        <f>'[8]6、模具砂箱评估表'!G518</f>
        <v>0</v>
      </c>
      <c r="G942" s="22" t="str">
        <f>'[8]6、模具砂箱评估表'!E518</f>
        <v>个</v>
      </c>
      <c r="H942" s="22">
        <f>'[8]6、模具砂箱评估表'!F518</f>
        <v>1</v>
      </c>
      <c r="I942" s="23">
        <f>'[8]6、模具砂箱评估表'!H518</f>
        <v>41455</v>
      </c>
      <c r="J942" s="23">
        <f t="shared" si="31"/>
        <v>41455</v>
      </c>
      <c r="K942" s="23"/>
      <c r="L942" s="110"/>
      <c r="M942" s="11"/>
      <c r="N942" s="10"/>
      <c r="O942" s="13"/>
      <c r="P942" s="11"/>
      <c r="Q942" s="11">
        <f>'[8]6、模具砂箱评估表'!J518</f>
        <v>16900</v>
      </c>
      <c r="R942" s="25">
        <f>'[8]6、模具砂箱评估表'!K518*100</f>
        <v>30</v>
      </c>
      <c r="S942" s="11">
        <f t="shared" si="32"/>
        <v>5070</v>
      </c>
      <c r="T942" s="11"/>
      <c r="U942" s="22" t="str">
        <f>'[8]6、模具砂箱评估表'!M518</f>
        <v>B2</v>
      </c>
      <c r="V942" s="176"/>
      <c r="W942" s="176"/>
      <c r="X942" s="176"/>
      <c r="Y942" s="176"/>
    </row>
    <row r="943" spans="1:25" ht="18" customHeight="1">
      <c r="A943" s="22">
        <f>'[8]6、模具砂箱评估表'!A519</f>
        <v>518</v>
      </c>
      <c r="B943" s="22">
        <f>'[8]6、模具砂箱评估表'!B519</f>
        <v>0</v>
      </c>
      <c r="C943" s="30" t="str">
        <f>'[8]6、模具砂箱评估表'!C519</f>
        <v>沙箱3</v>
      </c>
      <c r="D943" s="22">
        <f>'[8]6、模具砂箱评估表'!D519</f>
        <v>0</v>
      </c>
      <c r="E943" s="22"/>
      <c r="F943" s="22">
        <f>'[8]6、模具砂箱评估表'!G519</f>
        <v>0</v>
      </c>
      <c r="G943" s="22" t="str">
        <f>'[8]6、模具砂箱评估表'!E519</f>
        <v>个</v>
      </c>
      <c r="H943" s="22">
        <f>'[8]6、模具砂箱评估表'!F519</f>
        <v>1</v>
      </c>
      <c r="I943" s="23">
        <f>'[8]6、模具砂箱评估表'!H519</f>
        <v>41455</v>
      </c>
      <c r="J943" s="23">
        <f t="shared" si="31"/>
        <v>41455</v>
      </c>
      <c r="K943" s="23"/>
      <c r="L943" s="110"/>
      <c r="M943" s="11"/>
      <c r="N943" s="10"/>
      <c r="O943" s="13"/>
      <c r="P943" s="11"/>
      <c r="Q943" s="11">
        <f>'[8]6、模具砂箱评估表'!J519</f>
        <v>29200</v>
      </c>
      <c r="R943" s="25">
        <f>'[8]6、模具砂箱评估表'!K519*100</f>
        <v>30</v>
      </c>
      <c r="S943" s="11">
        <f t="shared" si="32"/>
        <v>8760</v>
      </c>
      <c r="T943" s="11"/>
      <c r="U943" s="22" t="str">
        <f>'[8]6、模具砂箱评估表'!M519</f>
        <v>B2</v>
      </c>
      <c r="V943" s="176"/>
      <c r="W943" s="176"/>
      <c r="X943" s="176"/>
      <c r="Y943" s="176"/>
    </row>
    <row r="944" spans="1:25" ht="18" customHeight="1">
      <c r="A944" s="22">
        <f>'[8]6、模具砂箱评估表'!A520</f>
        <v>519</v>
      </c>
      <c r="B944" s="22">
        <f>'[8]6、模具砂箱评估表'!B520</f>
        <v>0</v>
      </c>
      <c r="C944" s="30" t="str">
        <f>'[8]6、模具砂箱评估表'!C520</f>
        <v>沙箱4</v>
      </c>
      <c r="D944" s="22">
        <f>'[8]6、模具砂箱评估表'!D520</f>
        <v>0</v>
      </c>
      <c r="E944" s="22"/>
      <c r="F944" s="22">
        <f>'[8]6、模具砂箱评估表'!G520</f>
        <v>0</v>
      </c>
      <c r="G944" s="22" t="str">
        <f>'[8]6、模具砂箱评估表'!E520</f>
        <v>个</v>
      </c>
      <c r="H944" s="22">
        <f>'[8]6、模具砂箱评估表'!F520</f>
        <v>1</v>
      </c>
      <c r="I944" s="23">
        <f>'[8]6、模具砂箱评估表'!H520</f>
        <v>41455</v>
      </c>
      <c r="J944" s="23">
        <f t="shared" si="31"/>
        <v>41455</v>
      </c>
      <c r="K944" s="23"/>
      <c r="L944" s="110"/>
      <c r="M944" s="11"/>
      <c r="N944" s="10"/>
      <c r="O944" s="13"/>
      <c r="P944" s="11"/>
      <c r="Q944" s="11">
        <f>'[8]6、模具砂箱评估表'!J520</f>
        <v>29200</v>
      </c>
      <c r="R944" s="25">
        <f>'[8]6、模具砂箱评估表'!K520*100</f>
        <v>30</v>
      </c>
      <c r="S944" s="11">
        <f t="shared" si="32"/>
        <v>8760</v>
      </c>
      <c r="T944" s="11"/>
      <c r="U944" s="22" t="str">
        <f>'[8]6、模具砂箱评估表'!M520</f>
        <v>B2</v>
      </c>
      <c r="V944" s="176"/>
      <c r="W944" s="176"/>
      <c r="X944" s="176"/>
      <c r="Y944" s="176"/>
    </row>
    <row r="945" spans="1:25" ht="18" customHeight="1">
      <c r="A945" s="22">
        <f>'[8]6、模具砂箱评估表'!A521</f>
        <v>520</v>
      </c>
      <c r="B945" s="22">
        <f>'[8]6、模具砂箱评估表'!B521</f>
        <v>0</v>
      </c>
      <c r="C945" s="30" t="str">
        <f>'[8]6、模具砂箱评估表'!C521</f>
        <v>沙箱5</v>
      </c>
      <c r="D945" s="22">
        <f>'[8]6、模具砂箱评估表'!D521</f>
        <v>0</v>
      </c>
      <c r="E945" s="22"/>
      <c r="F945" s="22">
        <f>'[8]6、模具砂箱评估表'!G521</f>
        <v>0</v>
      </c>
      <c r="G945" s="22" t="str">
        <f>'[8]6、模具砂箱评估表'!E521</f>
        <v>个</v>
      </c>
      <c r="H945" s="22">
        <f>'[8]6、模具砂箱评估表'!F521</f>
        <v>1</v>
      </c>
      <c r="I945" s="23">
        <f>'[8]6、模具砂箱评估表'!H521</f>
        <v>41455</v>
      </c>
      <c r="J945" s="23">
        <f t="shared" si="31"/>
        <v>41455</v>
      </c>
      <c r="K945" s="23"/>
      <c r="L945" s="110"/>
      <c r="M945" s="11"/>
      <c r="N945" s="10"/>
      <c r="O945" s="13"/>
      <c r="P945" s="11"/>
      <c r="Q945" s="11">
        <f>'[8]6、模具砂箱评估表'!J521</f>
        <v>29200</v>
      </c>
      <c r="R945" s="25">
        <f>'[8]6、模具砂箱评估表'!K521*100</f>
        <v>30</v>
      </c>
      <c r="S945" s="11">
        <f t="shared" si="32"/>
        <v>8760</v>
      </c>
      <c r="T945" s="11"/>
      <c r="U945" s="22" t="str">
        <f>'[8]6、模具砂箱评估表'!M521</f>
        <v>B2</v>
      </c>
      <c r="V945" s="176"/>
      <c r="W945" s="176"/>
      <c r="X945" s="176"/>
      <c r="Y945" s="176"/>
    </row>
    <row r="946" spans="1:25" ht="18" customHeight="1">
      <c r="A946" s="22">
        <f>'[8]6、模具砂箱评估表'!A522</f>
        <v>521</v>
      </c>
      <c r="B946" s="22">
        <f>'[8]6、模具砂箱评估表'!B522</f>
        <v>0</v>
      </c>
      <c r="C946" s="30" t="str">
        <f>'[8]6、模具砂箱评估表'!C522</f>
        <v>沙箱6</v>
      </c>
      <c r="D946" s="22">
        <f>'[8]6、模具砂箱评估表'!D522</f>
        <v>0</v>
      </c>
      <c r="E946" s="22"/>
      <c r="F946" s="22">
        <f>'[8]6、模具砂箱评估表'!G522</f>
        <v>0</v>
      </c>
      <c r="G946" s="22" t="str">
        <f>'[8]6、模具砂箱评估表'!E522</f>
        <v>个</v>
      </c>
      <c r="H946" s="22">
        <f>'[8]6、模具砂箱评估表'!F522</f>
        <v>1</v>
      </c>
      <c r="I946" s="23">
        <f>'[8]6、模具砂箱评估表'!H522</f>
        <v>41455</v>
      </c>
      <c r="J946" s="23">
        <f t="shared" si="31"/>
        <v>41455</v>
      </c>
      <c r="K946" s="23"/>
      <c r="L946" s="110"/>
      <c r="M946" s="11"/>
      <c r="N946" s="10"/>
      <c r="O946" s="13"/>
      <c r="P946" s="11"/>
      <c r="Q946" s="11">
        <f>'[8]6、模具砂箱评估表'!J522</f>
        <v>29200</v>
      </c>
      <c r="R946" s="25">
        <f>'[8]6、模具砂箱评估表'!K522*100</f>
        <v>30</v>
      </c>
      <c r="S946" s="11">
        <f t="shared" si="32"/>
        <v>8760</v>
      </c>
      <c r="T946" s="11"/>
      <c r="U946" s="22" t="str">
        <f>'[8]6、模具砂箱评估表'!M522</f>
        <v>B2</v>
      </c>
      <c r="V946" s="176"/>
      <c r="W946" s="176"/>
      <c r="X946" s="176"/>
      <c r="Y946" s="176"/>
    </row>
    <row r="947" spans="1:25" ht="18" customHeight="1">
      <c r="A947" s="22">
        <f>'[8]6、模具砂箱评估表'!A523</f>
        <v>522</v>
      </c>
      <c r="B947" s="22">
        <f>'[8]6、模具砂箱评估表'!B523</f>
        <v>0</v>
      </c>
      <c r="C947" s="30" t="str">
        <f>'[8]6、模具砂箱评估表'!C523</f>
        <v>沙箱7</v>
      </c>
      <c r="D947" s="22">
        <f>'[8]6、模具砂箱评估表'!D523</f>
        <v>0</v>
      </c>
      <c r="E947" s="22"/>
      <c r="F947" s="22">
        <f>'[8]6、模具砂箱评估表'!G523</f>
        <v>0</v>
      </c>
      <c r="G947" s="22" t="str">
        <f>'[8]6、模具砂箱评估表'!E523</f>
        <v>个</v>
      </c>
      <c r="H947" s="22">
        <f>'[8]6、模具砂箱评估表'!F523</f>
        <v>1</v>
      </c>
      <c r="I947" s="23">
        <f>'[8]6、模具砂箱评估表'!H523</f>
        <v>41455</v>
      </c>
      <c r="J947" s="23">
        <f t="shared" si="31"/>
        <v>41455</v>
      </c>
      <c r="K947" s="23"/>
      <c r="L947" s="110"/>
      <c r="M947" s="11"/>
      <c r="N947" s="10"/>
      <c r="O947" s="13"/>
      <c r="P947" s="11"/>
      <c r="Q947" s="11">
        <f>'[8]6、模具砂箱评估表'!J523</f>
        <v>18500</v>
      </c>
      <c r="R947" s="25">
        <f>'[8]6、模具砂箱评估表'!K523*100</f>
        <v>30</v>
      </c>
      <c r="S947" s="11">
        <f t="shared" si="32"/>
        <v>5550</v>
      </c>
      <c r="T947" s="11"/>
      <c r="U947" s="22" t="str">
        <f>'[8]6、模具砂箱评估表'!M523</f>
        <v>B2</v>
      </c>
      <c r="V947" s="176"/>
      <c r="W947" s="176"/>
      <c r="X947" s="176"/>
      <c r="Y947" s="176"/>
    </row>
    <row r="948" spans="1:25" ht="18" customHeight="1">
      <c r="A948" s="22">
        <f>'[8]6、模具砂箱评估表'!A524</f>
        <v>523</v>
      </c>
      <c r="B948" s="22">
        <f>'[8]6、模具砂箱评估表'!B524</f>
        <v>0</v>
      </c>
      <c r="C948" s="30" t="str">
        <f>'[8]6、模具砂箱评估表'!C524</f>
        <v>沙箱8</v>
      </c>
      <c r="D948" s="22">
        <f>'[8]6、模具砂箱评估表'!D524</f>
        <v>0</v>
      </c>
      <c r="E948" s="22"/>
      <c r="F948" s="22">
        <f>'[8]6、模具砂箱评估表'!G524</f>
        <v>0</v>
      </c>
      <c r="G948" s="22" t="str">
        <f>'[8]6、模具砂箱评估表'!E524</f>
        <v>个</v>
      </c>
      <c r="H948" s="22">
        <f>'[8]6、模具砂箱评估表'!F524</f>
        <v>1</v>
      </c>
      <c r="I948" s="23">
        <f>'[8]6、模具砂箱评估表'!H524</f>
        <v>41455</v>
      </c>
      <c r="J948" s="23">
        <f t="shared" si="31"/>
        <v>41455</v>
      </c>
      <c r="K948" s="23"/>
      <c r="L948" s="110"/>
      <c r="M948" s="11"/>
      <c r="N948" s="10"/>
      <c r="O948" s="13"/>
      <c r="P948" s="11"/>
      <c r="Q948" s="11">
        <f>'[8]6、模具砂箱评估表'!J524</f>
        <v>18500</v>
      </c>
      <c r="R948" s="25">
        <f>'[8]6、模具砂箱评估表'!K524*100</f>
        <v>30</v>
      </c>
      <c r="S948" s="11">
        <f t="shared" si="32"/>
        <v>5550</v>
      </c>
      <c r="T948" s="11"/>
      <c r="U948" s="22" t="str">
        <f>'[8]6、模具砂箱评估表'!M524</f>
        <v>B2</v>
      </c>
      <c r="V948" s="176"/>
      <c r="W948" s="176"/>
      <c r="X948" s="176"/>
      <c r="Y948" s="176"/>
    </row>
    <row r="949" spans="1:25" ht="18" customHeight="1">
      <c r="A949" s="22">
        <f>'[8]6、模具砂箱评估表'!A525</f>
        <v>524</v>
      </c>
      <c r="B949" s="22">
        <f>'[8]6、模具砂箱评估表'!B525</f>
        <v>0</v>
      </c>
      <c r="C949" s="30" t="str">
        <f>'[8]6、模具砂箱评估表'!C525</f>
        <v>沙箱9</v>
      </c>
      <c r="D949" s="22">
        <f>'[8]6、模具砂箱评估表'!D525</f>
        <v>0</v>
      </c>
      <c r="E949" s="22"/>
      <c r="F949" s="22">
        <f>'[8]6、模具砂箱评估表'!G525</f>
        <v>0</v>
      </c>
      <c r="G949" s="22" t="str">
        <f>'[8]6、模具砂箱评估表'!E525</f>
        <v>个</v>
      </c>
      <c r="H949" s="22">
        <f>'[8]6、模具砂箱评估表'!F525</f>
        <v>1</v>
      </c>
      <c r="I949" s="23">
        <f>'[8]6、模具砂箱评估表'!H525</f>
        <v>41455</v>
      </c>
      <c r="J949" s="23">
        <f t="shared" si="31"/>
        <v>41455</v>
      </c>
      <c r="K949" s="23"/>
      <c r="L949" s="110"/>
      <c r="M949" s="11"/>
      <c r="N949" s="10"/>
      <c r="O949" s="13"/>
      <c r="P949" s="11"/>
      <c r="Q949" s="11">
        <f>'[8]6、模具砂箱评估表'!J525</f>
        <v>18500</v>
      </c>
      <c r="R949" s="25">
        <f>'[8]6、模具砂箱评估表'!K525*100</f>
        <v>30</v>
      </c>
      <c r="S949" s="11">
        <f t="shared" si="32"/>
        <v>5550</v>
      </c>
      <c r="T949" s="11"/>
      <c r="U949" s="22" t="str">
        <f>'[8]6、模具砂箱评估表'!M525</f>
        <v>B2</v>
      </c>
      <c r="V949" s="176"/>
      <c r="W949" s="176"/>
      <c r="X949" s="176"/>
      <c r="Y949" s="176"/>
    </row>
    <row r="950" spans="1:25" ht="18" customHeight="1">
      <c r="A950" s="22">
        <f>'[8]6、模具砂箱评估表'!A526</f>
        <v>525</v>
      </c>
      <c r="B950" s="22">
        <f>'[8]6、模具砂箱评估表'!B526</f>
        <v>0</v>
      </c>
      <c r="C950" s="30" t="str">
        <f>'[8]6、模具砂箱评估表'!C526</f>
        <v>沙箱10</v>
      </c>
      <c r="D950" s="22">
        <f>'[8]6、模具砂箱评估表'!D526</f>
        <v>0</v>
      </c>
      <c r="E950" s="22"/>
      <c r="F950" s="22">
        <f>'[8]6、模具砂箱评估表'!G526</f>
        <v>0</v>
      </c>
      <c r="G950" s="22" t="str">
        <f>'[8]6、模具砂箱评估表'!E526</f>
        <v>个</v>
      </c>
      <c r="H950" s="22">
        <f>'[8]6、模具砂箱评估表'!F526</f>
        <v>1</v>
      </c>
      <c r="I950" s="23">
        <f>'[8]6、模具砂箱评估表'!H526</f>
        <v>41455</v>
      </c>
      <c r="J950" s="23">
        <f t="shared" si="31"/>
        <v>41455</v>
      </c>
      <c r="K950" s="23"/>
      <c r="L950" s="110"/>
      <c r="M950" s="11"/>
      <c r="N950" s="10"/>
      <c r="O950" s="13"/>
      <c r="P950" s="11"/>
      <c r="Q950" s="11">
        <f>'[8]6、模具砂箱评估表'!J526</f>
        <v>18500</v>
      </c>
      <c r="R950" s="25">
        <f>'[8]6、模具砂箱评估表'!K526*100</f>
        <v>30</v>
      </c>
      <c r="S950" s="11">
        <f t="shared" si="32"/>
        <v>5550</v>
      </c>
      <c r="T950" s="11"/>
      <c r="U950" s="22" t="str">
        <f>'[8]6、模具砂箱评估表'!M526</f>
        <v>B2</v>
      </c>
      <c r="V950" s="176"/>
      <c r="W950" s="176"/>
      <c r="X950" s="176"/>
      <c r="Y950" s="176"/>
    </row>
    <row r="951" spans="1:25" ht="18" customHeight="1">
      <c r="A951" s="22">
        <f>'[8]6、模具砂箱评估表'!A527</f>
        <v>526</v>
      </c>
      <c r="B951" s="22">
        <f>'[8]6、模具砂箱评估表'!B527</f>
        <v>0</v>
      </c>
      <c r="C951" s="30" t="str">
        <f>'[8]6、模具砂箱评估表'!C527</f>
        <v>沙箱11</v>
      </c>
      <c r="D951" s="22">
        <f>'[8]6、模具砂箱评估表'!D527</f>
        <v>0</v>
      </c>
      <c r="E951" s="22"/>
      <c r="F951" s="22">
        <f>'[8]6、模具砂箱评估表'!G527</f>
        <v>0</v>
      </c>
      <c r="G951" s="22" t="str">
        <f>'[8]6、模具砂箱评估表'!E527</f>
        <v>个</v>
      </c>
      <c r="H951" s="22">
        <f>'[8]6、模具砂箱评估表'!F527</f>
        <v>1</v>
      </c>
      <c r="I951" s="23">
        <f>'[8]6、模具砂箱评估表'!H527</f>
        <v>41455</v>
      </c>
      <c r="J951" s="23">
        <f t="shared" si="31"/>
        <v>41455</v>
      </c>
      <c r="K951" s="23"/>
      <c r="L951" s="110"/>
      <c r="M951" s="11"/>
      <c r="N951" s="10"/>
      <c r="O951" s="13"/>
      <c r="P951" s="11"/>
      <c r="Q951" s="11">
        <f>'[8]6、模具砂箱评估表'!J527</f>
        <v>18500</v>
      </c>
      <c r="R951" s="25">
        <f>'[8]6、模具砂箱评估表'!K527*100</f>
        <v>30</v>
      </c>
      <c r="S951" s="11">
        <f t="shared" si="32"/>
        <v>5550</v>
      </c>
      <c r="T951" s="11"/>
      <c r="U951" s="22" t="str">
        <f>'[8]6、模具砂箱评估表'!M527</f>
        <v>B2</v>
      </c>
      <c r="V951" s="176"/>
      <c r="W951" s="176"/>
      <c r="X951" s="176"/>
      <c r="Y951" s="176"/>
    </row>
    <row r="952" spans="1:25" ht="18" customHeight="1">
      <c r="A952" s="22">
        <f>'[8]6、模具砂箱评估表'!A528</f>
        <v>527</v>
      </c>
      <c r="B952" s="22">
        <f>'[8]6、模具砂箱评估表'!B528</f>
        <v>0</v>
      </c>
      <c r="C952" s="30" t="str">
        <f>'[8]6、模具砂箱评估表'!C528</f>
        <v>沙箱12</v>
      </c>
      <c r="D952" s="22">
        <f>'[8]6、模具砂箱评估表'!D528</f>
        <v>0</v>
      </c>
      <c r="E952" s="22"/>
      <c r="F952" s="22">
        <f>'[8]6、模具砂箱评估表'!G528</f>
        <v>0</v>
      </c>
      <c r="G952" s="22" t="str">
        <f>'[8]6、模具砂箱评估表'!E528</f>
        <v>个</v>
      </c>
      <c r="H952" s="22">
        <f>'[8]6、模具砂箱评估表'!F528</f>
        <v>1</v>
      </c>
      <c r="I952" s="23">
        <f>'[8]6、模具砂箱评估表'!H528</f>
        <v>41455</v>
      </c>
      <c r="J952" s="23">
        <f t="shared" si="31"/>
        <v>41455</v>
      </c>
      <c r="K952" s="23"/>
      <c r="L952" s="110"/>
      <c r="M952" s="11"/>
      <c r="N952" s="10"/>
      <c r="O952" s="13"/>
      <c r="P952" s="11"/>
      <c r="Q952" s="11">
        <f>'[8]6、模具砂箱评估表'!J528</f>
        <v>18500</v>
      </c>
      <c r="R952" s="25">
        <f>'[8]6、模具砂箱评估表'!K528*100</f>
        <v>30</v>
      </c>
      <c r="S952" s="11">
        <f t="shared" si="32"/>
        <v>5550</v>
      </c>
      <c r="T952" s="11"/>
      <c r="U952" s="22" t="str">
        <f>'[8]6、模具砂箱评估表'!M528</f>
        <v>B2</v>
      </c>
      <c r="V952" s="176"/>
      <c r="W952" s="176"/>
      <c r="X952" s="176"/>
      <c r="Y952" s="176"/>
    </row>
    <row r="953" spans="1:25" ht="18" customHeight="1">
      <c r="A953" s="22">
        <f>'[8]6、模具砂箱评估表'!A529</f>
        <v>528</v>
      </c>
      <c r="B953" s="22">
        <f>'[8]6、模具砂箱评估表'!B529</f>
        <v>0</v>
      </c>
      <c r="C953" s="30" t="str">
        <f>'[8]6、模具砂箱评估表'!C529</f>
        <v>沙箱13</v>
      </c>
      <c r="D953" s="22">
        <f>'[8]6、模具砂箱评估表'!D529</f>
        <v>0</v>
      </c>
      <c r="E953" s="22"/>
      <c r="F953" s="22">
        <f>'[8]6、模具砂箱评估表'!G529</f>
        <v>0</v>
      </c>
      <c r="G953" s="22" t="str">
        <f>'[8]6、模具砂箱评估表'!E529</f>
        <v>个</v>
      </c>
      <c r="H953" s="22">
        <f>'[8]6、模具砂箱评估表'!F529</f>
        <v>1</v>
      </c>
      <c r="I953" s="23">
        <f>'[8]6、模具砂箱评估表'!H529</f>
        <v>41455</v>
      </c>
      <c r="J953" s="23">
        <f t="shared" si="31"/>
        <v>41455</v>
      </c>
      <c r="K953" s="23"/>
      <c r="L953" s="110"/>
      <c r="M953" s="11"/>
      <c r="N953" s="10"/>
      <c r="O953" s="13"/>
      <c r="P953" s="11"/>
      <c r="Q953" s="11">
        <f>'[8]6、模具砂箱评估表'!J529</f>
        <v>18500</v>
      </c>
      <c r="R953" s="25">
        <f>'[8]6、模具砂箱评估表'!K529*100</f>
        <v>30</v>
      </c>
      <c r="S953" s="11">
        <f t="shared" si="32"/>
        <v>5550</v>
      </c>
      <c r="T953" s="11"/>
      <c r="U953" s="22" t="str">
        <f>'[8]6、模具砂箱评估表'!M529</f>
        <v>B2</v>
      </c>
      <c r="V953" s="176"/>
      <c r="W953" s="176"/>
      <c r="X953" s="176"/>
      <c r="Y953" s="176"/>
    </row>
    <row r="954" spans="1:25" ht="18" customHeight="1">
      <c r="A954" s="22">
        <f>'[8]6、模具砂箱评估表'!A530</f>
        <v>529</v>
      </c>
      <c r="B954" s="22">
        <f>'[8]6、模具砂箱评估表'!B530</f>
        <v>0</v>
      </c>
      <c r="C954" s="30" t="str">
        <f>'[8]6、模具砂箱评估表'!C530</f>
        <v>沙箱14</v>
      </c>
      <c r="D954" s="22">
        <f>'[8]6、模具砂箱评估表'!D530</f>
        <v>0</v>
      </c>
      <c r="E954" s="22"/>
      <c r="F954" s="22">
        <f>'[8]6、模具砂箱评估表'!G530</f>
        <v>0</v>
      </c>
      <c r="G954" s="22" t="str">
        <f>'[8]6、模具砂箱评估表'!E530</f>
        <v>个</v>
      </c>
      <c r="H954" s="22">
        <f>'[8]6、模具砂箱评估表'!F530</f>
        <v>1</v>
      </c>
      <c r="I954" s="23">
        <f>'[8]6、模具砂箱评估表'!H530</f>
        <v>41455</v>
      </c>
      <c r="J954" s="23">
        <f t="shared" si="31"/>
        <v>41455</v>
      </c>
      <c r="K954" s="23"/>
      <c r="L954" s="110"/>
      <c r="M954" s="11"/>
      <c r="N954" s="10"/>
      <c r="O954" s="13"/>
      <c r="P954" s="11"/>
      <c r="Q954" s="11">
        <f>'[8]6、模具砂箱评估表'!J530</f>
        <v>18500</v>
      </c>
      <c r="R954" s="25">
        <f>'[8]6、模具砂箱评估表'!K530*100</f>
        <v>30</v>
      </c>
      <c r="S954" s="11">
        <f t="shared" si="32"/>
        <v>5550</v>
      </c>
      <c r="T954" s="11"/>
      <c r="U954" s="22" t="str">
        <f>'[8]6、模具砂箱评估表'!M530</f>
        <v>B2</v>
      </c>
      <c r="V954" s="176"/>
      <c r="W954" s="176"/>
      <c r="X954" s="176"/>
      <c r="Y954" s="176"/>
    </row>
    <row r="955" spans="1:25" ht="18" customHeight="1">
      <c r="A955" s="22">
        <f>'[8]6、模具砂箱评估表'!A531</f>
        <v>530</v>
      </c>
      <c r="B955" s="22">
        <f>'[8]6、模具砂箱评估表'!B531</f>
        <v>0</v>
      </c>
      <c r="C955" s="30" t="str">
        <f>'[8]6、模具砂箱评估表'!C531</f>
        <v>沙箱15</v>
      </c>
      <c r="D955" s="22">
        <f>'[8]6、模具砂箱评估表'!D531</f>
        <v>0</v>
      </c>
      <c r="E955" s="22"/>
      <c r="F955" s="22">
        <f>'[8]6、模具砂箱评估表'!G531</f>
        <v>0</v>
      </c>
      <c r="G955" s="22" t="str">
        <f>'[8]6、模具砂箱评估表'!E531</f>
        <v>个</v>
      </c>
      <c r="H955" s="22">
        <f>'[8]6、模具砂箱评估表'!F531</f>
        <v>1</v>
      </c>
      <c r="I955" s="23">
        <f>'[8]6、模具砂箱评估表'!H531</f>
        <v>41455</v>
      </c>
      <c r="J955" s="23">
        <f t="shared" si="31"/>
        <v>41455</v>
      </c>
      <c r="K955" s="23"/>
      <c r="L955" s="110"/>
      <c r="M955" s="11"/>
      <c r="N955" s="10"/>
      <c r="O955" s="13"/>
      <c r="P955" s="11"/>
      <c r="Q955" s="11">
        <f>'[8]6、模具砂箱评估表'!J531</f>
        <v>18500</v>
      </c>
      <c r="R955" s="25">
        <f>'[8]6、模具砂箱评估表'!K531*100</f>
        <v>30</v>
      </c>
      <c r="S955" s="11">
        <f t="shared" si="32"/>
        <v>5550</v>
      </c>
      <c r="T955" s="11"/>
      <c r="U955" s="22" t="str">
        <f>'[8]6、模具砂箱评估表'!M531</f>
        <v>B2</v>
      </c>
      <c r="V955" s="176"/>
      <c r="W955" s="176"/>
      <c r="X955" s="176"/>
      <c r="Y955" s="176"/>
    </row>
    <row r="956" spans="1:25" ht="18" customHeight="1">
      <c r="A956" s="22">
        <f>'[8]6、模具砂箱评估表'!A532</f>
        <v>531</v>
      </c>
      <c r="B956" s="22">
        <f>'[8]6、模具砂箱评估表'!B532</f>
        <v>0</v>
      </c>
      <c r="C956" s="30" t="str">
        <f>'[8]6、模具砂箱评估表'!C532</f>
        <v>沙箱16</v>
      </c>
      <c r="D956" s="22">
        <f>'[8]6、模具砂箱评估表'!D532</f>
        <v>0</v>
      </c>
      <c r="E956" s="22"/>
      <c r="F956" s="22">
        <f>'[8]6、模具砂箱评估表'!G532</f>
        <v>0</v>
      </c>
      <c r="G956" s="22" t="str">
        <f>'[8]6、模具砂箱评估表'!E532</f>
        <v>个</v>
      </c>
      <c r="H956" s="22">
        <f>'[8]6、模具砂箱评估表'!F532</f>
        <v>1</v>
      </c>
      <c r="I956" s="23">
        <f>'[8]6、模具砂箱评估表'!H532</f>
        <v>41455</v>
      </c>
      <c r="J956" s="23">
        <f t="shared" si="31"/>
        <v>41455</v>
      </c>
      <c r="K956" s="23"/>
      <c r="L956" s="110"/>
      <c r="M956" s="11"/>
      <c r="N956" s="10"/>
      <c r="O956" s="13"/>
      <c r="P956" s="11"/>
      <c r="Q956" s="11">
        <f>'[8]6、模具砂箱评估表'!J532</f>
        <v>18500</v>
      </c>
      <c r="R956" s="25">
        <f>'[8]6、模具砂箱评估表'!K532*100</f>
        <v>30</v>
      </c>
      <c r="S956" s="11">
        <f t="shared" si="32"/>
        <v>5550</v>
      </c>
      <c r="T956" s="11"/>
      <c r="U956" s="22" t="str">
        <f>'[8]6、模具砂箱评估表'!M532</f>
        <v>B2</v>
      </c>
      <c r="V956" s="176"/>
      <c r="W956" s="176"/>
      <c r="X956" s="176"/>
      <c r="Y956" s="176"/>
    </row>
    <row r="957" spans="1:25" ht="18" customHeight="1">
      <c r="A957" s="22">
        <f>'[8]6、模具砂箱评估表'!A533</f>
        <v>532</v>
      </c>
      <c r="B957" s="22">
        <f>'[8]6、模具砂箱评估表'!B533</f>
        <v>0</v>
      </c>
      <c r="C957" s="30" t="str">
        <f>'[8]6、模具砂箱评估表'!C533</f>
        <v>沙箱17</v>
      </c>
      <c r="D957" s="22">
        <f>'[8]6、模具砂箱评估表'!D533</f>
        <v>0</v>
      </c>
      <c r="E957" s="22"/>
      <c r="F957" s="22">
        <f>'[8]6、模具砂箱评估表'!G533</f>
        <v>0</v>
      </c>
      <c r="G957" s="22" t="str">
        <f>'[8]6、模具砂箱评估表'!E533</f>
        <v>个</v>
      </c>
      <c r="H957" s="22">
        <f>'[8]6、模具砂箱评估表'!F533</f>
        <v>1</v>
      </c>
      <c r="I957" s="23">
        <f>'[8]6、模具砂箱评估表'!H533</f>
        <v>41455</v>
      </c>
      <c r="J957" s="23">
        <f t="shared" si="31"/>
        <v>41455</v>
      </c>
      <c r="K957" s="23"/>
      <c r="L957" s="110"/>
      <c r="M957" s="11"/>
      <c r="N957" s="10"/>
      <c r="O957" s="13"/>
      <c r="P957" s="11"/>
      <c r="Q957" s="11">
        <f>'[8]6、模具砂箱评估表'!J533</f>
        <v>18500</v>
      </c>
      <c r="R957" s="25">
        <f>'[8]6、模具砂箱评估表'!K533*100</f>
        <v>30</v>
      </c>
      <c r="S957" s="11">
        <f t="shared" si="32"/>
        <v>5550</v>
      </c>
      <c r="T957" s="11"/>
      <c r="U957" s="22" t="str">
        <f>'[8]6、模具砂箱评估表'!M533</f>
        <v>B2</v>
      </c>
      <c r="V957" s="176"/>
      <c r="W957" s="176"/>
      <c r="X957" s="176"/>
      <c r="Y957" s="176"/>
    </row>
    <row r="958" spans="1:25" ht="18" customHeight="1">
      <c r="A958" s="22">
        <f>'[8]6、模具砂箱评估表'!A534</f>
        <v>533</v>
      </c>
      <c r="B958" s="22">
        <f>'[8]6、模具砂箱评估表'!B534</f>
        <v>0</v>
      </c>
      <c r="C958" s="30" t="str">
        <f>'[8]6、模具砂箱评估表'!C534</f>
        <v>沙箱18</v>
      </c>
      <c r="D958" s="22">
        <f>'[8]6、模具砂箱评估表'!D534</f>
        <v>0</v>
      </c>
      <c r="E958" s="22"/>
      <c r="F958" s="22">
        <f>'[8]6、模具砂箱评估表'!G534</f>
        <v>0</v>
      </c>
      <c r="G958" s="22" t="str">
        <f>'[8]6、模具砂箱评估表'!E534</f>
        <v>个</v>
      </c>
      <c r="H958" s="22">
        <f>'[8]6、模具砂箱评估表'!F534</f>
        <v>1</v>
      </c>
      <c r="I958" s="23">
        <f>'[8]6、模具砂箱评估表'!H534</f>
        <v>41455</v>
      </c>
      <c r="J958" s="23">
        <f t="shared" si="31"/>
        <v>41455</v>
      </c>
      <c r="K958" s="23"/>
      <c r="L958" s="110"/>
      <c r="M958" s="11"/>
      <c r="N958" s="10"/>
      <c r="O958" s="13"/>
      <c r="P958" s="11"/>
      <c r="Q958" s="11">
        <f>'[8]6、模具砂箱评估表'!J534</f>
        <v>18500</v>
      </c>
      <c r="R958" s="25">
        <f>'[8]6、模具砂箱评估表'!K534*100</f>
        <v>30</v>
      </c>
      <c r="S958" s="11">
        <f t="shared" si="32"/>
        <v>5550</v>
      </c>
      <c r="T958" s="11"/>
      <c r="U958" s="22" t="str">
        <f>'[8]6、模具砂箱评估表'!M534</f>
        <v>B2</v>
      </c>
      <c r="V958" s="176"/>
      <c r="W958" s="176"/>
      <c r="X958" s="176"/>
      <c r="Y958" s="176"/>
    </row>
    <row r="959" spans="1:25" ht="18" customHeight="1">
      <c r="A959" s="22">
        <f>'[8]6、模具砂箱评估表'!A535</f>
        <v>534</v>
      </c>
      <c r="B959" s="22">
        <f>'[8]6、模具砂箱评估表'!B535</f>
        <v>0</v>
      </c>
      <c r="C959" s="30" t="str">
        <f>'[8]6、模具砂箱评估表'!C535</f>
        <v>沙箱19</v>
      </c>
      <c r="D959" s="22">
        <f>'[8]6、模具砂箱评估表'!D535</f>
        <v>0</v>
      </c>
      <c r="E959" s="22"/>
      <c r="F959" s="22">
        <f>'[8]6、模具砂箱评估表'!G535</f>
        <v>0</v>
      </c>
      <c r="G959" s="22" t="str">
        <f>'[8]6、模具砂箱评估表'!E535</f>
        <v>个</v>
      </c>
      <c r="H959" s="22">
        <f>'[8]6、模具砂箱评估表'!F535</f>
        <v>1</v>
      </c>
      <c r="I959" s="23">
        <f>'[8]6、模具砂箱评估表'!H535</f>
        <v>41455</v>
      </c>
      <c r="J959" s="23">
        <f t="shared" si="31"/>
        <v>41455</v>
      </c>
      <c r="K959" s="23"/>
      <c r="L959" s="110"/>
      <c r="M959" s="11"/>
      <c r="N959" s="10"/>
      <c r="O959" s="13"/>
      <c r="P959" s="11"/>
      <c r="Q959" s="11">
        <f>'[8]6、模具砂箱评估表'!J535</f>
        <v>18500</v>
      </c>
      <c r="R959" s="25">
        <f>'[8]6、模具砂箱评估表'!K535*100</f>
        <v>30</v>
      </c>
      <c r="S959" s="11">
        <f t="shared" si="32"/>
        <v>5550</v>
      </c>
      <c r="T959" s="11"/>
      <c r="U959" s="22" t="str">
        <f>'[8]6、模具砂箱评估表'!M535</f>
        <v>B2</v>
      </c>
      <c r="V959" s="176"/>
      <c r="W959" s="176"/>
      <c r="X959" s="176"/>
      <c r="Y959" s="176"/>
    </row>
    <row r="960" spans="1:25" ht="18" customHeight="1">
      <c r="A960" s="22">
        <f>'[8]6、模具砂箱评估表'!A536</f>
        <v>535</v>
      </c>
      <c r="B960" s="22">
        <f>'[8]6、模具砂箱评估表'!B536</f>
        <v>0</v>
      </c>
      <c r="C960" s="30" t="str">
        <f>'[8]6、模具砂箱评估表'!C536</f>
        <v>沙箱20</v>
      </c>
      <c r="D960" s="22">
        <f>'[8]6、模具砂箱评估表'!D536</f>
        <v>0</v>
      </c>
      <c r="E960" s="22"/>
      <c r="F960" s="22">
        <f>'[8]6、模具砂箱评估表'!G536</f>
        <v>0</v>
      </c>
      <c r="G960" s="22" t="str">
        <f>'[8]6、模具砂箱评估表'!E536</f>
        <v>个</v>
      </c>
      <c r="H960" s="22">
        <f>'[8]6、模具砂箱评估表'!F536</f>
        <v>1</v>
      </c>
      <c r="I960" s="23">
        <f>'[8]6、模具砂箱评估表'!H536</f>
        <v>41455</v>
      </c>
      <c r="J960" s="23">
        <f t="shared" si="31"/>
        <v>41455</v>
      </c>
      <c r="K960" s="23"/>
      <c r="L960" s="110"/>
      <c r="M960" s="11"/>
      <c r="N960" s="10"/>
      <c r="O960" s="13"/>
      <c r="P960" s="11"/>
      <c r="Q960" s="11">
        <f>'[8]6、模具砂箱评估表'!J536</f>
        <v>26300</v>
      </c>
      <c r="R960" s="25">
        <f>'[8]6、模具砂箱评估表'!K536*100</f>
        <v>30</v>
      </c>
      <c r="S960" s="11">
        <f t="shared" si="32"/>
        <v>7890</v>
      </c>
      <c r="T960" s="11"/>
      <c r="U960" s="22" t="str">
        <f>'[8]6、模具砂箱评估表'!M536</f>
        <v>B2</v>
      </c>
      <c r="V960" s="176"/>
      <c r="W960" s="176"/>
      <c r="X960" s="176"/>
      <c r="Y960" s="176"/>
    </row>
    <row r="961" spans="1:25" ht="18" customHeight="1">
      <c r="A961" s="22">
        <f>'[8]6、模具砂箱评估表'!A537</f>
        <v>536</v>
      </c>
      <c r="B961" s="22">
        <f>'[8]6、模具砂箱评估表'!B537</f>
        <v>0</v>
      </c>
      <c r="C961" s="30" t="str">
        <f>'[8]6、模具砂箱评估表'!C537</f>
        <v>沙箱21</v>
      </c>
      <c r="D961" s="22">
        <f>'[8]6、模具砂箱评估表'!D537</f>
        <v>0</v>
      </c>
      <c r="E961" s="22"/>
      <c r="F961" s="22">
        <f>'[8]6、模具砂箱评估表'!G537</f>
        <v>0</v>
      </c>
      <c r="G961" s="22" t="str">
        <f>'[8]6、模具砂箱评估表'!E537</f>
        <v>个</v>
      </c>
      <c r="H961" s="22">
        <f>'[8]6、模具砂箱评估表'!F537</f>
        <v>1</v>
      </c>
      <c r="I961" s="23">
        <f>'[8]6、模具砂箱评估表'!H537</f>
        <v>41455</v>
      </c>
      <c r="J961" s="23">
        <f t="shared" si="31"/>
        <v>41455</v>
      </c>
      <c r="K961" s="23"/>
      <c r="L961" s="110"/>
      <c r="M961" s="11"/>
      <c r="N961" s="10"/>
      <c r="O961" s="13"/>
      <c r="P961" s="11"/>
      <c r="Q961" s="11">
        <f>'[8]6、模具砂箱评估表'!J537</f>
        <v>26300</v>
      </c>
      <c r="R961" s="25">
        <f>'[8]6、模具砂箱评估表'!K537*100</f>
        <v>30</v>
      </c>
      <c r="S961" s="11">
        <f t="shared" si="32"/>
        <v>7890</v>
      </c>
      <c r="T961" s="11"/>
      <c r="U961" s="22" t="str">
        <f>'[8]6、模具砂箱评估表'!M537</f>
        <v>B2</v>
      </c>
      <c r="V961" s="176"/>
      <c r="W961" s="176"/>
      <c r="X961" s="176"/>
      <c r="Y961" s="176"/>
    </row>
    <row r="962" spans="1:25" ht="18" customHeight="1">
      <c r="A962" s="22">
        <f>'[8]6、模具砂箱评估表'!A538</f>
        <v>537</v>
      </c>
      <c r="B962" s="22">
        <f>'[8]6、模具砂箱评估表'!B538</f>
        <v>0</v>
      </c>
      <c r="C962" s="30" t="str">
        <f>'[8]6、模具砂箱评估表'!C538</f>
        <v>沙箱22</v>
      </c>
      <c r="D962" s="22">
        <f>'[8]6、模具砂箱评估表'!D538</f>
        <v>0</v>
      </c>
      <c r="E962" s="22"/>
      <c r="F962" s="22">
        <f>'[8]6、模具砂箱评估表'!G538</f>
        <v>0</v>
      </c>
      <c r="G962" s="22" t="str">
        <f>'[8]6、模具砂箱评估表'!E538</f>
        <v>个</v>
      </c>
      <c r="H962" s="22">
        <f>'[8]6、模具砂箱评估表'!F538</f>
        <v>1</v>
      </c>
      <c r="I962" s="23">
        <f>'[8]6、模具砂箱评估表'!H538</f>
        <v>41455</v>
      </c>
      <c r="J962" s="23">
        <f t="shared" si="31"/>
        <v>41455</v>
      </c>
      <c r="K962" s="23"/>
      <c r="L962" s="110"/>
      <c r="M962" s="11"/>
      <c r="N962" s="10"/>
      <c r="O962" s="13"/>
      <c r="P962" s="11"/>
      <c r="Q962" s="11">
        <f>'[8]6、模具砂箱评估表'!J538</f>
        <v>28700</v>
      </c>
      <c r="R962" s="25">
        <f>'[8]6、模具砂箱评估表'!K538*100</f>
        <v>30</v>
      </c>
      <c r="S962" s="11">
        <f t="shared" si="32"/>
        <v>8610</v>
      </c>
      <c r="T962" s="11"/>
      <c r="U962" s="22" t="str">
        <f>'[8]6、模具砂箱评估表'!M538</f>
        <v>B2</v>
      </c>
      <c r="V962" s="176"/>
      <c r="W962" s="176"/>
      <c r="X962" s="176"/>
      <c r="Y962" s="176"/>
    </row>
    <row r="963" spans="1:25" ht="18" customHeight="1">
      <c r="A963" s="22">
        <f>'[8]6、模具砂箱评估表'!A539</f>
        <v>538</v>
      </c>
      <c r="B963" s="22">
        <f>'[8]6、模具砂箱评估表'!B539</f>
        <v>0</v>
      </c>
      <c r="C963" s="30" t="str">
        <f>'[8]6、模具砂箱评估表'!C539</f>
        <v>沙箱23</v>
      </c>
      <c r="D963" s="22">
        <f>'[8]6、模具砂箱评估表'!D539</f>
        <v>0</v>
      </c>
      <c r="E963" s="22"/>
      <c r="F963" s="22">
        <f>'[8]6、模具砂箱评估表'!G539</f>
        <v>0</v>
      </c>
      <c r="G963" s="22" t="str">
        <f>'[8]6、模具砂箱评估表'!E539</f>
        <v>个</v>
      </c>
      <c r="H963" s="22">
        <f>'[8]6、模具砂箱评估表'!F539</f>
        <v>1</v>
      </c>
      <c r="I963" s="23">
        <f>'[8]6、模具砂箱评估表'!H539</f>
        <v>41455</v>
      </c>
      <c r="J963" s="23">
        <f t="shared" si="31"/>
        <v>41455</v>
      </c>
      <c r="K963" s="23"/>
      <c r="L963" s="110"/>
      <c r="M963" s="11"/>
      <c r="N963" s="10"/>
      <c r="O963" s="13"/>
      <c r="P963" s="11"/>
      <c r="Q963" s="11">
        <f>'[8]6、模具砂箱评估表'!J539</f>
        <v>28700</v>
      </c>
      <c r="R963" s="25">
        <f>'[8]6、模具砂箱评估表'!K539*100</f>
        <v>30</v>
      </c>
      <c r="S963" s="11">
        <f t="shared" si="32"/>
        <v>8610</v>
      </c>
      <c r="T963" s="11"/>
      <c r="U963" s="22" t="str">
        <f>'[8]6、模具砂箱评估表'!M539</f>
        <v>B2</v>
      </c>
      <c r="V963" s="176"/>
      <c r="W963" s="176"/>
      <c r="X963" s="176"/>
      <c r="Y963" s="176"/>
    </row>
    <row r="964" spans="1:25" ht="18" customHeight="1">
      <c r="A964" s="22">
        <f>'[8]6、模具砂箱评估表'!A540</f>
        <v>539</v>
      </c>
      <c r="B964" s="22">
        <f>'[8]6、模具砂箱评估表'!B540</f>
        <v>0</v>
      </c>
      <c r="C964" s="30" t="str">
        <f>'[8]6、模具砂箱评估表'!C540</f>
        <v>沙箱24</v>
      </c>
      <c r="D964" s="22">
        <f>'[8]6、模具砂箱评估表'!D540</f>
        <v>0</v>
      </c>
      <c r="E964" s="22"/>
      <c r="F964" s="22">
        <f>'[8]6、模具砂箱评估表'!G540</f>
        <v>0</v>
      </c>
      <c r="G964" s="22" t="str">
        <f>'[8]6、模具砂箱评估表'!E540</f>
        <v>个</v>
      </c>
      <c r="H964" s="22">
        <f>'[8]6、模具砂箱评估表'!F540</f>
        <v>1</v>
      </c>
      <c r="I964" s="23">
        <f>'[8]6、模具砂箱评估表'!H540</f>
        <v>41455</v>
      </c>
      <c r="J964" s="23">
        <f t="shared" si="31"/>
        <v>41455</v>
      </c>
      <c r="K964" s="23"/>
      <c r="L964" s="110"/>
      <c r="M964" s="11"/>
      <c r="N964" s="10"/>
      <c r="O964" s="13"/>
      <c r="P964" s="11"/>
      <c r="Q964" s="11">
        <f>'[8]6、模具砂箱评估表'!J540</f>
        <v>28700</v>
      </c>
      <c r="R964" s="25">
        <f>'[8]6、模具砂箱评估表'!K540*100</f>
        <v>30</v>
      </c>
      <c r="S964" s="11">
        <f t="shared" si="32"/>
        <v>8610</v>
      </c>
      <c r="T964" s="11" t="str">
        <f t="shared" si="0"/>
        <v/>
      </c>
      <c r="U964" s="22" t="str">
        <f>'[8]6、模具砂箱评估表'!M540</f>
        <v>B2</v>
      </c>
      <c r="V964" s="176"/>
      <c r="W964" s="176"/>
      <c r="X964" s="176"/>
      <c r="Y964" s="176"/>
    </row>
    <row r="965" spans="1:25" ht="18" customHeight="1">
      <c r="A965" s="22">
        <f>'[8]6、模具砂箱评估表'!A541</f>
        <v>540</v>
      </c>
      <c r="B965" s="22">
        <f>'[8]6、模具砂箱评估表'!B541</f>
        <v>0</v>
      </c>
      <c r="C965" s="30" t="str">
        <f>'[8]6、模具砂箱评估表'!C541</f>
        <v>沙箱25</v>
      </c>
      <c r="D965" s="22">
        <f>'[8]6、模具砂箱评估表'!D541</f>
        <v>0</v>
      </c>
      <c r="E965" s="22"/>
      <c r="F965" s="22">
        <f>'[8]6、模具砂箱评估表'!G541</f>
        <v>0</v>
      </c>
      <c r="G965" s="22" t="str">
        <f>'[8]6、模具砂箱评估表'!E541</f>
        <v>个</v>
      </c>
      <c r="H965" s="22">
        <f>'[8]6、模具砂箱评估表'!F541</f>
        <v>1</v>
      </c>
      <c r="I965" s="23">
        <f>'[8]6、模具砂箱评估表'!H541</f>
        <v>41455</v>
      </c>
      <c r="J965" s="23">
        <f t="shared" si="31"/>
        <v>41455</v>
      </c>
      <c r="K965" s="23"/>
      <c r="L965" s="110"/>
      <c r="M965" s="11"/>
      <c r="N965" s="10"/>
      <c r="O965" s="13"/>
      <c r="P965" s="11"/>
      <c r="Q965" s="11">
        <f>'[8]6、模具砂箱评估表'!J541</f>
        <v>28700</v>
      </c>
      <c r="R965" s="25">
        <f>'[8]6、模具砂箱评估表'!K541*100</f>
        <v>30</v>
      </c>
      <c r="S965" s="11">
        <f t="shared" si="32"/>
        <v>8610</v>
      </c>
      <c r="T965" s="11" t="str">
        <f t="shared" si="0"/>
        <v/>
      </c>
      <c r="U965" s="22" t="str">
        <f>'[8]6、模具砂箱评估表'!M541</f>
        <v>B2</v>
      </c>
      <c r="V965" s="176"/>
      <c r="W965" s="176"/>
      <c r="X965" s="176"/>
      <c r="Y965" s="176"/>
    </row>
    <row r="966" spans="1:25" ht="18" customHeight="1">
      <c r="A966" s="22">
        <f>'[8]6、模具砂箱评估表'!A542</f>
        <v>541</v>
      </c>
      <c r="B966" s="22">
        <f>'[8]6、模具砂箱评估表'!B542</f>
        <v>0</v>
      </c>
      <c r="C966" s="30" t="str">
        <f>'[8]6、模具砂箱评估表'!C542</f>
        <v>沙箱26</v>
      </c>
      <c r="D966" s="22">
        <f>'[8]6、模具砂箱评估表'!D542</f>
        <v>0</v>
      </c>
      <c r="E966" s="22"/>
      <c r="F966" s="22">
        <f>'[8]6、模具砂箱评估表'!G542</f>
        <v>0</v>
      </c>
      <c r="G966" s="22" t="str">
        <f>'[8]6、模具砂箱评估表'!E542</f>
        <v>个</v>
      </c>
      <c r="H966" s="22">
        <f>'[8]6、模具砂箱评估表'!F542</f>
        <v>1</v>
      </c>
      <c r="I966" s="23">
        <f>'[8]6、模具砂箱评估表'!H542</f>
        <v>41455</v>
      </c>
      <c r="J966" s="23">
        <f t="shared" si="31"/>
        <v>41455</v>
      </c>
      <c r="K966" s="23"/>
      <c r="L966" s="110"/>
      <c r="M966" s="11"/>
      <c r="N966" s="10"/>
      <c r="O966" s="13"/>
      <c r="P966" s="11"/>
      <c r="Q966" s="11">
        <f>'[8]6、模具砂箱评估表'!J542</f>
        <v>28700</v>
      </c>
      <c r="R966" s="25">
        <f>'[8]6、模具砂箱评估表'!K542*100</f>
        <v>30</v>
      </c>
      <c r="S966" s="11">
        <f t="shared" si="32"/>
        <v>8610</v>
      </c>
      <c r="T966" s="11" t="str">
        <f t="shared" si="0"/>
        <v/>
      </c>
      <c r="U966" s="22" t="str">
        <f>'[8]6、模具砂箱评估表'!M542</f>
        <v>B2</v>
      </c>
      <c r="V966" s="176"/>
      <c r="W966" s="176"/>
      <c r="X966" s="176"/>
      <c r="Y966" s="176"/>
    </row>
    <row r="967" spans="1:25" ht="18" customHeight="1">
      <c r="A967" s="22">
        <f>'[8]6、模具砂箱评估表'!A543</f>
        <v>542</v>
      </c>
      <c r="B967" s="22">
        <f>'[8]6、模具砂箱评估表'!B543</f>
        <v>0</v>
      </c>
      <c r="C967" s="30" t="str">
        <f>'[8]6、模具砂箱评估表'!C543</f>
        <v>沙箱27</v>
      </c>
      <c r="D967" s="22">
        <f>'[8]6、模具砂箱评估表'!D543</f>
        <v>0</v>
      </c>
      <c r="E967" s="22"/>
      <c r="F967" s="22">
        <f>'[8]6、模具砂箱评估表'!G543</f>
        <v>0</v>
      </c>
      <c r="G967" s="22" t="str">
        <f>'[8]6、模具砂箱评估表'!E543</f>
        <v>个</v>
      </c>
      <c r="H967" s="22">
        <f>'[8]6、模具砂箱评估表'!F543</f>
        <v>1</v>
      </c>
      <c r="I967" s="23">
        <f>'[8]6、模具砂箱评估表'!H543</f>
        <v>41455</v>
      </c>
      <c r="J967" s="23">
        <f t="shared" si="31"/>
        <v>41455</v>
      </c>
      <c r="K967" s="23"/>
      <c r="L967" s="110"/>
      <c r="M967" s="11"/>
      <c r="N967" s="10"/>
      <c r="O967" s="13"/>
      <c r="P967" s="11"/>
      <c r="Q967" s="11">
        <f>'[8]6、模具砂箱评估表'!J543</f>
        <v>6300</v>
      </c>
      <c r="R967" s="25">
        <f>'[8]6、模具砂箱评估表'!K543*100</f>
        <v>30</v>
      </c>
      <c r="S967" s="11">
        <f t="shared" si="32"/>
        <v>1890</v>
      </c>
      <c r="T967" s="11" t="str">
        <f t="shared" si="0"/>
        <v/>
      </c>
      <c r="U967" s="22" t="str">
        <f>'[8]6、模具砂箱评估表'!M543</f>
        <v>B2</v>
      </c>
      <c r="V967" s="176"/>
      <c r="W967" s="176"/>
      <c r="X967" s="176"/>
      <c r="Y967" s="176"/>
    </row>
    <row r="968" spans="1:25" ht="18" customHeight="1">
      <c r="A968" s="22">
        <f>'[8]6、模具砂箱评估表'!A544</f>
        <v>543</v>
      </c>
      <c r="B968" s="22">
        <f>'[8]6、模具砂箱评估表'!B544</f>
        <v>0</v>
      </c>
      <c r="C968" s="30" t="str">
        <f>'[8]6、模具砂箱评估表'!C544</f>
        <v>沙箱28</v>
      </c>
      <c r="D968" s="22">
        <f>'[8]6、模具砂箱评估表'!D544</f>
        <v>0</v>
      </c>
      <c r="E968" s="22"/>
      <c r="F968" s="22">
        <f>'[8]6、模具砂箱评估表'!G544</f>
        <v>0</v>
      </c>
      <c r="G968" s="22" t="str">
        <f>'[8]6、模具砂箱评估表'!E544</f>
        <v>个</v>
      </c>
      <c r="H968" s="22">
        <f>'[8]6、模具砂箱评估表'!F544</f>
        <v>1</v>
      </c>
      <c r="I968" s="23">
        <f>'[8]6、模具砂箱评估表'!H544</f>
        <v>41455</v>
      </c>
      <c r="J968" s="23">
        <f t="shared" si="31"/>
        <v>41455</v>
      </c>
      <c r="K968" s="23"/>
      <c r="L968" s="110"/>
      <c r="M968" s="11"/>
      <c r="N968" s="10"/>
      <c r="O968" s="13"/>
      <c r="P968" s="11"/>
      <c r="Q968" s="11">
        <f>'[8]6、模具砂箱评估表'!J544</f>
        <v>24600</v>
      </c>
      <c r="R968" s="25">
        <f>'[8]6、模具砂箱评估表'!K544*100</f>
        <v>30</v>
      </c>
      <c r="S968" s="11">
        <f t="shared" si="32"/>
        <v>7380</v>
      </c>
      <c r="T968" s="11" t="str">
        <f t="shared" si="0"/>
        <v/>
      </c>
      <c r="U968" s="22" t="str">
        <f>'[8]6、模具砂箱评估表'!M544</f>
        <v>B2</v>
      </c>
      <c r="V968" s="176"/>
      <c r="W968" s="176"/>
      <c r="X968" s="176"/>
      <c r="Y968" s="176"/>
    </row>
    <row r="969" spans="1:25" ht="18" customHeight="1">
      <c r="A969" s="22">
        <f>'[8]6、模具砂箱评估表'!A545</f>
        <v>544</v>
      </c>
      <c r="B969" s="22">
        <f>'[8]6、模具砂箱评估表'!B545</f>
        <v>0</v>
      </c>
      <c r="C969" s="30" t="str">
        <f>'[8]6、模具砂箱评估表'!C545</f>
        <v>沙箱29</v>
      </c>
      <c r="D969" s="22">
        <f>'[8]6、模具砂箱评估表'!D545</f>
        <v>0</v>
      </c>
      <c r="E969" s="22"/>
      <c r="F969" s="22">
        <f>'[8]6、模具砂箱评估表'!G545</f>
        <v>0</v>
      </c>
      <c r="G969" s="22" t="str">
        <f>'[8]6、模具砂箱评估表'!E545</f>
        <v>个</v>
      </c>
      <c r="H969" s="22">
        <f>'[8]6、模具砂箱评估表'!F545</f>
        <v>1</v>
      </c>
      <c r="I969" s="23">
        <f>'[8]6、模具砂箱评估表'!H545</f>
        <v>41455</v>
      </c>
      <c r="J969" s="23">
        <f t="shared" si="31"/>
        <v>41455</v>
      </c>
      <c r="K969" s="23"/>
      <c r="L969" s="110"/>
      <c r="M969" s="11"/>
      <c r="N969" s="10"/>
      <c r="O969" s="13"/>
      <c r="P969" s="11"/>
      <c r="Q969" s="11">
        <f>'[8]6、模具砂箱评估表'!J545</f>
        <v>24600</v>
      </c>
      <c r="R969" s="25">
        <f>'[8]6、模具砂箱评估表'!K545*100</f>
        <v>30</v>
      </c>
      <c r="S969" s="11">
        <f t="shared" si="32"/>
        <v>7380</v>
      </c>
      <c r="T969" s="11" t="str">
        <f t="shared" si="0"/>
        <v/>
      </c>
      <c r="U969" s="22" t="str">
        <f>'[8]6、模具砂箱评估表'!M545</f>
        <v>B2</v>
      </c>
      <c r="V969" s="176"/>
      <c r="W969" s="176"/>
      <c r="X969" s="176"/>
      <c r="Y969" s="176"/>
    </row>
    <row r="970" spans="1:25" ht="18" customHeight="1">
      <c r="A970" s="22">
        <f>'[8]6、模具砂箱评估表'!A546</f>
        <v>545</v>
      </c>
      <c r="B970" s="22">
        <f>'[8]6、模具砂箱评估表'!B546</f>
        <v>0</v>
      </c>
      <c r="C970" s="30" t="str">
        <f>'[8]6、模具砂箱评估表'!C546</f>
        <v>沙箱30</v>
      </c>
      <c r="D970" s="22">
        <f>'[8]6、模具砂箱评估表'!D546</f>
        <v>0</v>
      </c>
      <c r="E970" s="22"/>
      <c r="F970" s="22">
        <f>'[8]6、模具砂箱评估表'!G546</f>
        <v>0</v>
      </c>
      <c r="G970" s="22" t="str">
        <f>'[8]6、模具砂箱评估表'!E546</f>
        <v>个</v>
      </c>
      <c r="H970" s="22">
        <f>'[8]6、模具砂箱评估表'!F546</f>
        <v>1</v>
      </c>
      <c r="I970" s="23">
        <f>'[8]6、模具砂箱评估表'!H546</f>
        <v>41455</v>
      </c>
      <c r="J970" s="23">
        <f t="shared" si="31"/>
        <v>41455</v>
      </c>
      <c r="K970" s="23"/>
      <c r="L970" s="110"/>
      <c r="M970" s="11"/>
      <c r="N970" s="10"/>
      <c r="O970" s="13"/>
      <c r="P970" s="11"/>
      <c r="Q970" s="11">
        <f>'[8]6、模具砂箱评估表'!J546</f>
        <v>24600</v>
      </c>
      <c r="R970" s="25">
        <f>'[8]6、模具砂箱评估表'!K546*100</f>
        <v>30</v>
      </c>
      <c r="S970" s="11">
        <f t="shared" si="32"/>
        <v>7380</v>
      </c>
      <c r="T970" s="11" t="str">
        <f t="shared" si="0"/>
        <v/>
      </c>
      <c r="U970" s="22" t="str">
        <f>'[8]6、模具砂箱评估表'!M546</f>
        <v>B2</v>
      </c>
      <c r="V970" s="176"/>
      <c r="W970" s="176"/>
      <c r="X970" s="176"/>
      <c r="Y970" s="176"/>
    </row>
    <row r="971" spans="1:25" ht="18" customHeight="1">
      <c r="A971" s="22">
        <f>'[8]6、模具砂箱评估表'!A547</f>
        <v>546</v>
      </c>
      <c r="B971" s="22">
        <f>'[8]6、模具砂箱评估表'!B547</f>
        <v>0</v>
      </c>
      <c r="C971" s="30" t="str">
        <f>'[8]6、模具砂箱评估表'!C547</f>
        <v>沙箱31</v>
      </c>
      <c r="D971" s="22">
        <f>'[8]6、模具砂箱评估表'!D547</f>
        <v>0</v>
      </c>
      <c r="E971" s="22"/>
      <c r="F971" s="22">
        <f>'[8]6、模具砂箱评估表'!G547</f>
        <v>0</v>
      </c>
      <c r="G971" s="22" t="str">
        <f>'[8]6、模具砂箱评估表'!E547</f>
        <v>个</v>
      </c>
      <c r="H971" s="22">
        <f>'[8]6、模具砂箱评估表'!F547</f>
        <v>1</v>
      </c>
      <c r="I971" s="23">
        <f>'[8]6、模具砂箱评估表'!H547</f>
        <v>41455</v>
      </c>
      <c r="J971" s="23">
        <f t="shared" si="31"/>
        <v>41455</v>
      </c>
      <c r="K971" s="23"/>
      <c r="L971" s="110"/>
      <c r="M971" s="11"/>
      <c r="N971" s="10"/>
      <c r="O971" s="13"/>
      <c r="P971" s="11"/>
      <c r="Q971" s="11">
        <f>'[8]6、模具砂箱评估表'!J547</f>
        <v>10100</v>
      </c>
      <c r="R971" s="25">
        <f>'[8]6、模具砂箱评估表'!K547*100</f>
        <v>30</v>
      </c>
      <c r="S971" s="11">
        <f t="shared" si="32"/>
        <v>3030</v>
      </c>
      <c r="T971" s="11" t="str">
        <f t="shared" si="0"/>
        <v/>
      </c>
      <c r="U971" s="22" t="str">
        <f>'[8]6、模具砂箱评估表'!M547</f>
        <v>B2</v>
      </c>
      <c r="V971" s="176"/>
      <c r="W971" s="176"/>
      <c r="X971" s="176"/>
      <c r="Y971" s="176"/>
    </row>
    <row r="972" spans="1:25" ht="18" customHeight="1">
      <c r="A972" s="22">
        <f>'[8]6、模具砂箱评估表'!A548</f>
        <v>547</v>
      </c>
      <c r="B972" s="22">
        <f>'[8]6、模具砂箱评估表'!B548</f>
        <v>0</v>
      </c>
      <c r="C972" s="30" t="str">
        <f>'[8]6、模具砂箱评估表'!C548</f>
        <v>沙箱32</v>
      </c>
      <c r="D972" s="22">
        <f>'[8]6、模具砂箱评估表'!D548</f>
        <v>0</v>
      </c>
      <c r="E972" s="22"/>
      <c r="F972" s="22">
        <f>'[8]6、模具砂箱评估表'!G548</f>
        <v>0</v>
      </c>
      <c r="G972" s="22" t="str">
        <f>'[8]6、模具砂箱评估表'!E548</f>
        <v>个</v>
      </c>
      <c r="H972" s="22">
        <f>'[8]6、模具砂箱评估表'!F548</f>
        <v>1</v>
      </c>
      <c r="I972" s="23">
        <f>'[8]6、模具砂箱评估表'!H548</f>
        <v>41455</v>
      </c>
      <c r="J972" s="23">
        <f t="shared" si="31"/>
        <v>41455</v>
      </c>
      <c r="K972" s="23"/>
      <c r="L972" s="110"/>
      <c r="M972" s="11"/>
      <c r="N972" s="10"/>
      <c r="O972" s="13"/>
      <c r="P972" s="11"/>
      <c r="Q972" s="11">
        <f>'[8]6、模具砂箱评估表'!J548</f>
        <v>25000</v>
      </c>
      <c r="R972" s="25">
        <f>'[8]6、模具砂箱评估表'!K548*100</f>
        <v>30</v>
      </c>
      <c r="S972" s="11">
        <f t="shared" si="32"/>
        <v>7500</v>
      </c>
      <c r="T972" s="11" t="str">
        <f t="shared" si="0"/>
        <v/>
      </c>
      <c r="U972" s="22" t="str">
        <f>'[8]6、模具砂箱评估表'!M548</f>
        <v>B2</v>
      </c>
      <c r="V972" s="176"/>
      <c r="W972" s="176"/>
      <c r="X972" s="176"/>
      <c r="Y972" s="176"/>
    </row>
    <row r="973" spans="1:25" ht="18" customHeight="1">
      <c r="A973" s="22">
        <f>'[8]6、模具砂箱评估表'!A549</f>
        <v>548</v>
      </c>
      <c r="B973" s="22">
        <f>'[8]6、模具砂箱评估表'!B549</f>
        <v>0</v>
      </c>
      <c r="C973" s="30" t="str">
        <f>'[8]6、模具砂箱评估表'!C549</f>
        <v>沙箱33</v>
      </c>
      <c r="D973" s="22">
        <f>'[8]6、模具砂箱评估表'!D549</f>
        <v>0</v>
      </c>
      <c r="E973" s="22"/>
      <c r="F973" s="22">
        <f>'[8]6、模具砂箱评估表'!G549</f>
        <v>0</v>
      </c>
      <c r="G973" s="22" t="str">
        <f>'[8]6、模具砂箱评估表'!E549</f>
        <v>个</v>
      </c>
      <c r="H973" s="22">
        <f>'[8]6、模具砂箱评估表'!F549</f>
        <v>1</v>
      </c>
      <c r="I973" s="23">
        <f>'[8]6、模具砂箱评估表'!H549</f>
        <v>41455</v>
      </c>
      <c r="J973" s="23">
        <f t="shared" si="31"/>
        <v>41455</v>
      </c>
      <c r="K973" s="23"/>
      <c r="L973" s="110"/>
      <c r="M973" s="11"/>
      <c r="N973" s="10"/>
      <c r="O973" s="13"/>
      <c r="P973" s="11"/>
      <c r="Q973" s="11">
        <f>'[8]6、模具砂箱评估表'!J549</f>
        <v>25000</v>
      </c>
      <c r="R973" s="25">
        <f>'[8]6、模具砂箱评估表'!K549*100</f>
        <v>30</v>
      </c>
      <c r="S973" s="11">
        <f t="shared" si="32"/>
        <v>7500</v>
      </c>
      <c r="T973" s="11" t="str">
        <f t="shared" si="0"/>
        <v/>
      </c>
      <c r="U973" s="22" t="str">
        <f>'[8]6、模具砂箱评估表'!M549</f>
        <v>B2</v>
      </c>
      <c r="V973" s="176"/>
      <c r="W973" s="176"/>
      <c r="X973" s="176"/>
      <c r="Y973" s="176"/>
    </row>
    <row r="974" spans="1:25" ht="18" customHeight="1">
      <c r="A974" s="22">
        <f>'[8]6、模具砂箱评估表'!A550</f>
        <v>549</v>
      </c>
      <c r="B974" s="22">
        <f>'[8]6、模具砂箱评估表'!B550</f>
        <v>0</v>
      </c>
      <c r="C974" s="30" t="str">
        <f>'[8]6、模具砂箱评估表'!C550</f>
        <v>沙箱34</v>
      </c>
      <c r="D974" s="22">
        <f>'[8]6、模具砂箱评估表'!D550</f>
        <v>0</v>
      </c>
      <c r="E974" s="22"/>
      <c r="F974" s="22">
        <f>'[8]6、模具砂箱评估表'!G550</f>
        <v>0</v>
      </c>
      <c r="G974" s="22" t="str">
        <f>'[8]6、模具砂箱评估表'!E550</f>
        <v>个</v>
      </c>
      <c r="H974" s="22">
        <f>'[8]6、模具砂箱评估表'!F550</f>
        <v>1</v>
      </c>
      <c r="I974" s="23">
        <f>'[8]6、模具砂箱评估表'!H550</f>
        <v>41455</v>
      </c>
      <c r="J974" s="23">
        <f t="shared" si="31"/>
        <v>41455</v>
      </c>
      <c r="K974" s="23"/>
      <c r="L974" s="110"/>
      <c r="M974" s="11"/>
      <c r="N974" s="10"/>
      <c r="O974" s="13"/>
      <c r="P974" s="11"/>
      <c r="Q974" s="11">
        <f>'[8]6、模具砂箱评估表'!J550</f>
        <v>25000</v>
      </c>
      <c r="R974" s="25">
        <f>'[8]6、模具砂箱评估表'!K550*100</f>
        <v>30</v>
      </c>
      <c r="S974" s="11">
        <f t="shared" si="32"/>
        <v>7500</v>
      </c>
      <c r="T974" s="11" t="str">
        <f t="shared" si="0"/>
        <v/>
      </c>
      <c r="U974" s="22" t="str">
        <f>'[8]6、模具砂箱评估表'!M550</f>
        <v>B2</v>
      </c>
      <c r="V974" s="176"/>
      <c r="W974" s="176"/>
      <c r="X974" s="176"/>
      <c r="Y974" s="176"/>
    </row>
    <row r="975" spans="1:25" ht="18" customHeight="1">
      <c r="A975" s="22">
        <f>'[8]6、模具砂箱评估表'!A551</f>
        <v>550</v>
      </c>
      <c r="B975" s="22">
        <f>'[8]6、模具砂箱评估表'!B551</f>
        <v>0</v>
      </c>
      <c r="C975" s="30" t="str">
        <f>'[8]6、模具砂箱评估表'!C551</f>
        <v>沙箱35</v>
      </c>
      <c r="D975" s="22">
        <f>'[8]6、模具砂箱评估表'!D551</f>
        <v>0</v>
      </c>
      <c r="E975" s="22"/>
      <c r="F975" s="22">
        <f>'[8]6、模具砂箱评估表'!G551</f>
        <v>0</v>
      </c>
      <c r="G975" s="22" t="str">
        <f>'[8]6、模具砂箱评估表'!E551</f>
        <v>个</v>
      </c>
      <c r="H975" s="22">
        <f>'[8]6、模具砂箱评估表'!F551</f>
        <v>1</v>
      </c>
      <c r="I975" s="23">
        <f>'[8]6、模具砂箱评估表'!H551</f>
        <v>41455</v>
      </c>
      <c r="J975" s="23">
        <f t="shared" si="31"/>
        <v>41455</v>
      </c>
      <c r="K975" s="23"/>
      <c r="L975" s="110"/>
      <c r="M975" s="11"/>
      <c r="N975" s="10"/>
      <c r="O975" s="13"/>
      <c r="P975" s="11"/>
      <c r="Q975" s="11">
        <f>'[8]6、模具砂箱评估表'!J551</f>
        <v>27000</v>
      </c>
      <c r="R975" s="25">
        <f>'[8]6、模具砂箱评估表'!K551*100</f>
        <v>30</v>
      </c>
      <c r="S975" s="11">
        <f t="shared" ref="S975:S999" si="33">ROUND(Q975*R975/100,0)</f>
        <v>8100</v>
      </c>
      <c r="T975" s="11" t="str">
        <f t="shared" ref="T975:T999" si="34">IF(P975=0,"",(S975-P975)/P975*100)</f>
        <v/>
      </c>
      <c r="U975" s="22" t="str">
        <f>'[8]6、模具砂箱评估表'!M551</f>
        <v>B2</v>
      </c>
      <c r="V975" s="176"/>
      <c r="W975" s="176"/>
      <c r="X975" s="176"/>
      <c r="Y975" s="176"/>
    </row>
    <row r="976" spans="1:25" ht="18" customHeight="1">
      <c r="A976" s="22">
        <f>'[8]6、模具砂箱评估表'!A552</f>
        <v>551</v>
      </c>
      <c r="B976" s="22">
        <f>'[8]6、模具砂箱评估表'!B552</f>
        <v>0</v>
      </c>
      <c r="C976" s="30" t="str">
        <f>'[8]6、模具砂箱评估表'!C552</f>
        <v>沙箱36</v>
      </c>
      <c r="D976" s="22">
        <f>'[8]6、模具砂箱评估表'!D552</f>
        <v>0</v>
      </c>
      <c r="E976" s="22"/>
      <c r="F976" s="22">
        <f>'[8]6、模具砂箱评估表'!G552</f>
        <v>0</v>
      </c>
      <c r="G976" s="22" t="str">
        <f>'[8]6、模具砂箱评估表'!E552</f>
        <v>个</v>
      </c>
      <c r="H976" s="22">
        <f>'[8]6、模具砂箱评估表'!F552</f>
        <v>1</v>
      </c>
      <c r="I976" s="23">
        <f>'[8]6、模具砂箱评估表'!H552</f>
        <v>41455</v>
      </c>
      <c r="J976" s="23">
        <f t="shared" si="31"/>
        <v>41455</v>
      </c>
      <c r="K976" s="23"/>
      <c r="L976" s="110"/>
      <c r="M976" s="11"/>
      <c r="N976" s="10"/>
      <c r="O976" s="13"/>
      <c r="P976" s="11"/>
      <c r="Q976" s="11">
        <f>'[8]6、模具砂箱评估表'!J552</f>
        <v>27000</v>
      </c>
      <c r="R976" s="25">
        <f>'[8]6、模具砂箱评估表'!K552*100</f>
        <v>30</v>
      </c>
      <c r="S976" s="11">
        <f t="shared" si="33"/>
        <v>8100</v>
      </c>
      <c r="T976" s="11" t="str">
        <f t="shared" si="34"/>
        <v/>
      </c>
      <c r="U976" s="22" t="str">
        <f>'[8]6、模具砂箱评估表'!M552</f>
        <v>B2</v>
      </c>
      <c r="V976" s="176"/>
      <c r="W976" s="176"/>
      <c r="X976" s="176"/>
      <c r="Y976" s="176"/>
    </row>
    <row r="977" spans="1:25" ht="18" customHeight="1">
      <c r="A977" s="22">
        <f>'[8]6、模具砂箱评估表'!A553</f>
        <v>552</v>
      </c>
      <c r="B977" s="22">
        <f>'[8]6、模具砂箱评估表'!B553</f>
        <v>0</v>
      </c>
      <c r="C977" s="30" t="str">
        <f>'[8]6、模具砂箱评估表'!C553</f>
        <v>沙箱37</v>
      </c>
      <c r="D977" s="22">
        <f>'[8]6、模具砂箱评估表'!D553</f>
        <v>0</v>
      </c>
      <c r="E977" s="22"/>
      <c r="F977" s="22">
        <f>'[8]6、模具砂箱评估表'!G553</f>
        <v>0</v>
      </c>
      <c r="G977" s="22" t="str">
        <f>'[8]6、模具砂箱评估表'!E553</f>
        <v>个</v>
      </c>
      <c r="H977" s="22">
        <f>'[8]6、模具砂箱评估表'!F553</f>
        <v>1</v>
      </c>
      <c r="I977" s="23">
        <f>'[8]6、模具砂箱评估表'!H553</f>
        <v>41455</v>
      </c>
      <c r="J977" s="23">
        <f t="shared" si="31"/>
        <v>41455</v>
      </c>
      <c r="K977" s="23"/>
      <c r="L977" s="110"/>
      <c r="M977" s="11"/>
      <c r="N977" s="10"/>
      <c r="O977" s="13"/>
      <c r="P977" s="11"/>
      <c r="Q977" s="11">
        <f>'[8]6、模具砂箱评估表'!J553</f>
        <v>27000</v>
      </c>
      <c r="R977" s="25">
        <f>'[8]6、模具砂箱评估表'!K553*100</f>
        <v>30</v>
      </c>
      <c r="S977" s="11">
        <f t="shared" si="33"/>
        <v>8100</v>
      </c>
      <c r="T977" s="11" t="str">
        <f t="shared" si="34"/>
        <v/>
      </c>
      <c r="U977" s="22" t="str">
        <f>'[8]6、模具砂箱评估表'!M553</f>
        <v>B2</v>
      </c>
      <c r="V977" s="176"/>
      <c r="W977" s="176"/>
      <c r="X977" s="176"/>
      <c r="Y977" s="176"/>
    </row>
    <row r="978" spans="1:25" ht="18" customHeight="1">
      <c r="A978" s="22">
        <f>'[8]6、模具砂箱评估表'!A554</f>
        <v>553</v>
      </c>
      <c r="B978" s="22">
        <f>'[8]6、模具砂箱评估表'!B554</f>
        <v>0</v>
      </c>
      <c r="C978" s="30" t="str">
        <f>'[8]6、模具砂箱评估表'!C554</f>
        <v>沙箱38</v>
      </c>
      <c r="D978" s="22">
        <f>'[8]6、模具砂箱评估表'!D554</f>
        <v>0</v>
      </c>
      <c r="E978" s="22"/>
      <c r="F978" s="22">
        <f>'[8]6、模具砂箱评估表'!G554</f>
        <v>0</v>
      </c>
      <c r="G978" s="22" t="str">
        <f>'[8]6、模具砂箱评估表'!E554</f>
        <v>个</v>
      </c>
      <c r="H978" s="22">
        <f>'[8]6、模具砂箱评估表'!F554</f>
        <v>1</v>
      </c>
      <c r="I978" s="23">
        <f>'[8]6、模具砂箱评估表'!H554</f>
        <v>41455</v>
      </c>
      <c r="J978" s="23">
        <f t="shared" si="31"/>
        <v>41455</v>
      </c>
      <c r="K978" s="23"/>
      <c r="L978" s="110"/>
      <c r="M978" s="11"/>
      <c r="N978" s="10"/>
      <c r="O978" s="13"/>
      <c r="P978" s="11"/>
      <c r="Q978" s="11">
        <f>'[8]6、模具砂箱评估表'!J554</f>
        <v>26700</v>
      </c>
      <c r="R978" s="25">
        <f>'[8]6、模具砂箱评估表'!K554*100</f>
        <v>30</v>
      </c>
      <c r="S978" s="11">
        <f t="shared" si="33"/>
        <v>8010</v>
      </c>
      <c r="T978" s="11" t="str">
        <f t="shared" si="34"/>
        <v/>
      </c>
      <c r="U978" s="22" t="str">
        <f>'[8]6、模具砂箱评估表'!M554</f>
        <v>B2</v>
      </c>
      <c r="V978" s="176"/>
      <c r="W978" s="176"/>
      <c r="X978" s="176"/>
      <c r="Y978" s="176"/>
    </row>
    <row r="979" spans="1:25" ht="18" customHeight="1">
      <c r="A979" s="22">
        <f>'[8]6、模具砂箱评估表'!A555</f>
        <v>554</v>
      </c>
      <c r="B979" s="22">
        <f>'[8]6、模具砂箱评估表'!B555</f>
        <v>0</v>
      </c>
      <c r="C979" s="30" t="str">
        <f>'[8]6、模具砂箱评估表'!C555</f>
        <v>沙箱39</v>
      </c>
      <c r="D979" s="22">
        <f>'[8]6、模具砂箱评估表'!D555</f>
        <v>0</v>
      </c>
      <c r="E979" s="22"/>
      <c r="F979" s="22">
        <f>'[8]6、模具砂箱评估表'!G555</f>
        <v>0</v>
      </c>
      <c r="G979" s="22" t="str">
        <f>'[8]6、模具砂箱评估表'!E555</f>
        <v>个</v>
      </c>
      <c r="H979" s="22">
        <f>'[8]6、模具砂箱评估表'!F555</f>
        <v>1</v>
      </c>
      <c r="I979" s="23">
        <f>'[8]6、模具砂箱评估表'!H555</f>
        <v>41455</v>
      </c>
      <c r="J979" s="23">
        <f t="shared" si="31"/>
        <v>41455</v>
      </c>
      <c r="K979" s="23"/>
      <c r="L979" s="110"/>
      <c r="M979" s="11"/>
      <c r="N979" s="10"/>
      <c r="O979" s="13"/>
      <c r="P979" s="11"/>
      <c r="Q979" s="11">
        <f>'[8]6、模具砂箱评估表'!J555</f>
        <v>26700</v>
      </c>
      <c r="R979" s="25">
        <f>'[8]6、模具砂箱评估表'!K555*100</f>
        <v>30</v>
      </c>
      <c r="S979" s="11">
        <f t="shared" si="33"/>
        <v>8010</v>
      </c>
      <c r="T979" s="11" t="str">
        <f t="shared" si="34"/>
        <v/>
      </c>
      <c r="U979" s="22" t="str">
        <f>'[8]6、模具砂箱评估表'!M555</f>
        <v>B2</v>
      </c>
      <c r="V979" s="176"/>
      <c r="W979" s="176"/>
      <c r="X979" s="176"/>
      <c r="Y979" s="176"/>
    </row>
    <row r="980" spans="1:25" ht="18" customHeight="1">
      <c r="A980" s="22">
        <f>'[8]6、模具砂箱评估表'!A556</f>
        <v>555</v>
      </c>
      <c r="B980" s="22">
        <f>'[8]6、模具砂箱评估表'!B556</f>
        <v>0</v>
      </c>
      <c r="C980" s="30" t="str">
        <f>'[8]6、模具砂箱评估表'!C556</f>
        <v>沙箱40</v>
      </c>
      <c r="D980" s="22">
        <f>'[8]6、模具砂箱评估表'!D556</f>
        <v>0</v>
      </c>
      <c r="E980" s="22"/>
      <c r="F980" s="22">
        <f>'[8]6、模具砂箱评估表'!G556</f>
        <v>0</v>
      </c>
      <c r="G980" s="22" t="str">
        <f>'[8]6、模具砂箱评估表'!E556</f>
        <v>个</v>
      </c>
      <c r="H980" s="22">
        <f>'[8]6、模具砂箱评估表'!F556</f>
        <v>1</v>
      </c>
      <c r="I980" s="23">
        <f>'[8]6、模具砂箱评估表'!H556</f>
        <v>41455</v>
      </c>
      <c r="J980" s="23">
        <f t="shared" si="31"/>
        <v>41455</v>
      </c>
      <c r="K980" s="23"/>
      <c r="L980" s="110"/>
      <c r="M980" s="11"/>
      <c r="N980" s="10"/>
      <c r="O980" s="13"/>
      <c r="P980" s="11"/>
      <c r="Q980" s="11">
        <f>'[8]6、模具砂箱评估表'!J556</f>
        <v>26700</v>
      </c>
      <c r="R980" s="25">
        <f>'[8]6、模具砂箱评估表'!K556*100</f>
        <v>30</v>
      </c>
      <c r="S980" s="11">
        <f t="shared" si="33"/>
        <v>8010</v>
      </c>
      <c r="T980" s="11" t="str">
        <f t="shared" si="34"/>
        <v/>
      </c>
      <c r="U980" s="22" t="str">
        <f>'[8]6、模具砂箱评估表'!M556</f>
        <v>B2</v>
      </c>
      <c r="V980" s="176"/>
      <c r="W980" s="176"/>
      <c r="X980" s="176"/>
      <c r="Y980" s="176"/>
    </row>
    <row r="981" spans="1:25" ht="18" customHeight="1">
      <c r="A981" s="22">
        <f>'[8]6、模具砂箱评估表'!A557</f>
        <v>556</v>
      </c>
      <c r="B981" s="22">
        <f>'[8]6、模具砂箱评估表'!B557</f>
        <v>0</v>
      </c>
      <c r="C981" s="30" t="str">
        <f>'[8]6、模具砂箱评估表'!C557</f>
        <v>沙箱41</v>
      </c>
      <c r="D981" s="22">
        <f>'[8]6、模具砂箱评估表'!D557</f>
        <v>0</v>
      </c>
      <c r="E981" s="22"/>
      <c r="F981" s="22">
        <f>'[8]6、模具砂箱评估表'!G557</f>
        <v>0</v>
      </c>
      <c r="G981" s="22" t="str">
        <f>'[8]6、模具砂箱评估表'!E557</f>
        <v>个</v>
      </c>
      <c r="H981" s="22">
        <f>'[8]6、模具砂箱评估表'!F557</f>
        <v>1</v>
      </c>
      <c r="I981" s="23">
        <f>'[8]6、模具砂箱评估表'!H557</f>
        <v>41455</v>
      </c>
      <c r="J981" s="23">
        <f t="shared" si="31"/>
        <v>41455</v>
      </c>
      <c r="K981" s="23"/>
      <c r="L981" s="110"/>
      <c r="M981" s="11"/>
      <c r="N981" s="10"/>
      <c r="O981" s="13"/>
      <c r="P981" s="11"/>
      <c r="Q981" s="11">
        <f>'[8]6、模具砂箱评估表'!J557</f>
        <v>26700</v>
      </c>
      <c r="R981" s="25">
        <f>'[8]6、模具砂箱评估表'!K557*100</f>
        <v>30</v>
      </c>
      <c r="S981" s="11">
        <f t="shared" si="33"/>
        <v>8010</v>
      </c>
      <c r="T981" s="11" t="str">
        <f t="shared" si="34"/>
        <v/>
      </c>
      <c r="U981" s="22" t="str">
        <f>'[8]6、模具砂箱评估表'!M557</f>
        <v>B2</v>
      </c>
      <c r="V981" s="176"/>
      <c r="W981" s="176"/>
      <c r="X981" s="176"/>
      <c r="Y981" s="176"/>
    </row>
    <row r="982" spans="1:25" ht="18" customHeight="1">
      <c r="A982" s="22">
        <f>'[8]6、模具砂箱评估表'!A558</f>
        <v>557</v>
      </c>
      <c r="B982" s="22">
        <f>'[8]6、模具砂箱评估表'!B558</f>
        <v>0</v>
      </c>
      <c r="C982" s="30" t="str">
        <f>'[8]6、模具砂箱评估表'!C558</f>
        <v>沙箱42</v>
      </c>
      <c r="D982" s="22">
        <f>'[8]6、模具砂箱评估表'!D558</f>
        <v>0</v>
      </c>
      <c r="E982" s="22"/>
      <c r="F982" s="22">
        <f>'[8]6、模具砂箱评估表'!G558</f>
        <v>0</v>
      </c>
      <c r="G982" s="22" t="str">
        <f>'[8]6、模具砂箱评估表'!E558</f>
        <v>个</v>
      </c>
      <c r="H982" s="22">
        <f>'[8]6、模具砂箱评估表'!F558</f>
        <v>1</v>
      </c>
      <c r="I982" s="23">
        <f>'[8]6、模具砂箱评估表'!H558</f>
        <v>41455</v>
      </c>
      <c r="J982" s="23">
        <f t="shared" si="31"/>
        <v>41455</v>
      </c>
      <c r="K982" s="23"/>
      <c r="L982" s="110"/>
      <c r="M982" s="11"/>
      <c r="N982" s="10"/>
      <c r="O982" s="13"/>
      <c r="P982" s="11"/>
      <c r="Q982" s="11">
        <f>'[8]6、模具砂箱评估表'!J558</f>
        <v>26700</v>
      </c>
      <c r="R982" s="25">
        <f>'[8]6、模具砂箱评估表'!K558*100</f>
        <v>30</v>
      </c>
      <c r="S982" s="11">
        <f t="shared" si="33"/>
        <v>8010</v>
      </c>
      <c r="T982" s="11" t="str">
        <f t="shared" si="34"/>
        <v/>
      </c>
      <c r="U982" s="22" t="str">
        <f>'[8]6、模具砂箱评估表'!M558</f>
        <v>B2</v>
      </c>
      <c r="V982" s="176"/>
      <c r="W982" s="176"/>
      <c r="X982" s="176"/>
      <c r="Y982" s="176"/>
    </row>
    <row r="983" spans="1:25" ht="18" customHeight="1">
      <c r="A983" s="22">
        <f>'[8]6、模具砂箱评估表'!A559</f>
        <v>558</v>
      </c>
      <c r="B983" s="22">
        <f>'[8]6、模具砂箱评估表'!B559</f>
        <v>0</v>
      </c>
      <c r="C983" s="30" t="str">
        <f>'[8]6、模具砂箱评估表'!C559</f>
        <v>沙箱43</v>
      </c>
      <c r="D983" s="22">
        <f>'[8]6、模具砂箱评估表'!D559</f>
        <v>0</v>
      </c>
      <c r="E983" s="22"/>
      <c r="F983" s="22">
        <f>'[8]6、模具砂箱评估表'!G559</f>
        <v>0</v>
      </c>
      <c r="G983" s="22" t="str">
        <f>'[8]6、模具砂箱评估表'!E559</f>
        <v>个</v>
      </c>
      <c r="H983" s="22">
        <f>'[8]6、模具砂箱评估表'!F559</f>
        <v>1</v>
      </c>
      <c r="I983" s="23">
        <f>'[8]6、模具砂箱评估表'!H559</f>
        <v>41455</v>
      </c>
      <c r="J983" s="23">
        <f t="shared" si="31"/>
        <v>41455</v>
      </c>
      <c r="K983" s="23"/>
      <c r="L983" s="110"/>
      <c r="M983" s="11"/>
      <c r="N983" s="10"/>
      <c r="O983" s="13"/>
      <c r="P983" s="11"/>
      <c r="Q983" s="11">
        <f>'[8]6、模具砂箱评估表'!J559</f>
        <v>26700</v>
      </c>
      <c r="R983" s="25">
        <f>'[8]6、模具砂箱评估表'!K559*100</f>
        <v>30</v>
      </c>
      <c r="S983" s="11">
        <f t="shared" si="33"/>
        <v>8010</v>
      </c>
      <c r="T983" s="11" t="str">
        <f t="shared" si="34"/>
        <v/>
      </c>
      <c r="U983" s="22" t="str">
        <f>'[8]6、模具砂箱评估表'!M559</f>
        <v>B2</v>
      </c>
      <c r="V983" s="176"/>
      <c r="W983" s="176"/>
      <c r="X983" s="176"/>
      <c r="Y983" s="176"/>
    </row>
    <row r="984" spans="1:25" ht="18" customHeight="1">
      <c r="A984" s="22">
        <f>'[8]6、模具砂箱评估表'!A560</f>
        <v>559</v>
      </c>
      <c r="B984" s="22">
        <f>'[8]6、模具砂箱评估表'!B560</f>
        <v>0</v>
      </c>
      <c r="C984" s="30" t="str">
        <f>'[8]6、模具砂箱评估表'!C560</f>
        <v>沙箱44</v>
      </c>
      <c r="D984" s="22">
        <f>'[8]6、模具砂箱评估表'!D560</f>
        <v>0</v>
      </c>
      <c r="E984" s="22"/>
      <c r="F984" s="22">
        <f>'[8]6、模具砂箱评估表'!G560</f>
        <v>0</v>
      </c>
      <c r="G984" s="22" t="str">
        <f>'[8]6、模具砂箱评估表'!E560</f>
        <v>个</v>
      </c>
      <c r="H984" s="22">
        <f>'[8]6、模具砂箱评估表'!F560</f>
        <v>1</v>
      </c>
      <c r="I984" s="23">
        <f>'[8]6、模具砂箱评估表'!H560</f>
        <v>41455</v>
      </c>
      <c r="J984" s="23">
        <f t="shared" si="31"/>
        <v>41455</v>
      </c>
      <c r="K984" s="23"/>
      <c r="L984" s="110"/>
      <c r="M984" s="11"/>
      <c r="N984" s="10"/>
      <c r="O984" s="13"/>
      <c r="P984" s="11"/>
      <c r="Q984" s="11">
        <f>'[8]6、模具砂箱评估表'!J560</f>
        <v>26700</v>
      </c>
      <c r="R984" s="25">
        <f>'[8]6、模具砂箱评估表'!K560*100</f>
        <v>30</v>
      </c>
      <c r="S984" s="11">
        <f t="shared" si="33"/>
        <v>8010</v>
      </c>
      <c r="T984" s="11" t="str">
        <f t="shared" si="34"/>
        <v/>
      </c>
      <c r="U984" s="22" t="str">
        <f>'[8]6、模具砂箱评估表'!M560</f>
        <v>B2</v>
      </c>
      <c r="V984" s="176"/>
      <c r="W984" s="176"/>
      <c r="X984" s="176"/>
      <c r="Y984" s="176"/>
    </row>
    <row r="985" spans="1:25" ht="18" customHeight="1">
      <c r="A985" s="22">
        <f>'[8]6、模具砂箱评估表'!A561</f>
        <v>560</v>
      </c>
      <c r="B985" s="22">
        <f>'[8]6、模具砂箱评估表'!B561</f>
        <v>0</v>
      </c>
      <c r="C985" s="30" t="str">
        <f>'[8]6、模具砂箱评估表'!C561</f>
        <v>沙箱45</v>
      </c>
      <c r="D985" s="22">
        <f>'[8]6、模具砂箱评估表'!D561</f>
        <v>0</v>
      </c>
      <c r="E985" s="22"/>
      <c r="F985" s="22">
        <f>'[8]6、模具砂箱评估表'!G561</f>
        <v>0</v>
      </c>
      <c r="G985" s="22" t="str">
        <f>'[8]6、模具砂箱评估表'!E561</f>
        <v>个</v>
      </c>
      <c r="H985" s="22">
        <f>'[8]6、模具砂箱评估表'!F561</f>
        <v>1</v>
      </c>
      <c r="I985" s="23">
        <f>'[8]6、模具砂箱评估表'!H561</f>
        <v>41455</v>
      </c>
      <c r="J985" s="23">
        <f t="shared" si="31"/>
        <v>41455</v>
      </c>
      <c r="K985" s="23"/>
      <c r="L985" s="110"/>
      <c r="M985" s="11"/>
      <c r="N985" s="10"/>
      <c r="O985" s="13"/>
      <c r="P985" s="11"/>
      <c r="Q985" s="11">
        <f>'[8]6、模具砂箱评估表'!J561</f>
        <v>26700</v>
      </c>
      <c r="R985" s="25">
        <f>'[8]6、模具砂箱评估表'!K561*100</f>
        <v>30</v>
      </c>
      <c r="S985" s="11">
        <f t="shared" si="33"/>
        <v>8010</v>
      </c>
      <c r="T985" s="11" t="str">
        <f t="shared" si="34"/>
        <v/>
      </c>
      <c r="U985" s="22" t="str">
        <f>'[8]6、模具砂箱评估表'!M561</f>
        <v>B2</v>
      </c>
      <c r="V985" s="176"/>
      <c r="W985" s="176"/>
      <c r="X985" s="176"/>
      <c r="Y985" s="176"/>
    </row>
    <row r="986" spans="1:25" ht="18" customHeight="1">
      <c r="A986" s="22">
        <f>'[8]6、模具砂箱评估表'!A562</f>
        <v>561</v>
      </c>
      <c r="B986" s="22">
        <f>'[8]6、模具砂箱评估表'!B562</f>
        <v>0</v>
      </c>
      <c r="C986" s="30" t="str">
        <f>'[8]6、模具砂箱评估表'!C562</f>
        <v>沙箱46</v>
      </c>
      <c r="D986" s="22">
        <f>'[8]6、模具砂箱评估表'!D562</f>
        <v>0</v>
      </c>
      <c r="E986" s="22"/>
      <c r="F986" s="22">
        <f>'[8]6、模具砂箱评估表'!G562</f>
        <v>0</v>
      </c>
      <c r="G986" s="22" t="str">
        <f>'[8]6、模具砂箱评估表'!E562</f>
        <v>个</v>
      </c>
      <c r="H986" s="22">
        <f>'[8]6、模具砂箱评估表'!F562</f>
        <v>1</v>
      </c>
      <c r="I986" s="23">
        <f>'[8]6、模具砂箱评估表'!H562</f>
        <v>41455</v>
      </c>
      <c r="J986" s="23">
        <f t="shared" si="31"/>
        <v>41455</v>
      </c>
      <c r="K986" s="23"/>
      <c r="L986" s="110"/>
      <c r="M986" s="11"/>
      <c r="N986" s="10"/>
      <c r="O986" s="13"/>
      <c r="P986" s="11"/>
      <c r="Q986" s="11">
        <f>'[8]6、模具砂箱评估表'!J562</f>
        <v>26700</v>
      </c>
      <c r="R986" s="25">
        <f>'[8]6、模具砂箱评估表'!K562*100</f>
        <v>30</v>
      </c>
      <c r="S986" s="11">
        <f t="shared" si="33"/>
        <v>8010</v>
      </c>
      <c r="T986" s="11" t="str">
        <f t="shared" si="34"/>
        <v/>
      </c>
      <c r="U986" s="22" t="str">
        <f>'[8]6、模具砂箱评估表'!M562</f>
        <v>B2</v>
      </c>
      <c r="V986" s="176"/>
      <c r="W986" s="176"/>
      <c r="X986" s="176"/>
      <c r="Y986" s="176"/>
    </row>
    <row r="987" spans="1:25" ht="18" customHeight="1">
      <c r="A987" s="22">
        <f>'[8]6、模具砂箱评估表'!A563</f>
        <v>562</v>
      </c>
      <c r="B987" s="22">
        <f>'[8]6、模具砂箱评估表'!B563</f>
        <v>0</v>
      </c>
      <c r="C987" s="30" t="str">
        <f>'[8]6、模具砂箱评估表'!C563</f>
        <v>沙箱47</v>
      </c>
      <c r="D987" s="22">
        <f>'[8]6、模具砂箱评估表'!D563</f>
        <v>0</v>
      </c>
      <c r="E987" s="22"/>
      <c r="F987" s="22">
        <f>'[8]6、模具砂箱评估表'!G563</f>
        <v>0</v>
      </c>
      <c r="G987" s="22" t="str">
        <f>'[8]6、模具砂箱评估表'!E563</f>
        <v>个</v>
      </c>
      <c r="H987" s="22">
        <f>'[8]6、模具砂箱评估表'!F563</f>
        <v>1</v>
      </c>
      <c r="I987" s="23">
        <f>'[8]6、模具砂箱评估表'!H563</f>
        <v>41455</v>
      </c>
      <c r="J987" s="23">
        <f t="shared" si="31"/>
        <v>41455</v>
      </c>
      <c r="K987" s="23"/>
      <c r="L987" s="110"/>
      <c r="M987" s="11"/>
      <c r="N987" s="10"/>
      <c r="O987" s="13"/>
      <c r="P987" s="11"/>
      <c r="Q987" s="11">
        <f>'[8]6、模具砂箱评估表'!J563</f>
        <v>26700</v>
      </c>
      <c r="R987" s="25">
        <f>'[8]6、模具砂箱评估表'!K563*100</f>
        <v>30</v>
      </c>
      <c r="S987" s="11">
        <f t="shared" si="33"/>
        <v>8010</v>
      </c>
      <c r="T987" s="11" t="str">
        <f t="shared" si="34"/>
        <v/>
      </c>
      <c r="U987" s="22" t="str">
        <f>'[8]6、模具砂箱评估表'!M563</f>
        <v>B2</v>
      </c>
      <c r="V987" s="176"/>
      <c r="W987" s="176"/>
      <c r="X987" s="176"/>
      <c r="Y987" s="176"/>
    </row>
    <row r="988" spans="1:25" ht="18" customHeight="1">
      <c r="A988" s="22">
        <f>'[8]6、模具砂箱评估表'!A564</f>
        <v>563</v>
      </c>
      <c r="B988" s="22">
        <f>'[8]6、模具砂箱评估表'!B564</f>
        <v>0</v>
      </c>
      <c r="C988" s="30" t="str">
        <f>'[8]6、模具砂箱评估表'!C564</f>
        <v>沙箱48</v>
      </c>
      <c r="D988" s="22">
        <f>'[8]6、模具砂箱评估表'!D564</f>
        <v>0</v>
      </c>
      <c r="E988" s="22"/>
      <c r="F988" s="22">
        <f>'[8]6、模具砂箱评估表'!G564</f>
        <v>0</v>
      </c>
      <c r="G988" s="22" t="str">
        <f>'[8]6、模具砂箱评估表'!E564</f>
        <v>个</v>
      </c>
      <c r="H988" s="22">
        <f>'[8]6、模具砂箱评估表'!F564</f>
        <v>1</v>
      </c>
      <c r="I988" s="23">
        <f>'[8]6、模具砂箱评估表'!H564</f>
        <v>41455</v>
      </c>
      <c r="J988" s="23">
        <f t="shared" si="31"/>
        <v>41455</v>
      </c>
      <c r="K988" s="23"/>
      <c r="L988" s="110"/>
      <c r="M988" s="11"/>
      <c r="N988" s="10"/>
      <c r="O988" s="13"/>
      <c r="P988" s="11"/>
      <c r="Q988" s="11">
        <f>'[8]6、模具砂箱评估表'!J564</f>
        <v>26100</v>
      </c>
      <c r="R988" s="25">
        <f>'[8]6、模具砂箱评估表'!K564*100</f>
        <v>30</v>
      </c>
      <c r="S988" s="11">
        <f t="shared" si="33"/>
        <v>7830</v>
      </c>
      <c r="T988" s="11" t="str">
        <f t="shared" si="34"/>
        <v/>
      </c>
      <c r="U988" s="22" t="str">
        <f>'[8]6、模具砂箱评估表'!M564</f>
        <v>B2</v>
      </c>
      <c r="V988" s="176"/>
      <c r="W988" s="176"/>
      <c r="X988" s="176"/>
      <c r="Y988" s="176"/>
    </row>
    <row r="989" spans="1:25" ht="18" customHeight="1">
      <c r="A989" s="22">
        <f>'[8]6、模具砂箱评估表'!A565</f>
        <v>564</v>
      </c>
      <c r="B989" s="22">
        <f>'[8]6、模具砂箱评估表'!B565</f>
        <v>0</v>
      </c>
      <c r="C989" s="30" t="str">
        <f>'[8]6、模具砂箱评估表'!C565</f>
        <v>沙箱49</v>
      </c>
      <c r="D989" s="22">
        <f>'[8]6、模具砂箱评估表'!D565</f>
        <v>0</v>
      </c>
      <c r="E989" s="22"/>
      <c r="F989" s="22">
        <f>'[8]6、模具砂箱评估表'!G565</f>
        <v>0</v>
      </c>
      <c r="G989" s="22" t="str">
        <f>'[8]6、模具砂箱评估表'!E565</f>
        <v>个</v>
      </c>
      <c r="H989" s="22">
        <f>'[8]6、模具砂箱评估表'!F565</f>
        <v>1</v>
      </c>
      <c r="I989" s="23">
        <f>'[8]6、模具砂箱评估表'!H565</f>
        <v>41455</v>
      </c>
      <c r="J989" s="23">
        <f t="shared" si="31"/>
        <v>41455</v>
      </c>
      <c r="K989" s="23"/>
      <c r="L989" s="110"/>
      <c r="M989" s="11"/>
      <c r="N989" s="10"/>
      <c r="O989" s="13"/>
      <c r="P989" s="11"/>
      <c r="Q989" s="11">
        <f>'[8]6、模具砂箱评估表'!J565</f>
        <v>26100</v>
      </c>
      <c r="R989" s="25">
        <f>'[8]6、模具砂箱评估表'!K565*100</f>
        <v>30</v>
      </c>
      <c r="S989" s="11">
        <f t="shared" si="33"/>
        <v>7830</v>
      </c>
      <c r="T989" s="11" t="str">
        <f t="shared" si="34"/>
        <v/>
      </c>
      <c r="U989" s="22" t="str">
        <f>'[8]6、模具砂箱评估表'!M565</f>
        <v>B2</v>
      </c>
      <c r="V989" s="176"/>
      <c r="W989" s="176"/>
      <c r="X989" s="176"/>
      <c r="Y989" s="176"/>
    </row>
    <row r="990" spans="1:25" ht="18" customHeight="1">
      <c r="A990" s="22">
        <f>'[8]6、模具砂箱评估表'!A566</f>
        <v>565</v>
      </c>
      <c r="B990" s="22">
        <f>'[8]6、模具砂箱评估表'!B566</f>
        <v>0</v>
      </c>
      <c r="C990" s="30" t="str">
        <f>'[8]6、模具砂箱评估表'!C566</f>
        <v>沙箱50</v>
      </c>
      <c r="D990" s="22">
        <f>'[8]6、模具砂箱评估表'!D566</f>
        <v>0</v>
      </c>
      <c r="E990" s="22"/>
      <c r="F990" s="22">
        <f>'[8]6、模具砂箱评估表'!G566</f>
        <v>0</v>
      </c>
      <c r="G990" s="22" t="str">
        <f>'[8]6、模具砂箱评估表'!E566</f>
        <v>个</v>
      </c>
      <c r="H990" s="22">
        <f>'[8]6、模具砂箱评估表'!F566</f>
        <v>1</v>
      </c>
      <c r="I990" s="23">
        <f>'[8]6、模具砂箱评估表'!H566</f>
        <v>41455</v>
      </c>
      <c r="J990" s="23">
        <f t="shared" si="31"/>
        <v>41455</v>
      </c>
      <c r="K990" s="23"/>
      <c r="L990" s="110"/>
      <c r="M990" s="11"/>
      <c r="N990" s="10"/>
      <c r="O990" s="13"/>
      <c r="P990" s="11"/>
      <c r="Q990" s="11">
        <f>'[8]6、模具砂箱评估表'!J566</f>
        <v>26100</v>
      </c>
      <c r="R990" s="25">
        <f>'[8]6、模具砂箱评估表'!K566*100</f>
        <v>30</v>
      </c>
      <c r="S990" s="11">
        <f t="shared" si="33"/>
        <v>7830</v>
      </c>
      <c r="T990" s="11" t="str">
        <f t="shared" si="34"/>
        <v/>
      </c>
      <c r="U990" s="22" t="str">
        <f>'[8]6、模具砂箱评估表'!M566</f>
        <v>B2</v>
      </c>
      <c r="V990" s="176"/>
      <c r="W990" s="176"/>
      <c r="X990" s="176"/>
      <c r="Y990" s="176"/>
    </row>
    <row r="991" spans="1:25" ht="18" customHeight="1">
      <c r="A991" s="22">
        <f>'[8]6、模具砂箱评估表'!A567</f>
        <v>566</v>
      </c>
      <c r="B991" s="22">
        <f>'[8]6、模具砂箱评估表'!B567</f>
        <v>0</v>
      </c>
      <c r="C991" s="30" t="str">
        <f>'[8]6、模具砂箱评估表'!C567</f>
        <v>沙箱51</v>
      </c>
      <c r="D991" s="22">
        <f>'[8]6、模具砂箱评估表'!D567</f>
        <v>0</v>
      </c>
      <c r="E991" s="22"/>
      <c r="F991" s="22">
        <f>'[8]6、模具砂箱评估表'!G567</f>
        <v>0</v>
      </c>
      <c r="G991" s="22" t="str">
        <f>'[8]6、模具砂箱评估表'!E567</f>
        <v>个</v>
      </c>
      <c r="H991" s="22">
        <f>'[8]6、模具砂箱评估表'!F567</f>
        <v>1</v>
      </c>
      <c r="I991" s="23">
        <f>'[8]6、模具砂箱评估表'!H567</f>
        <v>41455</v>
      </c>
      <c r="J991" s="23">
        <f t="shared" si="31"/>
        <v>41455</v>
      </c>
      <c r="K991" s="23"/>
      <c r="L991" s="110"/>
      <c r="M991" s="11"/>
      <c r="N991" s="10"/>
      <c r="O991" s="13"/>
      <c r="P991" s="11"/>
      <c r="Q991" s="11">
        <f>'[8]6、模具砂箱评估表'!J567</f>
        <v>26100</v>
      </c>
      <c r="R991" s="25">
        <f>'[8]6、模具砂箱评估表'!K567*100</f>
        <v>30</v>
      </c>
      <c r="S991" s="11">
        <f t="shared" si="33"/>
        <v>7830</v>
      </c>
      <c r="T991" s="11" t="str">
        <f t="shared" si="34"/>
        <v/>
      </c>
      <c r="U991" s="22" t="str">
        <f>'[8]6、模具砂箱评估表'!M567</f>
        <v>B2</v>
      </c>
      <c r="V991" s="176"/>
      <c r="W991" s="176"/>
      <c r="X991" s="176"/>
      <c r="Y991" s="176"/>
    </row>
    <row r="992" spans="1:25" ht="18" customHeight="1">
      <c r="A992" s="22">
        <f>'[8]6、模具砂箱评估表'!A568</f>
        <v>567</v>
      </c>
      <c r="B992" s="22">
        <f>'[8]6、模具砂箱评估表'!B568</f>
        <v>0</v>
      </c>
      <c r="C992" s="30" t="str">
        <f>'[8]6、模具砂箱评估表'!C568</f>
        <v>沙箱52</v>
      </c>
      <c r="D992" s="22">
        <f>'[8]6、模具砂箱评估表'!D568</f>
        <v>0</v>
      </c>
      <c r="E992" s="22"/>
      <c r="F992" s="22">
        <f>'[8]6、模具砂箱评估表'!G568</f>
        <v>0</v>
      </c>
      <c r="G992" s="22" t="str">
        <f>'[8]6、模具砂箱评估表'!E568</f>
        <v>个</v>
      </c>
      <c r="H992" s="22">
        <f>'[8]6、模具砂箱评估表'!F568</f>
        <v>1</v>
      </c>
      <c r="I992" s="23">
        <f>'[8]6、模具砂箱评估表'!H568</f>
        <v>41455</v>
      </c>
      <c r="J992" s="23">
        <f t="shared" si="31"/>
        <v>41455</v>
      </c>
      <c r="K992" s="23"/>
      <c r="L992" s="110"/>
      <c r="M992" s="11"/>
      <c r="N992" s="10"/>
      <c r="O992" s="13"/>
      <c r="P992" s="11"/>
      <c r="Q992" s="11">
        <f>'[8]6、模具砂箱评估表'!J568</f>
        <v>13000</v>
      </c>
      <c r="R992" s="25">
        <f>'[8]6、模具砂箱评估表'!K568*100</f>
        <v>30</v>
      </c>
      <c r="S992" s="11">
        <f t="shared" si="33"/>
        <v>3900</v>
      </c>
      <c r="T992" s="11" t="str">
        <f t="shared" si="34"/>
        <v/>
      </c>
      <c r="U992" s="22" t="str">
        <f>'[8]6、模具砂箱评估表'!M568</f>
        <v>B2</v>
      </c>
      <c r="V992" s="176"/>
      <c r="W992" s="176"/>
      <c r="X992" s="176"/>
      <c r="Y992" s="176"/>
    </row>
    <row r="993" spans="1:25" ht="18" customHeight="1">
      <c r="A993" s="22">
        <f>'[8]6、模具砂箱评估表'!A569</f>
        <v>568</v>
      </c>
      <c r="B993" s="22">
        <f>'[8]6、模具砂箱评估表'!B569</f>
        <v>0</v>
      </c>
      <c r="C993" s="30" t="str">
        <f>'[8]6、模具砂箱评估表'!C569</f>
        <v>沙箱53</v>
      </c>
      <c r="D993" s="22">
        <f>'[8]6、模具砂箱评估表'!D569</f>
        <v>0</v>
      </c>
      <c r="E993" s="22"/>
      <c r="F993" s="22">
        <f>'[8]6、模具砂箱评估表'!G569</f>
        <v>0</v>
      </c>
      <c r="G993" s="22" t="str">
        <f>'[8]6、模具砂箱评估表'!E569</f>
        <v>个</v>
      </c>
      <c r="H993" s="22">
        <f>'[8]6、模具砂箱评估表'!F569</f>
        <v>1</v>
      </c>
      <c r="I993" s="23">
        <f>'[8]6、模具砂箱评估表'!H569</f>
        <v>41455</v>
      </c>
      <c r="J993" s="23">
        <f t="shared" si="31"/>
        <v>41455</v>
      </c>
      <c r="K993" s="23"/>
      <c r="L993" s="110"/>
      <c r="M993" s="11"/>
      <c r="N993" s="10"/>
      <c r="O993" s="13"/>
      <c r="P993" s="11"/>
      <c r="Q993" s="11">
        <f>'[8]6、模具砂箱评估表'!J569</f>
        <v>13000</v>
      </c>
      <c r="R993" s="25">
        <f>'[8]6、模具砂箱评估表'!K569*100</f>
        <v>30</v>
      </c>
      <c r="S993" s="11">
        <f t="shared" si="33"/>
        <v>3900</v>
      </c>
      <c r="T993" s="11" t="str">
        <f t="shared" si="34"/>
        <v/>
      </c>
      <c r="U993" s="22" t="str">
        <f>'[8]6、模具砂箱评估表'!M569</f>
        <v>B2</v>
      </c>
      <c r="V993" s="176"/>
      <c r="W993" s="176"/>
      <c r="X993" s="176"/>
      <c r="Y993" s="176"/>
    </row>
    <row r="994" spans="1:25" ht="18" customHeight="1">
      <c r="A994" s="22">
        <f>'[8]6、模具砂箱评估表'!A570</f>
        <v>569</v>
      </c>
      <c r="B994" s="22">
        <f>'[8]6、模具砂箱评估表'!B570</f>
        <v>0</v>
      </c>
      <c r="C994" s="30" t="str">
        <f>'[8]6、模具砂箱评估表'!C570</f>
        <v>沙箱54</v>
      </c>
      <c r="D994" s="22">
        <f>'[8]6、模具砂箱评估表'!D570</f>
        <v>0</v>
      </c>
      <c r="E994" s="22"/>
      <c r="F994" s="22">
        <f>'[8]6、模具砂箱评估表'!G570</f>
        <v>0</v>
      </c>
      <c r="G994" s="22" t="str">
        <f>'[8]6、模具砂箱评估表'!E570</f>
        <v>个</v>
      </c>
      <c r="H994" s="22">
        <f>'[8]6、模具砂箱评估表'!F570</f>
        <v>1</v>
      </c>
      <c r="I994" s="23">
        <f>'[8]6、模具砂箱评估表'!H570</f>
        <v>41455</v>
      </c>
      <c r="J994" s="23">
        <f t="shared" si="31"/>
        <v>41455</v>
      </c>
      <c r="K994" s="23"/>
      <c r="L994" s="110"/>
      <c r="M994" s="11"/>
      <c r="N994" s="10"/>
      <c r="O994" s="13"/>
      <c r="P994" s="11"/>
      <c r="Q994" s="11">
        <f>'[8]6、模具砂箱评估表'!J570</f>
        <v>13000</v>
      </c>
      <c r="R994" s="25">
        <f>'[8]6、模具砂箱评估表'!K570*100</f>
        <v>30</v>
      </c>
      <c r="S994" s="11">
        <f t="shared" si="33"/>
        <v>3900</v>
      </c>
      <c r="T994" s="11" t="str">
        <f t="shared" si="34"/>
        <v/>
      </c>
      <c r="U994" s="22" t="str">
        <f>'[8]6、模具砂箱评估表'!M570</f>
        <v>B2</v>
      </c>
      <c r="V994" s="176"/>
      <c r="W994" s="176"/>
      <c r="X994" s="176"/>
      <c r="Y994" s="176"/>
    </row>
    <row r="995" spans="1:25" ht="18" customHeight="1">
      <c r="A995" s="22">
        <f>'[8]6、模具砂箱评估表'!A571</f>
        <v>570</v>
      </c>
      <c r="B995" s="22">
        <f>'[8]6、模具砂箱评估表'!B571</f>
        <v>0</v>
      </c>
      <c r="C995" s="30" t="str">
        <f>'[8]6、模具砂箱评估表'!C571</f>
        <v>沙箱55</v>
      </c>
      <c r="D995" s="22">
        <f>'[8]6、模具砂箱评估表'!D571</f>
        <v>0</v>
      </c>
      <c r="E995" s="22"/>
      <c r="F995" s="22">
        <f>'[8]6、模具砂箱评估表'!G571</f>
        <v>0</v>
      </c>
      <c r="G995" s="22" t="str">
        <f>'[8]6、模具砂箱评估表'!E571</f>
        <v>个</v>
      </c>
      <c r="H995" s="22">
        <f>'[8]6、模具砂箱评估表'!F571</f>
        <v>1</v>
      </c>
      <c r="I995" s="23">
        <f>'[8]6、模具砂箱评估表'!H571</f>
        <v>41455</v>
      </c>
      <c r="J995" s="23">
        <f t="shared" si="31"/>
        <v>41455</v>
      </c>
      <c r="K995" s="23"/>
      <c r="L995" s="110"/>
      <c r="M995" s="11"/>
      <c r="N995" s="10"/>
      <c r="O995" s="13"/>
      <c r="P995" s="11"/>
      <c r="Q995" s="11">
        <f>'[8]6、模具砂箱评估表'!J571</f>
        <v>12700</v>
      </c>
      <c r="R995" s="25">
        <f>'[8]6、模具砂箱评估表'!K571*100</f>
        <v>30</v>
      </c>
      <c r="S995" s="11">
        <f t="shared" si="33"/>
        <v>3810</v>
      </c>
      <c r="T995" s="11" t="str">
        <f t="shared" si="34"/>
        <v/>
      </c>
      <c r="U995" s="22" t="str">
        <f>'[8]6、模具砂箱评估表'!M571</f>
        <v>B2</v>
      </c>
      <c r="V995" s="176"/>
      <c r="W995" s="176"/>
      <c r="X995" s="176"/>
      <c r="Y995" s="176"/>
    </row>
    <row r="996" spans="1:25" ht="18" customHeight="1">
      <c r="A996" s="22">
        <f>'[8]6、模具砂箱评估表'!A572</f>
        <v>571</v>
      </c>
      <c r="B996" s="22">
        <f>'[8]6、模具砂箱评估表'!B572</f>
        <v>0</v>
      </c>
      <c r="C996" s="30" t="str">
        <f>'[8]6、模具砂箱评估表'!C572</f>
        <v>沙箱56</v>
      </c>
      <c r="D996" s="22">
        <f>'[8]6、模具砂箱评估表'!D572</f>
        <v>0</v>
      </c>
      <c r="E996" s="22"/>
      <c r="F996" s="22">
        <f>'[8]6、模具砂箱评估表'!G572</f>
        <v>0</v>
      </c>
      <c r="G996" s="22" t="str">
        <f>'[8]6、模具砂箱评估表'!E572</f>
        <v>个</v>
      </c>
      <c r="H996" s="22">
        <f>'[8]6、模具砂箱评估表'!F572</f>
        <v>1</v>
      </c>
      <c r="I996" s="23">
        <f>'[8]6、模具砂箱评估表'!H572</f>
        <v>41455</v>
      </c>
      <c r="J996" s="23">
        <f t="shared" si="31"/>
        <v>41455</v>
      </c>
      <c r="K996" s="23"/>
      <c r="L996" s="110"/>
      <c r="M996" s="11"/>
      <c r="N996" s="10"/>
      <c r="O996" s="13"/>
      <c r="P996" s="11"/>
      <c r="Q996" s="11">
        <f>'[8]6、模具砂箱评估表'!J572</f>
        <v>23900</v>
      </c>
      <c r="R996" s="25">
        <f>'[8]6、模具砂箱评估表'!K572*100</f>
        <v>30</v>
      </c>
      <c r="S996" s="11">
        <f t="shared" si="33"/>
        <v>7170</v>
      </c>
      <c r="T996" s="11" t="str">
        <f t="shared" si="34"/>
        <v/>
      </c>
      <c r="U996" s="22" t="str">
        <f>'[8]6、模具砂箱评估表'!M572</f>
        <v>B2</v>
      </c>
      <c r="V996" s="176"/>
      <c r="W996" s="176"/>
      <c r="X996" s="176"/>
      <c r="Y996" s="176"/>
    </row>
    <row r="997" spans="1:25" ht="18" customHeight="1">
      <c r="A997" s="22">
        <f>'[8]6、模具砂箱评估表'!A573</f>
        <v>572</v>
      </c>
      <c r="B997" s="22">
        <f>'[8]6、模具砂箱评估表'!B573</f>
        <v>0</v>
      </c>
      <c r="C997" s="30" t="str">
        <f>'[8]6、模具砂箱评估表'!C573</f>
        <v>沙箱57</v>
      </c>
      <c r="D997" s="22">
        <f>'[8]6、模具砂箱评估表'!D573</f>
        <v>0</v>
      </c>
      <c r="E997" s="22"/>
      <c r="F997" s="22">
        <f>'[8]6、模具砂箱评估表'!G573</f>
        <v>0</v>
      </c>
      <c r="G997" s="22" t="str">
        <f>'[8]6、模具砂箱评估表'!E573</f>
        <v>个</v>
      </c>
      <c r="H997" s="22">
        <f>'[8]6、模具砂箱评估表'!F573</f>
        <v>1</v>
      </c>
      <c r="I997" s="23">
        <f>'[8]6、模具砂箱评估表'!H573</f>
        <v>41455</v>
      </c>
      <c r="J997" s="23">
        <f t="shared" si="31"/>
        <v>41455</v>
      </c>
      <c r="K997" s="23"/>
      <c r="L997" s="110"/>
      <c r="M997" s="11"/>
      <c r="N997" s="10"/>
      <c r="O997" s="13"/>
      <c r="P997" s="11"/>
      <c r="Q997" s="11">
        <f>'[8]6、模具砂箱评估表'!J573</f>
        <v>23900</v>
      </c>
      <c r="R997" s="25">
        <f>'[8]6、模具砂箱评估表'!K573*100</f>
        <v>30</v>
      </c>
      <c r="S997" s="11">
        <f t="shared" si="33"/>
        <v>7170</v>
      </c>
      <c r="T997" s="11" t="str">
        <f t="shared" si="34"/>
        <v/>
      </c>
      <c r="U997" s="22" t="str">
        <f>'[8]6、模具砂箱评估表'!M573</f>
        <v>B2</v>
      </c>
      <c r="V997" s="176"/>
      <c r="W997" s="176"/>
      <c r="X997" s="176"/>
      <c r="Y997" s="176"/>
    </row>
    <row r="998" spans="1:25" ht="18" customHeight="1">
      <c r="A998" s="22">
        <f>'[8]6、模具砂箱评估表'!A574</f>
        <v>573</v>
      </c>
      <c r="B998" s="22">
        <f>'[8]6、模具砂箱评估表'!B574</f>
        <v>0</v>
      </c>
      <c r="C998" s="30" t="str">
        <f>'[8]6、模具砂箱评估表'!C574</f>
        <v>沙箱58</v>
      </c>
      <c r="D998" s="22">
        <f>'[8]6、模具砂箱评估表'!D574</f>
        <v>0</v>
      </c>
      <c r="E998" s="22"/>
      <c r="F998" s="22">
        <f>'[8]6、模具砂箱评估表'!G574</f>
        <v>0</v>
      </c>
      <c r="G998" s="22" t="str">
        <f>'[8]6、模具砂箱评估表'!E574</f>
        <v>个</v>
      </c>
      <c r="H998" s="22">
        <f>'[8]6、模具砂箱评估表'!F574</f>
        <v>1</v>
      </c>
      <c r="I998" s="23">
        <f>'[8]6、模具砂箱评估表'!H574</f>
        <v>41455</v>
      </c>
      <c r="J998" s="23">
        <f t="shared" si="31"/>
        <v>41455</v>
      </c>
      <c r="K998" s="23"/>
      <c r="L998" s="110"/>
      <c r="M998" s="11"/>
      <c r="N998" s="10"/>
      <c r="O998" s="13"/>
      <c r="P998" s="11"/>
      <c r="Q998" s="11">
        <f>'[8]6、模具砂箱评估表'!J574</f>
        <v>20500</v>
      </c>
      <c r="R998" s="25">
        <f>'[8]6、模具砂箱评估表'!K574*100</f>
        <v>30</v>
      </c>
      <c r="S998" s="11">
        <f t="shared" si="33"/>
        <v>6150</v>
      </c>
      <c r="T998" s="11" t="str">
        <f t="shared" si="34"/>
        <v/>
      </c>
      <c r="U998" s="22" t="str">
        <f>'[8]6、模具砂箱评估表'!M574</f>
        <v>B2</v>
      </c>
      <c r="V998" s="176"/>
      <c r="W998" s="176"/>
      <c r="X998" s="176"/>
      <c r="Y998" s="176"/>
    </row>
    <row r="999" spans="1:25" ht="18" customHeight="1">
      <c r="A999" s="22">
        <f>'[8]6、模具砂箱评估表'!A575</f>
        <v>574</v>
      </c>
      <c r="B999" s="22">
        <f>'[8]6、模具砂箱评估表'!B575</f>
        <v>0</v>
      </c>
      <c r="C999" s="30" t="str">
        <f>'[8]6、模具砂箱评估表'!C575</f>
        <v>沙箱59</v>
      </c>
      <c r="D999" s="22">
        <f>'[8]6、模具砂箱评估表'!D575</f>
        <v>0</v>
      </c>
      <c r="E999" s="22"/>
      <c r="F999" s="22">
        <f>'[8]6、模具砂箱评估表'!G575</f>
        <v>0</v>
      </c>
      <c r="G999" s="22" t="str">
        <f>'[8]6、模具砂箱评估表'!E575</f>
        <v>个</v>
      </c>
      <c r="H999" s="22">
        <f>'[8]6、模具砂箱评估表'!F575</f>
        <v>1</v>
      </c>
      <c r="I999" s="23">
        <f>'[8]6、模具砂箱评估表'!H575</f>
        <v>41455</v>
      </c>
      <c r="J999" s="23">
        <f t="shared" si="31"/>
        <v>41455</v>
      </c>
      <c r="K999" s="23"/>
      <c r="L999" s="110"/>
      <c r="M999" s="11"/>
      <c r="N999" s="10"/>
      <c r="O999" s="13"/>
      <c r="P999" s="11"/>
      <c r="Q999" s="11">
        <f>'[8]6、模具砂箱评估表'!J575</f>
        <v>20500</v>
      </c>
      <c r="R999" s="25">
        <f>'[8]6、模具砂箱评估表'!K575*100</f>
        <v>30</v>
      </c>
      <c r="S999" s="11">
        <f t="shared" si="33"/>
        <v>6150</v>
      </c>
      <c r="T999" s="11" t="str">
        <f t="shared" si="34"/>
        <v/>
      </c>
      <c r="U999" s="22" t="str">
        <f>'[8]6、模具砂箱评估表'!M575</f>
        <v>B2</v>
      </c>
      <c r="V999" s="176"/>
      <c r="W999" s="176"/>
      <c r="X999" s="176"/>
      <c r="Y999" s="176"/>
    </row>
    <row r="1000" spans="1:25" ht="18" customHeight="1">
      <c r="A1000" s="22">
        <f>'[8]6、模具砂箱评估表'!A576</f>
        <v>575</v>
      </c>
      <c r="B1000" s="22">
        <f>'[8]6、模具砂箱评估表'!B576</f>
        <v>0</v>
      </c>
      <c r="C1000" s="30" t="str">
        <f>'[8]6、模具砂箱评估表'!C576</f>
        <v>沙箱60</v>
      </c>
      <c r="D1000" s="22">
        <f>'[8]6、模具砂箱评估表'!D576</f>
        <v>0</v>
      </c>
      <c r="E1000" s="22"/>
      <c r="F1000" s="22">
        <f>'[8]6、模具砂箱评估表'!G576</f>
        <v>0</v>
      </c>
      <c r="G1000" s="22" t="str">
        <f>'[8]6、模具砂箱评估表'!E576</f>
        <v>个</v>
      </c>
      <c r="H1000" s="22">
        <f>'[8]6、模具砂箱评估表'!F576</f>
        <v>1</v>
      </c>
      <c r="I1000" s="23">
        <f>'[8]6、模具砂箱评估表'!H576</f>
        <v>41455</v>
      </c>
      <c r="J1000" s="23">
        <f t="shared" si="31"/>
        <v>41455</v>
      </c>
      <c r="K1000" s="23"/>
      <c r="L1000" s="110"/>
      <c r="M1000" s="11"/>
      <c r="N1000" s="10"/>
      <c r="O1000" s="13"/>
      <c r="P1000" s="11"/>
      <c r="Q1000" s="11">
        <f>'[8]6、模具砂箱评估表'!J576</f>
        <v>20500</v>
      </c>
      <c r="R1000" s="25">
        <f>'[8]6、模具砂箱评估表'!K576*100</f>
        <v>30</v>
      </c>
      <c r="S1000" s="11">
        <f t="shared" ref="S1000:S1063" si="35">ROUND(Q1000*R1000/100,0)</f>
        <v>6150</v>
      </c>
      <c r="T1000" s="11" t="str">
        <f t="shared" ref="T1000:T1063" si="36">IF(P1000=0,"",(S1000-P1000)/P1000*100)</f>
        <v/>
      </c>
      <c r="U1000" s="22" t="str">
        <f>'[8]6、模具砂箱评估表'!M576</f>
        <v>B2</v>
      </c>
      <c r="V1000" s="176"/>
      <c r="W1000" s="176"/>
      <c r="X1000" s="176"/>
      <c r="Y1000" s="176"/>
    </row>
    <row r="1001" spans="1:25" ht="18" customHeight="1">
      <c r="A1001" s="22">
        <f>'[8]6、模具砂箱评估表'!A577</f>
        <v>576</v>
      </c>
      <c r="B1001" s="22">
        <f>'[8]6、模具砂箱评估表'!B577</f>
        <v>0</v>
      </c>
      <c r="C1001" s="30" t="str">
        <f>'[8]6、模具砂箱评估表'!C577</f>
        <v>沙箱61</v>
      </c>
      <c r="D1001" s="22">
        <f>'[8]6、模具砂箱评估表'!D577</f>
        <v>0</v>
      </c>
      <c r="E1001" s="22"/>
      <c r="F1001" s="22">
        <f>'[8]6、模具砂箱评估表'!G577</f>
        <v>0</v>
      </c>
      <c r="G1001" s="22" t="str">
        <f>'[8]6、模具砂箱评估表'!E577</f>
        <v>个</v>
      </c>
      <c r="H1001" s="22">
        <f>'[8]6、模具砂箱评估表'!F577</f>
        <v>1</v>
      </c>
      <c r="I1001" s="23">
        <f>'[8]6、模具砂箱评估表'!H577</f>
        <v>41455</v>
      </c>
      <c r="J1001" s="23">
        <f t="shared" si="31"/>
        <v>41455</v>
      </c>
      <c r="K1001" s="23"/>
      <c r="L1001" s="110"/>
      <c r="M1001" s="11"/>
      <c r="N1001" s="10"/>
      <c r="O1001" s="13"/>
      <c r="P1001" s="11"/>
      <c r="Q1001" s="11">
        <f>'[8]6、模具砂箱评估表'!J577</f>
        <v>12300</v>
      </c>
      <c r="R1001" s="25">
        <f>'[8]6、模具砂箱评估表'!K577*100</f>
        <v>30</v>
      </c>
      <c r="S1001" s="11">
        <f t="shared" si="35"/>
        <v>3690</v>
      </c>
      <c r="T1001" s="11" t="str">
        <f t="shared" si="36"/>
        <v/>
      </c>
      <c r="U1001" s="22" t="str">
        <f>'[8]6、模具砂箱评估表'!M577</f>
        <v>B2</v>
      </c>
      <c r="V1001" s="176"/>
      <c r="W1001" s="176"/>
      <c r="X1001" s="176"/>
      <c r="Y1001" s="176"/>
    </row>
    <row r="1002" spans="1:25" ht="18" customHeight="1">
      <c r="A1002" s="22">
        <f>'[8]6、模具砂箱评估表'!A578</f>
        <v>577</v>
      </c>
      <c r="B1002" s="22">
        <f>'[8]6、模具砂箱评估表'!B578</f>
        <v>0</v>
      </c>
      <c r="C1002" s="30" t="str">
        <f>'[8]6、模具砂箱评估表'!C578</f>
        <v>沙箱62</v>
      </c>
      <c r="D1002" s="22">
        <f>'[8]6、模具砂箱评估表'!D578</f>
        <v>0</v>
      </c>
      <c r="E1002" s="22"/>
      <c r="F1002" s="22">
        <f>'[8]6、模具砂箱评估表'!G578</f>
        <v>0</v>
      </c>
      <c r="G1002" s="22" t="str">
        <f>'[8]6、模具砂箱评估表'!E578</f>
        <v>个</v>
      </c>
      <c r="H1002" s="22">
        <f>'[8]6、模具砂箱评估表'!F578</f>
        <v>1</v>
      </c>
      <c r="I1002" s="23">
        <f>'[8]6、模具砂箱评估表'!H578</f>
        <v>41455</v>
      </c>
      <c r="J1002" s="23">
        <f t="shared" si="31"/>
        <v>41455</v>
      </c>
      <c r="K1002" s="23"/>
      <c r="L1002" s="110"/>
      <c r="M1002" s="11"/>
      <c r="N1002" s="10"/>
      <c r="O1002" s="13"/>
      <c r="P1002" s="11"/>
      <c r="Q1002" s="11">
        <f>'[8]6、模具砂箱评估表'!J578</f>
        <v>12300</v>
      </c>
      <c r="R1002" s="25">
        <f>'[8]6、模具砂箱评估表'!K578*100</f>
        <v>30</v>
      </c>
      <c r="S1002" s="11">
        <f t="shared" si="35"/>
        <v>3690</v>
      </c>
      <c r="T1002" s="11" t="str">
        <f t="shared" si="36"/>
        <v/>
      </c>
      <c r="U1002" s="22" t="str">
        <f>'[8]6、模具砂箱评估表'!M578</f>
        <v>B2</v>
      </c>
      <c r="V1002" s="176"/>
      <c r="W1002" s="176"/>
      <c r="X1002" s="176"/>
      <c r="Y1002" s="176"/>
    </row>
    <row r="1003" spans="1:25" ht="18" customHeight="1">
      <c r="A1003" s="22">
        <f>'[8]6、模具砂箱评估表'!A579</f>
        <v>578</v>
      </c>
      <c r="B1003" s="22">
        <f>'[8]6、模具砂箱评估表'!B579</f>
        <v>0</v>
      </c>
      <c r="C1003" s="30" t="str">
        <f>'[8]6、模具砂箱评估表'!C579</f>
        <v>沙箱63</v>
      </c>
      <c r="D1003" s="22">
        <f>'[8]6、模具砂箱评估表'!D579</f>
        <v>0</v>
      </c>
      <c r="E1003" s="22"/>
      <c r="F1003" s="22">
        <f>'[8]6、模具砂箱评估表'!G579</f>
        <v>0</v>
      </c>
      <c r="G1003" s="22" t="str">
        <f>'[8]6、模具砂箱评估表'!E579</f>
        <v>个</v>
      </c>
      <c r="H1003" s="22">
        <f>'[8]6、模具砂箱评估表'!F579</f>
        <v>1</v>
      </c>
      <c r="I1003" s="23">
        <f>'[8]6、模具砂箱评估表'!H579</f>
        <v>41455</v>
      </c>
      <c r="J1003" s="23">
        <f t="shared" ref="J1003:J1066" si="37">I1003</f>
        <v>41455</v>
      </c>
      <c r="K1003" s="23"/>
      <c r="L1003" s="110"/>
      <c r="M1003" s="11"/>
      <c r="N1003" s="10"/>
      <c r="O1003" s="13"/>
      <c r="P1003" s="11"/>
      <c r="Q1003" s="11">
        <f>'[8]6、模具砂箱评估表'!J579</f>
        <v>12300</v>
      </c>
      <c r="R1003" s="25">
        <f>'[8]6、模具砂箱评估表'!K579*100</f>
        <v>30</v>
      </c>
      <c r="S1003" s="11">
        <f t="shared" si="35"/>
        <v>3690</v>
      </c>
      <c r="T1003" s="11" t="str">
        <f t="shared" si="36"/>
        <v/>
      </c>
      <c r="U1003" s="22" t="str">
        <f>'[8]6、模具砂箱评估表'!M579</f>
        <v>B2</v>
      </c>
      <c r="V1003" s="176"/>
      <c r="W1003" s="176"/>
      <c r="X1003" s="176"/>
      <c r="Y1003" s="176"/>
    </row>
    <row r="1004" spans="1:25" ht="18" customHeight="1">
      <c r="A1004" s="22">
        <f>'[8]6、模具砂箱评估表'!A580</f>
        <v>579</v>
      </c>
      <c r="B1004" s="22">
        <f>'[8]6、模具砂箱评估表'!B580</f>
        <v>0</v>
      </c>
      <c r="C1004" s="30" t="str">
        <f>'[8]6、模具砂箱评估表'!C580</f>
        <v>沙箱64</v>
      </c>
      <c r="D1004" s="22">
        <f>'[8]6、模具砂箱评估表'!D580</f>
        <v>0</v>
      </c>
      <c r="E1004" s="22"/>
      <c r="F1004" s="22">
        <f>'[8]6、模具砂箱评估表'!G580</f>
        <v>0</v>
      </c>
      <c r="G1004" s="22" t="str">
        <f>'[8]6、模具砂箱评估表'!E580</f>
        <v>个</v>
      </c>
      <c r="H1004" s="22">
        <f>'[8]6、模具砂箱评估表'!F580</f>
        <v>1</v>
      </c>
      <c r="I1004" s="23">
        <f>'[8]6、模具砂箱评估表'!H580</f>
        <v>41455</v>
      </c>
      <c r="J1004" s="23">
        <f t="shared" si="37"/>
        <v>41455</v>
      </c>
      <c r="K1004" s="23"/>
      <c r="L1004" s="110"/>
      <c r="M1004" s="11"/>
      <c r="N1004" s="10"/>
      <c r="O1004" s="13"/>
      <c r="P1004" s="11"/>
      <c r="Q1004" s="11">
        <f>'[8]6、模具砂箱评估表'!J580</f>
        <v>20100</v>
      </c>
      <c r="R1004" s="25">
        <f>'[8]6、模具砂箱评估表'!K580*100</f>
        <v>30</v>
      </c>
      <c r="S1004" s="11">
        <f t="shared" si="35"/>
        <v>6030</v>
      </c>
      <c r="T1004" s="11" t="str">
        <f t="shared" si="36"/>
        <v/>
      </c>
      <c r="U1004" s="22" t="str">
        <f>'[8]6、模具砂箱评估表'!M580</f>
        <v>B2</v>
      </c>
      <c r="V1004" s="176"/>
      <c r="W1004" s="176"/>
      <c r="X1004" s="176"/>
      <c r="Y1004" s="176"/>
    </row>
    <row r="1005" spans="1:25" ht="18" customHeight="1">
      <c r="A1005" s="22">
        <f>'[8]6、模具砂箱评估表'!A581</f>
        <v>580</v>
      </c>
      <c r="B1005" s="22">
        <f>'[8]6、模具砂箱评估表'!B581</f>
        <v>0</v>
      </c>
      <c r="C1005" s="30" t="str">
        <f>'[8]6、模具砂箱评估表'!C581</f>
        <v>沙箱65</v>
      </c>
      <c r="D1005" s="22">
        <f>'[8]6、模具砂箱评估表'!D581</f>
        <v>0</v>
      </c>
      <c r="E1005" s="22"/>
      <c r="F1005" s="22">
        <f>'[8]6、模具砂箱评估表'!G581</f>
        <v>0</v>
      </c>
      <c r="G1005" s="22" t="str">
        <f>'[8]6、模具砂箱评估表'!E581</f>
        <v>个</v>
      </c>
      <c r="H1005" s="22">
        <f>'[8]6、模具砂箱评估表'!F581</f>
        <v>1</v>
      </c>
      <c r="I1005" s="23">
        <f>'[8]6、模具砂箱评估表'!H581</f>
        <v>41455</v>
      </c>
      <c r="J1005" s="23">
        <f t="shared" si="37"/>
        <v>41455</v>
      </c>
      <c r="K1005" s="23"/>
      <c r="L1005" s="110"/>
      <c r="M1005" s="11"/>
      <c r="N1005" s="10"/>
      <c r="O1005" s="13"/>
      <c r="P1005" s="11"/>
      <c r="Q1005" s="11">
        <f>'[8]6、模具砂箱评估表'!J581</f>
        <v>20100</v>
      </c>
      <c r="R1005" s="25">
        <f>'[8]6、模具砂箱评估表'!K581*100</f>
        <v>30</v>
      </c>
      <c r="S1005" s="11">
        <f t="shared" si="35"/>
        <v>6030</v>
      </c>
      <c r="T1005" s="11" t="str">
        <f t="shared" si="36"/>
        <v/>
      </c>
      <c r="U1005" s="22" t="str">
        <f>'[8]6、模具砂箱评估表'!M581</f>
        <v>B2</v>
      </c>
      <c r="V1005" s="176"/>
      <c r="W1005" s="176"/>
      <c r="X1005" s="176"/>
      <c r="Y1005" s="176"/>
    </row>
    <row r="1006" spans="1:25" ht="18" customHeight="1">
      <c r="A1006" s="22">
        <f>'[8]6、模具砂箱评估表'!A582</f>
        <v>581</v>
      </c>
      <c r="B1006" s="22">
        <f>'[8]6、模具砂箱评估表'!B582</f>
        <v>0</v>
      </c>
      <c r="C1006" s="30" t="str">
        <f>'[8]6、模具砂箱评估表'!C582</f>
        <v>沙箱66</v>
      </c>
      <c r="D1006" s="22">
        <f>'[8]6、模具砂箱评估表'!D582</f>
        <v>0</v>
      </c>
      <c r="E1006" s="22"/>
      <c r="F1006" s="22">
        <f>'[8]6、模具砂箱评估表'!G582</f>
        <v>0</v>
      </c>
      <c r="G1006" s="22" t="str">
        <f>'[8]6、模具砂箱评估表'!E582</f>
        <v>个</v>
      </c>
      <c r="H1006" s="22">
        <f>'[8]6、模具砂箱评估表'!F582</f>
        <v>1</v>
      </c>
      <c r="I1006" s="23">
        <f>'[8]6、模具砂箱评估表'!H582</f>
        <v>41455</v>
      </c>
      <c r="J1006" s="23">
        <f t="shared" si="37"/>
        <v>41455</v>
      </c>
      <c r="K1006" s="23"/>
      <c r="L1006" s="110"/>
      <c r="M1006" s="11"/>
      <c r="N1006" s="10"/>
      <c r="O1006" s="13"/>
      <c r="P1006" s="11"/>
      <c r="Q1006" s="11">
        <f>'[8]6、模具砂箱评估表'!J582</f>
        <v>20100</v>
      </c>
      <c r="R1006" s="25">
        <f>'[8]6、模具砂箱评估表'!K582*100</f>
        <v>30</v>
      </c>
      <c r="S1006" s="11">
        <f t="shared" si="35"/>
        <v>6030</v>
      </c>
      <c r="T1006" s="11" t="str">
        <f t="shared" si="36"/>
        <v/>
      </c>
      <c r="U1006" s="22" t="str">
        <f>'[8]6、模具砂箱评估表'!M582</f>
        <v>B2</v>
      </c>
      <c r="V1006" s="176"/>
      <c r="W1006" s="176"/>
      <c r="X1006" s="176"/>
      <c r="Y1006" s="176"/>
    </row>
    <row r="1007" spans="1:25" ht="18" customHeight="1">
      <c r="A1007" s="22">
        <f>'[8]6、模具砂箱评估表'!A583</f>
        <v>582</v>
      </c>
      <c r="B1007" s="22">
        <f>'[8]6、模具砂箱评估表'!B583</f>
        <v>0</v>
      </c>
      <c r="C1007" s="30" t="str">
        <f>'[8]6、模具砂箱评估表'!C583</f>
        <v>沙箱67</v>
      </c>
      <c r="D1007" s="22">
        <f>'[8]6、模具砂箱评估表'!D583</f>
        <v>0</v>
      </c>
      <c r="E1007" s="22"/>
      <c r="F1007" s="22">
        <f>'[8]6、模具砂箱评估表'!G583</f>
        <v>0</v>
      </c>
      <c r="G1007" s="22" t="str">
        <f>'[8]6、模具砂箱评估表'!E583</f>
        <v>个</v>
      </c>
      <c r="H1007" s="22">
        <f>'[8]6、模具砂箱评估表'!F583</f>
        <v>1</v>
      </c>
      <c r="I1007" s="23">
        <f>'[8]6、模具砂箱评估表'!H583</f>
        <v>41455</v>
      </c>
      <c r="J1007" s="23">
        <f t="shared" si="37"/>
        <v>41455</v>
      </c>
      <c r="K1007" s="23"/>
      <c r="L1007" s="110"/>
      <c r="M1007" s="11"/>
      <c r="N1007" s="10"/>
      <c r="O1007" s="13"/>
      <c r="P1007" s="11"/>
      <c r="Q1007" s="11">
        <f>'[8]6、模具砂箱评估表'!J583</f>
        <v>20100</v>
      </c>
      <c r="R1007" s="25">
        <f>'[8]6、模具砂箱评估表'!K583*100</f>
        <v>30</v>
      </c>
      <c r="S1007" s="11">
        <f t="shared" si="35"/>
        <v>6030</v>
      </c>
      <c r="T1007" s="11" t="str">
        <f t="shared" si="36"/>
        <v/>
      </c>
      <c r="U1007" s="22" t="str">
        <f>'[8]6、模具砂箱评估表'!M583</f>
        <v>B2</v>
      </c>
      <c r="V1007" s="176"/>
      <c r="W1007" s="176"/>
      <c r="X1007" s="176"/>
      <c r="Y1007" s="176"/>
    </row>
    <row r="1008" spans="1:25" ht="18" customHeight="1">
      <c r="A1008" s="22">
        <f>'[8]6、模具砂箱评估表'!A584</f>
        <v>583</v>
      </c>
      <c r="B1008" s="22">
        <f>'[8]6、模具砂箱评估表'!B584</f>
        <v>0</v>
      </c>
      <c r="C1008" s="30" t="str">
        <f>'[8]6、模具砂箱评估表'!C584</f>
        <v>沙箱68</v>
      </c>
      <c r="D1008" s="22">
        <f>'[8]6、模具砂箱评估表'!D584</f>
        <v>0</v>
      </c>
      <c r="E1008" s="22"/>
      <c r="F1008" s="22">
        <f>'[8]6、模具砂箱评估表'!G584</f>
        <v>0</v>
      </c>
      <c r="G1008" s="22" t="str">
        <f>'[8]6、模具砂箱评估表'!E584</f>
        <v>个</v>
      </c>
      <c r="H1008" s="22">
        <f>'[8]6、模具砂箱评估表'!F584</f>
        <v>1</v>
      </c>
      <c r="I1008" s="23">
        <f>'[8]6、模具砂箱评估表'!H584</f>
        <v>41455</v>
      </c>
      <c r="J1008" s="23">
        <f t="shared" si="37"/>
        <v>41455</v>
      </c>
      <c r="K1008" s="23"/>
      <c r="L1008" s="110"/>
      <c r="M1008" s="11"/>
      <c r="N1008" s="10"/>
      <c r="O1008" s="13"/>
      <c r="P1008" s="11"/>
      <c r="Q1008" s="11">
        <f>'[8]6、模具砂箱评估表'!J584</f>
        <v>29000</v>
      </c>
      <c r="R1008" s="25">
        <f>'[8]6、模具砂箱评估表'!K584*100</f>
        <v>30</v>
      </c>
      <c r="S1008" s="11">
        <f t="shared" si="35"/>
        <v>8700</v>
      </c>
      <c r="T1008" s="11" t="str">
        <f t="shared" si="36"/>
        <v/>
      </c>
      <c r="U1008" s="22" t="str">
        <f>'[8]6、模具砂箱评估表'!M584</f>
        <v>B2</v>
      </c>
      <c r="V1008" s="176"/>
      <c r="W1008" s="176"/>
      <c r="X1008" s="176"/>
      <c r="Y1008" s="176"/>
    </row>
    <row r="1009" spans="1:25" ht="18" customHeight="1">
      <c r="A1009" s="22">
        <f>'[8]6、模具砂箱评估表'!A585</f>
        <v>584</v>
      </c>
      <c r="B1009" s="22">
        <f>'[8]6、模具砂箱评估表'!B585</f>
        <v>0</v>
      </c>
      <c r="C1009" s="30" t="str">
        <f>'[8]6、模具砂箱评估表'!C585</f>
        <v>沙箱69</v>
      </c>
      <c r="D1009" s="22">
        <f>'[8]6、模具砂箱评估表'!D585</f>
        <v>0</v>
      </c>
      <c r="E1009" s="22"/>
      <c r="F1009" s="22">
        <f>'[8]6、模具砂箱评估表'!G585</f>
        <v>0</v>
      </c>
      <c r="G1009" s="22" t="str">
        <f>'[8]6、模具砂箱评估表'!E585</f>
        <v>个</v>
      </c>
      <c r="H1009" s="22">
        <f>'[8]6、模具砂箱评估表'!F585</f>
        <v>1</v>
      </c>
      <c r="I1009" s="23">
        <f>'[8]6、模具砂箱评估表'!H585</f>
        <v>41455</v>
      </c>
      <c r="J1009" s="23">
        <f t="shared" si="37"/>
        <v>41455</v>
      </c>
      <c r="K1009" s="23"/>
      <c r="L1009" s="110"/>
      <c r="M1009" s="11"/>
      <c r="N1009" s="10"/>
      <c r="O1009" s="13"/>
      <c r="P1009" s="11"/>
      <c r="Q1009" s="11">
        <f>'[8]6、模具砂箱评估表'!J585</f>
        <v>18300</v>
      </c>
      <c r="R1009" s="25">
        <f>'[8]6、模具砂箱评估表'!K585*100</f>
        <v>30</v>
      </c>
      <c r="S1009" s="11">
        <f t="shared" si="35"/>
        <v>5490</v>
      </c>
      <c r="T1009" s="11" t="str">
        <f t="shared" si="36"/>
        <v/>
      </c>
      <c r="U1009" s="22" t="str">
        <f>'[8]6、模具砂箱评估表'!M585</f>
        <v>B2</v>
      </c>
      <c r="V1009" s="176"/>
      <c r="W1009" s="176"/>
      <c r="X1009" s="176"/>
      <c r="Y1009" s="176"/>
    </row>
    <row r="1010" spans="1:25" ht="18" customHeight="1">
      <c r="A1010" s="22">
        <f>'[8]6、模具砂箱评估表'!A586</f>
        <v>585</v>
      </c>
      <c r="B1010" s="22">
        <f>'[8]6、模具砂箱评估表'!B586</f>
        <v>0</v>
      </c>
      <c r="C1010" s="30" t="str">
        <f>'[8]6、模具砂箱评估表'!C586</f>
        <v>沙箱70</v>
      </c>
      <c r="D1010" s="22">
        <f>'[8]6、模具砂箱评估表'!D586</f>
        <v>0</v>
      </c>
      <c r="E1010" s="22"/>
      <c r="F1010" s="22">
        <f>'[8]6、模具砂箱评估表'!G586</f>
        <v>0</v>
      </c>
      <c r="G1010" s="22" t="str">
        <f>'[8]6、模具砂箱评估表'!E586</f>
        <v>个</v>
      </c>
      <c r="H1010" s="22">
        <f>'[8]6、模具砂箱评估表'!F586</f>
        <v>1</v>
      </c>
      <c r="I1010" s="23">
        <f>'[8]6、模具砂箱评估表'!H586</f>
        <v>41455</v>
      </c>
      <c r="J1010" s="23">
        <f t="shared" si="37"/>
        <v>41455</v>
      </c>
      <c r="K1010" s="23"/>
      <c r="L1010" s="110"/>
      <c r="M1010" s="11"/>
      <c r="N1010" s="10"/>
      <c r="O1010" s="13"/>
      <c r="P1010" s="11"/>
      <c r="Q1010" s="11">
        <f>'[8]6、模具砂箱评估表'!J586</f>
        <v>18300</v>
      </c>
      <c r="R1010" s="25">
        <f>'[8]6、模具砂箱评估表'!K586*100</f>
        <v>30</v>
      </c>
      <c r="S1010" s="11">
        <f t="shared" si="35"/>
        <v>5490</v>
      </c>
      <c r="T1010" s="11" t="str">
        <f t="shared" si="36"/>
        <v/>
      </c>
      <c r="U1010" s="22" t="str">
        <f>'[8]6、模具砂箱评估表'!M586</f>
        <v>B2</v>
      </c>
      <c r="V1010" s="176"/>
      <c r="W1010" s="176"/>
      <c r="X1010" s="176"/>
      <c r="Y1010" s="176"/>
    </row>
    <row r="1011" spans="1:25" ht="18" customHeight="1">
      <c r="A1011" s="22">
        <f>'[8]6、模具砂箱评估表'!A587</f>
        <v>586</v>
      </c>
      <c r="B1011" s="22">
        <f>'[8]6、模具砂箱评估表'!B587</f>
        <v>0</v>
      </c>
      <c r="C1011" s="30" t="str">
        <f>'[8]6、模具砂箱评估表'!C587</f>
        <v>沙箱71</v>
      </c>
      <c r="D1011" s="22" t="str">
        <f>'[8]6、模具砂箱评估表'!D587</f>
        <v>铝制</v>
      </c>
      <c r="E1011" s="22"/>
      <c r="F1011" s="22">
        <f>'[8]6、模具砂箱评估表'!G587</f>
        <v>0</v>
      </c>
      <c r="G1011" s="22" t="str">
        <f>'[8]6、模具砂箱评估表'!E587</f>
        <v>个</v>
      </c>
      <c r="H1011" s="22">
        <f>'[8]6、模具砂箱评估表'!F587</f>
        <v>1</v>
      </c>
      <c r="I1011" s="23">
        <f>'[8]6、模具砂箱评估表'!H587</f>
        <v>41455</v>
      </c>
      <c r="J1011" s="23">
        <f t="shared" si="37"/>
        <v>41455</v>
      </c>
      <c r="K1011" s="23"/>
      <c r="L1011" s="110"/>
      <c r="M1011" s="11"/>
      <c r="N1011" s="10"/>
      <c r="O1011" s="13"/>
      <c r="P1011" s="11"/>
      <c r="Q1011" s="11">
        <f>'[8]6、模具砂箱评估表'!J587</f>
        <v>30200</v>
      </c>
      <c r="R1011" s="25">
        <f>'[8]6、模具砂箱评估表'!K587*100</f>
        <v>30</v>
      </c>
      <c r="S1011" s="11">
        <f t="shared" si="35"/>
        <v>9060</v>
      </c>
      <c r="T1011" s="11" t="str">
        <f t="shared" si="36"/>
        <v/>
      </c>
      <c r="U1011" s="22" t="str">
        <f>'[8]6、模具砂箱评估表'!M587</f>
        <v>B2</v>
      </c>
      <c r="V1011" s="176"/>
      <c r="W1011" s="176"/>
      <c r="X1011" s="176"/>
      <c r="Y1011" s="176"/>
    </row>
    <row r="1012" spans="1:25" ht="18" customHeight="1">
      <c r="A1012" s="22">
        <f>'[8]6、模具砂箱评估表'!A588</f>
        <v>587</v>
      </c>
      <c r="B1012" s="22">
        <f>'[8]6、模具砂箱评估表'!B588</f>
        <v>0</v>
      </c>
      <c r="C1012" s="30" t="str">
        <f>'[8]6、模具砂箱评估表'!C588</f>
        <v>沙箱72</v>
      </c>
      <c r="D1012" s="22" t="str">
        <f>'[8]6、模具砂箱评估表'!D588</f>
        <v>铝制</v>
      </c>
      <c r="E1012" s="22"/>
      <c r="F1012" s="22">
        <f>'[8]6、模具砂箱评估表'!G588</f>
        <v>0</v>
      </c>
      <c r="G1012" s="22" t="str">
        <f>'[8]6、模具砂箱评估表'!E588</f>
        <v>个</v>
      </c>
      <c r="H1012" s="22">
        <f>'[8]6、模具砂箱评估表'!F588</f>
        <v>1</v>
      </c>
      <c r="I1012" s="23">
        <f>'[8]6、模具砂箱评估表'!H588</f>
        <v>41455</v>
      </c>
      <c r="J1012" s="23">
        <f t="shared" si="37"/>
        <v>41455</v>
      </c>
      <c r="K1012" s="23"/>
      <c r="L1012" s="110"/>
      <c r="M1012" s="11"/>
      <c r="N1012" s="10"/>
      <c r="O1012" s="13"/>
      <c r="P1012" s="11"/>
      <c r="Q1012" s="11">
        <f>'[8]6、模具砂箱评估表'!J588</f>
        <v>30200</v>
      </c>
      <c r="R1012" s="25">
        <f>'[8]6、模具砂箱评估表'!K588*100</f>
        <v>30</v>
      </c>
      <c r="S1012" s="11">
        <f t="shared" si="35"/>
        <v>9060</v>
      </c>
      <c r="T1012" s="11" t="str">
        <f t="shared" si="36"/>
        <v/>
      </c>
      <c r="U1012" s="22" t="str">
        <f>'[8]6、模具砂箱评估表'!M588</f>
        <v>B2</v>
      </c>
      <c r="V1012" s="176"/>
      <c r="W1012" s="176"/>
      <c r="X1012" s="176"/>
      <c r="Y1012" s="176"/>
    </row>
    <row r="1013" spans="1:25" ht="18" customHeight="1">
      <c r="A1013" s="22">
        <f>'[8]6、模具砂箱评估表'!A589</f>
        <v>588</v>
      </c>
      <c r="B1013" s="22">
        <f>'[8]6、模具砂箱评估表'!B589</f>
        <v>0</v>
      </c>
      <c r="C1013" s="30" t="str">
        <f>'[8]6、模具砂箱评估表'!C589</f>
        <v>沙箱73</v>
      </c>
      <c r="D1013" s="22" t="str">
        <f>'[8]6、模具砂箱评估表'!D589</f>
        <v>铝制</v>
      </c>
      <c r="E1013" s="22"/>
      <c r="F1013" s="22">
        <f>'[8]6、模具砂箱评估表'!G589</f>
        <v>0</v>
      </c>
      <c r="G1013" s="22" t="str">
        <f>'[8]6、模具砂箱评估表'!E589</f>
        <v>个</v>
      </c>
      <c r="H1013" s="22">
        <f>'[8]6、模具砂箱评估表'!F589</f>
        <v>1</v>
      </c>
      <c r="I1013" s="23">
        <f>'[8]6、模具砂箱评估表'!H589</f>
        <v>41455</v>
      </c>
      <c r="J1013" s="23">
        <f t="shared" si="37"/>
        <v>41455</v>
      </c>
      <c r="K1013" s="23"/>
      <c r="L1013" s="110"/>
      <c r="M1013" s="11"/>
      <c r="N1013" s="10"/>
      <c r="O1013" s="13"/>
      <c r="P1013" s="11"/>
      <c r="Q1013" s="11">
        <f>'[8]6、模具砂箱评估表'!J589</f>
        <v>30200</v>
      </c>
      <c r="R1013" s="25">
        <f>'[8]6、模具砂箱评估表'!K589*100</f>
        <v>30</v>
      </c>
      <c r="S1013" s="11">
        <f t="shared" si="35"/>
        <v>9060</v>
      </c>
      <c r="T1013" s="11" t="str">
        <f t="shared" si="36"/>
        <v/>
      </c>
      <c r="U1013" s="22" t="str">
        <f>'[8]6、模具砂箱评估表'!M589</f>
        <v>B2</v>
      </c>
      <c r="V1013" s="176"/>
      <c r="W1013" s="176"/>
      <c r="X1013" s="176"/>
      <c r="Y1013" s="176"/>
    </row>
    <row r="1014" spans="1:25" ht="18" customHeight="1">
      <c r="A1014" s="22">
        <f>'[8]6、模具砂箱评估表'!A590</f>
        <v>589</v>
      </c>
      <c r="B1014" s="22">
        <f>'[8]6、模具砂箱评估表'!B590</f>
        <v>0</v>
      </c>
      <c r="C1014" s="30" t="str">
        <f>'[8]6、模具砂箱评估表'!C590</f>
        <v>沙箱74</v>
      </c>
      <c r="D1014" s="22" t="str">
        <f>'[8]6、模具砂箱评估表'!D590</f>
        <v>铝制</v>
      </c>
      <c r="E1014" s="22"/>
      <c r="F1014" s="22">
        <f>'[8]6、模具砂箱评估表'!G590</f>
        <v>0</v>
      </c>
      <c r="G1014" s="22" t="str">
        <f>'[8]6、模具砂箱评估表'!E590</f>
        <v>个</v>
      </c>
      <c r="H1014" s="22">
        <f>'[8]6、模具砂箱评估表'!F590</f>
        <v>1</v>
      </c>
      <c r="I1014" s="23">
        <f>'[8]6、模具砂箱评估表'!H590</f>
        <v>41455</v>
      </c>
      <c r="J1014" s="23">
        <f t="shared" si="37"/>
        <v>41455</v>
      </c>
      <c r="K1014" s="23"/>
      <c r="L1014" s="110"/>
      <c r="M1014" s="11"/>
      <c r="N1014" s="10"/>
      <c r="O1014" s="13"/>
      <c r="P1014" s="11"/>
      <c r="Q1014" s="11">
        <f>'[8]6、模具砂箱评估表'!J590</f>
        <v>30200</v>
      </c>
      <c r="R1014" s="25">
        <f>'[8]6、模具砂箱评估表'!K590*100</f>
        <v>30</v>
      </c>
      <c r="S1014" s="11">
        <f t="shared" si="35"/>
        <v>9060</v>
      </c>
      <c r="T1014" s="11" t="str">
        <f t="shared" si="36"/>
        <v/>
      </c>
      <c r="U1014" s="22" t="str">
        <f>'[8]6、模具砂箱评估表'!M590</f>
        <v>B2</v>
      </c>
      <c r="V1014" s="176"/>
      <c r="W1014" s="176"/>
      <c r="X1014" s="176"/>
      <c r="Y1014" s="176"/>
    </row>
    <row r="1015" spans="1:25" ht="18" customHeight="1">
      <c r="A1015" s="22">
        <f>'[8]6、模具砂箱评估表'!A591</f>
        <v>590</v>
      </c>
      <c r="B1015" s="22">
        <f>'[8]6、模具砂箱评估表'!B591</f>
        <v>0</v>
      </c>
      <c r="C1015" s="30" t="str">
        <f>'[8]6、模具砂箱评估表'!C591</f>
        <v>沙箱75</v>
      </c>
      <c r="D1015" s="22" t="str">
        <f>'[8]6、模具砂箱评估表'!D591</f>
        <v>铝制</v>
      </c>
      <c r="E1015" s="22"/>
      <c r="F1015" s="22">
        <f>'[8]6、模具砂箱评估表'!G591</f>
        <v>0</v>
      </c>
      <c r="G1015" s="22" t="str">
        <f>'[8]6、模具砂箱评估表'!E591</f>
        <v>个</v>
      </c>
      <c r="H1015" s="22">
        <f>'[8]6、模具砂箱评估表'!F591</f>
        <v>1</v>
      </c>
      <c r="I1015" s="23">
        <f>'[8]6、模具砂箱评估表'!H591</f>
        <v>41455</v>
      </c>
      <c r="J1015" s="23">
        <f t="shared" si="37"/>
        <v>41455</v>
      </c>
      <c r="K1015" s="23"/>
      <c r="L1015" s="110"/>
      <c r="M1015" s="11"/>
      <c r="N1015" s="10"/>
      <c r="O1015" s="13"/>
      <c r="P1015" s="11"/>
      <c r="Q1015" s="11">
        <f>'[8]6、模具砂箱评估表'!J591</f>
        <v>30200</v>
      </c>
      <c r="R1015" s="25">
        <f>'[8]6、模具砂箱评估表'!K591*100</f>
        <v>30</v>
      </c>
      <c r="S1015" s="11">
        <f t="shared" si="35"/>
        <v>9060</v>
      </c>
      <c r="T1015" s="11" t="str">
        <f t="shared" si="36"/>
        <v/>
      </c>
      <c r="U1015" s="22" t="str">
        <f>'[8]6、模具砂箱评估表'!M591</f>
        <v>B2</v>
      </c>
      <c r="V1015" s="176"/>
      <c r="W1015" s="176"/>
      <c r="X1015" s="176"/>
      <c r="Y1015" s="176"/>
    </row>
    <row r="1016" spans="1:25" ht="18" customHeight="1">
      <c r="A1016" s="22">
        <f>'[8]6、模具砂箱评估表'!A592</f>
        <v>591</v>
      </c>
      <c r="B1016" s="22">
        <f>'[8]6、模具砂箱评估表'!B592</f>
        <v>0</v>
      </c>
      <c r="C1016" s="30" t="str">
        <f>'[8]6、模具砂箱评估表'!C592</f>
        <v>沙箱76</v>
      </c>
      <c r="D1016" s="22" t="str">
        <f>'[8]6、模具砂箱评估表'!D592</f>
        <v>铝制</v>
      </c>
      <c r="E1016" s="22"/>
      <c r="F1016" s="22">
        <f>'[8]6、模具砂箱评估表'!G592</f>
        <v>0</v>
      </c>
      <c r="G1016" s="22" t="str">
        <f>'[8]6、模具砂箱评估表'!E592</f>
        <v>个</v>
      </c>
      <c r="H1016" s="22">
        <f>'[8]6、模具砂箱评估表'!F592</f>
        <v>1</v>
      </c>
      <c r="I1016" s="23">
        <f>'[8]6、模具砂箱评估表'!H592</f>
        <v>41455</v>
      </c>
      <c r="J1016" s="23">
        <f t="shared" si="37"/>
        <v>41455</v>
      </c>
      <c r="K1016" s="23"/>
      <c r="L1016" s="110"/>
      <c r="M1016" s="11"/>
      <c r="N1016" s="10"/>
      <c r="O1016" s="13"/>
      <c r="P1016" s="11"/>
      <c r="Q1016" s="11">
        <f>'[8]6、模具砂箱评估表'!J592</f>
        <v>30200</v>
      </c>
      <c r="R1016" s="25">
        <f>'[8]6、模具砂箱评估表'!K592*100</f>
        <v>30</v>
      </c>
      <c r="S1016" s="11">
        <f t="shared" si="35"/>
        <v>9060</v>
      </c>
      <c r="T1016" s="11" t="str">
        <f t="shared" si="36"/>
        <v/>
      </c>
      <c r="U1016" s="22" t="str">
        <f>'[8]6、模具砂箱评估表'!M592</f>
        <v>B2</v>
      </c>
      <c r="V1016" s="176"/>
      <c r="W1016" s="176"/>
      <c r="X1016" s="176"/>
      <c r="Y1016" s="176"/>
    </row>
    <row r="1017" spans="1:25" ht="18" customHeight="1">
      <c r="A1017" s="22">
        <f>'[8]6、模具砂箱评估表'!A593</f>
        <v>592</v>
      </c>
      <c r="B1017" s="22">
        <f>'[8]6、模具砂箱评估表'!B593</f>
        <v>0</v>
      </c>
      <c r="C1017" s="30" t="str">
        <f>'[8]6、模具砂箱评估表'!C593</f>
        <v>沙箱77</v>
      </c>
      <c r="D1017" s="22" t="str">
        <f>'[8]6、模具砂箱评估表'!D593</f>
        <v>铝制</v>
      </c>
      <c r="E1017" s="22"/>
      <c r="F1017" s="22">
        <f>'[8]6、模具砂箱评估表'!G593</f>
        <v>0</v>
      </c>
      <c r="G1017" s="22" t="str">
        <f>'[8]6、模具砂箱评估表'!E593</f>
        <v>个</v>
      </c>
      <c r="H1017" s="22">
        <f>'[8]6、模具砂箱评估表'!F593</f>
        <v>1</v>
      </c>
      <c r="I1017" s="23">
        <f>'[8]6、模具砂箱评估表'!H593</f>
        <v>41455</v>
      </c>
      <c r="J1017" s="23">
        <f t="shared" si="37"/>
        <v>41455</v>
      </c>
      <c r="K1017" s="23"/>
      <c r="L1017" s="110"/>
      <c r="M1017" s="11"/>
      <c r="N1017" s="10"/>
      <c r="O1017" s="13"/>
      <c r="P1017" s="11"/>
      <c r="Q1017" s="11">
        <f>'[8]6、模具砂箱评估表'!J593</f>
        <v>33100</v>
      </c>
      <c r="R1017" s="25">
        <f>'[8]6、模具砂箱评估表'!K593*100</f>
        <v>30</v>
      </c>
      <c r="S1017" s="11">
        <f t="shared" si="35"/>
        <v>9930</v>
      </c>
      <c r="T1017" s="11" t="str">
        <f t="shared" si="36"/>
        <v/>
      </c>
      <c r="U1017" s="22" t="str">
        <f>'[8]6、模具砂箱评估表'!M593</f>
        <v>B2</v>
      </c>
      <c r="V1017" s="176"/>
      <c r="W1017" s="176"/>
      <c r="X1017" s="176"/>
      <c r="Y1017" s="176"/>
    </row>
    <row r="1018" spans="1:25" ht="18" customHeight="1">
      <c r="A1018" s="22">
        <f>'[8]6、模具砂箱评估表'!A594</f>
        <v>593</v>
      </c>
      <c r="B1018" s="22">
        <f>'[8]6、模具砂箱评估表'!B594</f>
        <v>0</v>
      </c>
      <c r="C1018" s="30" t="str">
        <f>'[8]6、模具砂箱评估表'!C594</f>
        <v>沙箱78</v>
      </c>
      <c r="D1018" s="22" t="str">
        <f>'[8]6、模具砂箱评估表'!D594</f>
        <v>铝制</v>
      </c>
      <c r="E1018" s="22"/>
      <c r="F1018" s="22">
        <f>'[8]6、模具砂箱评估表'!G594</f>
        <v>0</v>
      </c>
      <c r="G1018" s="22" t="str">
        <f>'[8]6、模具砂箱评估表'!E594</f>
        <v>个</v>
      </c>
      <c r="H1018" s="22">
        <f>'[8]6、模具砂箱评估表'!F594</f>
        <v>1</v>
      </c>
      <c r="I1018" s="23">
        <f>'[8]6、模具砂箱评估表'!H594</f>
        <v>41455</v>
      </c>
      <c r="J1018" s="23">
        <f t="shared" si="37"/>
        <v>41455</v>
      </c>
      <c r="K1018" s="23"/>
      <c r="L1018" s="110"/>
      <c r="M1018" s="11"/>
      <c r="N1018" s="10"/>
      <c r="O1018" s="13"/>
      <c r="P1018" s="11"/>
      <c r="Q1018" s="11">
        <f>'[8]6、模具砂箱评估表'!J594</f>
        <v>33100</v>
      </c>
      <c r="R1018" s="25">
        <f>'[8]6、模具砂箱评估表'!K594*100</f>
        <v>30</v>
      </c>
      <c r="S1018" s="11">
        <f t="shared" si="35"/>
        <v>9930</v>
      </c>
      <c r="T1018" s="11" t="str">
        <f t="shared" si="36"/>
        <v/>
      </c>
      <c r="U1018" s="22" t="str">
        <f>'[8]6、模具砂箱评估表'!M594</f>
        <v>B2</v>
      </c>
      <c r="V1018" s="176"/>
      <c r="W1018" s="176"/>
      <c r="X1018" s="176"/>
      <c r="Y1018" s="176"/>
    </row>
    <row r="1019" spans="1:25" ht="18" customHeight="1">
      <c r="A1019" s="22">
        <f>'[8]6、模具砂箱评估表'!A595</f>
        <v>594</v>
      </c>
      <c r="B1019" s="22">
        <f>'[8]6、模具砂箱评估表'!B595</f>
        <v>0</v>
      </c>
      <c r="C1019" s="30" t="str">
        <f>'[8]6、模具砂箱评估表'!C595</f>
        <v>沙箱79</v>
      </c>
      <c r="D1019" s="22" t="str">
        <f>'[8]6、模具砂箱评估表'!D595</f>
        <v>铝制</v>
      </c>
      <c r="E1019" s="22"/>
      <c r="F1019" s="22">
        <f>'[8]6、模具砂箱评估表'!G595</f>
        <v>0</v>
      </c>
      <c r="G1019" s="22" t="str">
        <f>'[8]6、模具砂箱评估表'!E595</f>
        <v>个</v>
      </c>
      <c r="H1019" s="22">
        <f>'[8]6、模具砂箱评估表'!F595</f>
        <v>1</v>
      </c>
      <c r="I1019" s="23">
        <f>'[8]6、模具砂箱评估表'!H595</f>
        <v>41455</v>
      </c>
      <c r="J1019" s="23">
        <f t="shared" si="37"/>
        <v>41455</v>
      </c>
      <c r="K1019" s="23"/>
      <c r="L1019" s="110"/>
      <c r="M1019" s="11"/>
      <c r="N1019" s="10"/>
      <c r="O1019" s="13"/>
      <c r="P1019" s="11"/>
      <c r="Q1019" s="11">
        <f>'[8]6、模具砂箱评估表'!J595</f>
        <v>41600</v>
      </c>
      <c r="R1019" s="25">
        <f>'[8]6、模具砂箱评估表'!K595*100</f>
        <v>30</v>
      </c>
      <c r="S1019" s="11">
        <f t="shared" si="35"/>
        <v>12480</v>
      </c>
      <c r="T1019" s="11" t="str">
        <f t="shared" si="36"/>
        <v/>
      </c>
      <c r="U1019" s="22" t="str">
        <f>'[8]6、模具砂箱评估表'!M595</f>
        <v>B2</v>
      </c>
      <c r="V1019" s="176"/>
      <c r="W1019" s="176"/>
      <c r="X1019" s="176"/>
      <c r="Y1019" s="176"/>
    </row>
    <row r="1020" spans="1:25" ht="18" customHeight="1">
      <c r="A1020" s="22">
        <f>'[8]6、模具砂箱评估表'!A596</f>
        <v>595</v>
      </c>
      <c r="B1020" s="22">
        <f>'[8]6、模具砂箱评估表'!B596</f>
        <v>0</v>
      </c>
      <c r="C1020" s="30" t="str">
        <f>'[8]6、模具砂箱评估表'!C596</f>
        <v>沙箱80</v>
      </c>
      <c r="D1020" s="22" t="str">
        <f>'[8]6、模具砂箱评估表'!D596</f>
        <v>铝制</v>
      </c>
      <c r="E1020" s="22"/>
      <c r="F1020" s="22">
        <f>'[8]6、模具砂箱评估表'!G596</f>
        <v>0</v>
      </c>
      <c r="G1020" s="22" t="str">
        <f>'[8]6、模具砂箱评估表'!E596</f>
        <v>个</v>
      </c>
      <c r="H1020" s="22">
        <f>'[8]6、模具砂箱评估表'!F596</f>
        <v>1</v>
      </c>
      <c r="I1020" s="23">
        <f>'[8]6、模具砂箱评估表'!H596</f>
        <v>41455</v>
      </c>
      <c r="J1020" s="23">
        <f t="shared" si="37"/>
        <v>41455</v>
      </c>
      <c r="K1020" s="23"/>
      <c r="L1020" s="110"/>
      <c r="M1020" s="11"/>
      <c r="N1020" s="10"/>
      <c r="O1020" s="13"/>
      <c r="P1020" s="11"/>
      <c r="Q1020" s="11">
        <f>'[8]6、模具砂箱评估表'!J596</f>
        <v>41600</v>
      </c>
      <c r="R1020" s="25">
        <f>'[8]6、模具砂箱评估表'!K596*100</f>
        <v>30</v>
      </c>
      <c r="S1020" s="11">
        <f t="shared" si="35"/>
        <v>12480</v>
      </c>
      <c r="T1020" s="11" t="str">
        <f t="shared" si="36"/>
        <v/>
      </c>
      <c r="U1020" s="22" t="str">
        <f>'[8]6、模具砂箱评估表'!M596</f>
        <v>B2</v>
      </c>
      <c r="V1020" s="176"/>
      <c r="W1020" s="176"/>
      <c r="X1020" s="176"/>
      <c r="Y1020" s="176"/>
    </row>
    <row r="1021" spans="1:25" ht="18" customHeight="1">
      <c r="A1021" s="22">
        <f>'[8]6、模具砂箱评估表'!A597</f>
        <v>596</v>
      </c>
      <c r="B1021" s="22">
        <f>'[8]6、模具砂箱评估表'!B597</f>
        <v>0</v>
      </c>
      <c r="C1021" s="30" t="str">
        <f>'[8]6、模具砂箱评估表'!C597</f>
        <v>沙箱81</v>
      </c>
      <c r="D1021" s="22" t="str">
        <f>'[8]6、模具砂箱评估表'!D597</f>
        <v>铝制</v>
      </c>
      <c r="E1021" s="22"/>
      <c r="F1021" s="22">
        <f>'[8]6、模具砂箱评估表'!G597</f>
        <v>0</v>
      </c>
      <c r="G1021" s="22" t="str">
        <f>'[8]6、模具砂箱评估表'!E597</f>
        <v>个</v>
      </c>
      <c r="H1021" s="22">
        <f>'[8]6、模具砂箱评估表'!F597</f>
        <v>1</v>
      </c>
      <c r="I1021" s="23">
        <f>'[8]6、模具砂箱评估表'!H597</f>
        <v>41455</v>
      </c>
      <c r="J1021" s="23">
        <f t="shared" si="37"/>
        <v>41455</v>
      </c>
      <c r="K1021" s="23"/>
      <c r="L1021" s="110"/>
      <c r="M1021" s="11"/>
      <c r="N1021" s="10"/>
      <c r="O1021" s="13"/>
      <c r="P1021" s="11"/>
      <c r="Q1021" s="11">
        <f>'[8]6、模具砂箱评估表'!J597</f>
        <v>33400</v>
      </c>
      <c r="R1021" s="25">
        <f>'[8]6、模具砂箱评估表'!K597*100</f>
        <v>30</v>
      </c>
      <c r="S1021" s="11">
        <f t="shared" si="35"/>
        <v>10020</v>
      </c>
      <c r="T1021" s="11" t="str">
        <f t="shared" si="36"/>
        <v/>
      </c>
      <c r="U1021" s="22" t="str">
        <f>'[8]6、模具砂箱评估表'!M597</f>
        <v>B2</v>
      </c>
      <c r="V1021" s="176"/>
      <c r="W1021" s="176"/>
      <c r="X1021" s="176"/>
      <c r="Y1021" s="176"/>
    </row>
    <row r="1022" spans="1:25" ht="18" customHeight="1">
      <c r="A1022" s="22">
        <f>'[8]6、模具砂箱评估表'!A598</f>
        <v>597</v>
      </c>
      <c r="B1022" s="22">
        <f>'[8]6、模具砂箱评估表'!B598</f>
        <v>0</v>
      </c>
      <c r="C1022" s="30" t="str">
        <f>'[8]6、模具砂箱评估表'!C598</f>
        <v>沙箱82</v>
      </c>
      <c r="D1022" s="22" t="str">
        <f>'[8]6、模具砂箱评估表'!D598</f>
        <v>铝制</v>
      </c>
      <c r="E1022" s="22"/>
      <c r="F1022" s="22">
        <f>'[8]6、模具砂箱评估表'!G598</f>
        <v>0</v>
      </c>
      <c r="G1022" s="22" t="str">
        <f>'[8]6、模具砂箱评估表'!E598</f>
        <v>个</v>
      </c>
      <c r="H1022" s="22">
        <f>'[8]6、模具砂箱评估表'!F598</f>
        <v>1</v>
      </c>
      <c r="I1022" s="23">
        <f>'[8]6、模具砂箱评估表'!H598</f>
        <v>41455</v>
      </c>
      <c r="J1022" s="23">
        <f t="shared" si="37"/>
        <v>41455</v>
      </c>
      <c r="K1022" s="23"/>
      <c r="L1022" s="110"/>
      <c r="M1022" s="11"/>
      <c r="N1022" s="10"/>
      <c r="O1022" s="13"/>
      <c r="P1022" s="11"/>
      <c r="Q1022" s="11">
        <f>'[8]6、模具砂箱评估表'!J598</f>
        <v>33400</v>
      </c>
      <c r="R1022" s="25">
        <f>'[8]6、模具砂箱评估表'!K598*100</f>
        <v>30</v>
      </c>
      <c r="S1022" s="11">
        <f t="shared" si="35"/>
        <v>10020</v>
      </c>
      <c r="T1022" s="11" t="str">
        <f t="shared" si="36"/>
        <v/>
      </c>
      <c r="U1022" s="22" t="str">
        <f>'[8]6、模具砂箱评估表'!M598</f>
        <v>B2</v>
      </c>
      <c r="V1022" s="176"/>
      <c r="W1022" s="176"/>
      <c r="X1022" s="176"/>
      <c r="Y1022" s="176"/>
    </row>
    <row r="1023" spans="1:25" ht="18" customHeight="1">
      <c r="A1023" s="22">
        <f>'[8]6、模具砂箱评估表'!A599</f>
        <v>598</v>
      </c>
      <c r="B1023" s="22">
        <f>'[8]6、模具砂箱评估表'!B599</f>
        <v>0</v>
      </c>
      <c r="C1023" s="30" t="str">
        <f>'[8]6、模具砂箱评估表'!C599</f>
        <v>沙箱83</v>
      </c>
      <c r="D1023" s="22" t="str">
        <f>'[8]6、模具砂箱评估表'!D599</f>
        <v>铝制</v>
      </c>
      <c r="E1023" s="22"/>
      <c r="F1023" s="22">
        <f>'[8]6、模具砂箱评估表'!G599</f>
        <v>0</v>
      </c>
      <c r="G1023" s="22" t="str">
        <f>'[8]6、模具砂箱评估表'!E599</f>
        <v>个</v>
      </c>
      <c r="H1023" s="22">
        <f>'[8]6、模具砂箱评估表'!F599</f>
        <v>1</v>
      </c>
      <c r="I1023" s="23">
        <f>'[8]6、模具砂箱评估表'!H599</f>
        <v>41455</v>
      </c>
      <c r="J1023" s="23">
        <f t="shared" si="37"/>
        <v>41455</v>
      </c>
      <c r="K1023" s="23"/>
      <c r="L1023" s="110"/>
      <c r="M1023" s="11"/>
      <c r="N1023" s="10"/>
      <c r="O1023" s="13"/>
      <c r="P1023" s="11"/>
      <c r="Q1023" s="11">
        <f>'[8]6、模具砂箱评估表'!J599</f>
        <v>33400</v>
      </c>
      <c r="R1023" s="25">
        <f>'[8]6、模具砂箱评估表'!K599*100</f>
        <v>30</v>
      </c>
      <c r="S1023" s="11">
        <f t="shared" si="35"/>
        <v>10020</v>
      </c>
      <c r="T1023" s="11" t="str">
        <f t="shared" si="36"/>
        <v/>
      </c>
      <c r="U1023" s="22" t="str">
        <f>'[8]6、模具砂箱评估表'!M599</f>
        <v>B2</v>
      </c>
      <c r="V1023" s="176"/>
      <c r="W1023" s="176"/>
      <c r="X1023" s="176"/>
      <c r="Y1023" s="176"/>
    </row>
    <row r="1024" spans="1:25" ht="18" customHeight="1">
      <c r="A1024" s="22">
        <f>'[8]6、模具砂箱评估表'!A600</f>
        <v>599</v>
      </c>
      <c r="B1024" s="22">
        <f>'[8]6、模具砂箱评估表'!B600</f>
        <v>0</v>
      </c>
      <c r="C1024" s="30" t="str">
        <f>'[8]6、模具砂箱评估表'!C600</f>
        <v>沙箱84</v>
      </c>
      <c r="D1024" s="22" t="str">
        <f>'[8]6、模具砂箱评估表'!D600</f>
        <v>铝制</v>
      </c>
      <c r="E1024" s="22"/>
      <c r="F1024" s="22">
        <f>'[8]6、模具砂箱评估表'!G600</f>
        <v>0</v>
      </c>
      <c r="G1024" s="22" t="str">
        <f>'[8]6、模具砂箱评估表'!E600</f>
        <v>个</v>
      </c>
      <c r="H1024" s="22">
        <f>'[8]6、模具砂箱评估表'!F600</f>
        <v>1</v>
      </c>
      <c r="I1024" s="23">
        <f>'[8]6、模具砂箱评估表'!H600</f>
        <v>41455</v>
      </c>
      <c r="J1024" s="23">
        <f t="shared" si="37"/>
        <v>41455</v>
      </c>
      <c r="K1024" s="23"/>
      <c r="L1024" s="110"/>
      <c r="M1024" s="11"/>
      <c r="N1024" s="10"/>
      <c r="O1024" s="13"/>
      <c r="P1024" s="11"/>
      <c r="Q1024" s="11">
        <f>'[8]6、模具砂箱评估表'!J600</f>
        <v>33400</v>
      </c>
      <c r="R1024" s="25">
        <f>'[8]6、模具砂箱评估表'!K600*100</f>
        <v>30</v>
      </c>
      <c r="S1024" s="11">
        <f t="shared" si="35"/>
        <v>10020</v>
      </c>
      <c r="T1024" s="11" t="str">
        <f t="shared" si="36"/>
        <v/>
      </c>
      <c r="U1024" s="22" t="str">
        <f>'[8]6、模具砂箱评估表'!M600</f>
        <v>B2</v>
      </c>
      <c r="V1024" s="176"/>
      <c r="W1024" s="176"/>
      <c r="X1024" s="176"/>
      <c r="Y1024" s="176"/>
    </row>
    <row r="1025" spans="1:25" ht="18" customHeight="1">
      <c r="A1025" s="22">
        <f>'[8]6、模具砂箱评估表'!A601</f>
        <v>600</v>
      </c>
      <c r="B1025" s="22">
        <f>'[8]6、模具砂箱评估表'!B601</f>
        <v>0</v>
      </c>
      <c r="C1025" s="30" t="str">
        <f>'[8]6、模具砂箱评估表'!C601</f>
        <v>沙箱85</v>
      </c>
      <c r="D1025" s="22" t="str">
        <f>'[8]6、模具砂箱评估表'!D601</f>
        <v>铝制</v>
      </c>
      <c r="E1025" s="22"/>
      <c r="F1025" s="22">
        <f>'[8]6、模具砂箱评估表'!G601</f>
        <v>0</v>
      </c>
      <c r="G1025" s="22" t="str">
        <f>'[8]6、模具砂箱评估表'!E601</f>
        <v>个</v>
      </c>
      <c r="H1025" s="22">
        <f>'[8]6、模具砂箱评估表'!F601</f>
        <v>1</v>
      </c>
      <c r="I1025" s="23">
        <f>'[8]6、模具砂箱评估表'!H601</f>
        <v>41455</v>
      </c>
      <c r="J1025" s="23">
        <f t="shared" si="37"/>
        <v>41455</v>
      </c>
      <c r="K1025" s="23"/>
      <c r="L1025" s="110"/>
      <c r="M1025" s="11"/>
      <c r="N1025" s="10"/>
      <c r="O1025" s="13"/>
      <c r="P1025" s="11"/>
      <c r="Q1025" s="11">
        <f>'[8]6、模具砂箱评估表'!J601</f>
        <v>31100</v>
      </c>
      <c r="R1025" s="25">
        <f>'[8]6、模具砂箱评估表'!K601*100</f>
        <v>30</v>
      </c>
      <c r="S1025" s="11">
        <f t="shared" si="35"/>
        <v>9330</v>
      </c>
      <c r="T1025" s="11" t="str">
        <f t="shared" si="36"/>
        <v/>
      </c>
      <c r="U1025" s="22" t="str">
        <f>'[8]6、模具砂箱评估表'!M601</f>
        <v>B2</v>
      </c>
      <c r="V1025" s="176"/>
      <c r="W1025" s="176"/>
      <c r="X1025" s="176"/>
      <c r="Y1025" s="176"/>
    </row>
    <row r="1026" spans="1:25" ht="18" customHeight="1">
      <c r="A1026" s="22">
        <f>'[8]6、模具砂箱评估表'!A602</f>
        <v>601</v>
      </c>
      <c r="B1026" s="22">
        <f>'[8]6、模具砂箱评估表'!B602</f>
        <v>0</v>
      </c>
      <c r="C1026" s="30" t="str">
        <f>'[8]6、模具砂箱评估表'!C602</f>
        <v>沙箱86</v>
      </c>
      <c r="D1026" s="22" t="str">
        <f>'[8]6、模具砂箱评估表'!D602</f>
        <v>铝制</v>
      </c>
      <c r="E1026" s="22"/>
      <c r="F1026" s="22">
        <f>'[8]6、模具砂箱评估表'!G602</f>
        <v>0</v>
      </c>
      <c r="G1026" s="22" t="str">
        <f>'[8]6、模具砂箱评估表'!E602</f>
        <v>个</v>
      </c>
      <c r="H1026" s="22">
        <f>'[8]6、模具砂箱评估表'!F602</f>
        <v>1</v>
      </c>
      <c r="I1026" s="23">
        <f>'[8]6、模具砂箱评估表'!H602</f>
        <v>41455</v>
      </c>
      <c r="J1026" s="23">
        <f t="shared" si="37"/>
        <v>41455</v>
      </c>
      <c r="K1026" s="23"/>
      <c r="L1026" s="110"/>
      <c r="M1026" s="11"/>
      <c r="N1026" s="10"/>
      <c r="O1026" s="13"/>
      <c r="P1026" s="11"/>
      <c r="Q1026" s="11">
        <f>'[8]6、模具砂箱评估表'!J602</f>
        <v>31100</v>
      </c>
      <c r="R1026" s="25">
        <f>'[8]6、模具砂箱评估表'!K602*100</f>
        <v>30</v>
      </c>
      <c r="S1026" s="11">
        <f t="shared" si="35"/>
        <v>9330</v>
      </c>
      <c r="T1026" s="11" t="str">
        <f t="shared" si="36"/>
        <v/>
      </c>
      <c r="U1026" s="22" t="str">
        <f>'[8]6、模具砂箱评估表'!M602</f>
        <v>B2</v>
      </c>
      <c r="V1026" s="176"/>
      <c r="W1026" s="176"/>
      <c r="X1026" s="176"/>
      <c r="Y1026" s="176"/>
    </row>
    <row r="1027" spans="1:25" ht="18" customHeight="1">
      <c r="A1027" s="22">
        <f>'[8]6、模具砂箱评估表'!A603</f>
        <v>602</v>
      </c>
      <c r="B1027" s="22">
        <f>'[8]6、模具砂箱评估表'!B603</f>
        <v>0</v>
      </c>
      <c r="C1027" s="30" t="str">
        <f>'[8]6、模具砂箱评估表'!C603</f>
        <v>沙箱87</v>
      </c>
      <c r="D1027" s="22" t="str">
        <f>'[8]6、模具砂箱评估表'!D603</f>
        <v>铝制</v>
      </c>
      <c r="E1027" s="22"/>
      <c r="F1027" s="22">
        <f>'[8]6、模具砂箱评估表'!G603</f>
        <v>0</v>
      </c>
      <c r="G1027" s="22" t="str">
        <f>'[8]6、模具砂箱评估表'!E603</f>
        <v>个</v>
      </c>
      <c r="H1027" s="22">
        <f>'[8]6、模具砂箱评估表'!F603</f>
        <v>1</v>
      </c>
      <c r="I1027" s="23">
        <f>'[8]6、模具砂箱评估表'!H603</f>
        <v>41455</v>
      </c>
      <c r="J1027" s="23">
        <f t="shared" si="37"/>
        <v>41455</v>
      </c>
      <c r="K1027" s="23"/>
      <c r="L1027" s="110"/>
      <c r="M1027" s="11"/>
      <c r="N1027" s="10"/>
      <c r="O1027" s="13"/>
      <c r="P1027" s="11"/>
      <c r="Q1027" s="11">
        <f>'[8]6、模具砂箱评估表'!J603</f>
        <v>31100</v>
      </c>
      <c r="R1027" s="25">
        <f>'[8]6、模具砂箱评估表'!K603*100</f>
        <v>30</v>
      </c>
      <c r="S1027" s="11">
        <f t="shared" si="35"/>
        <v>9330</v>
      </c>
      <c r="T1027" s="11" t="str">
        <f t="shared" si="36"/>
        <v/>
      </c>
      <c r="U1027" s="22" t="str">
        <f>'[8]6、模具砂箱评估表'!M603</f>
        <v>B2</v>
      </c>
      <c r="V1027" s="176"/>
      <c r="W1027" s="176"/>
      <c r="X1027" s="176"/>
      <c r="Y1027" s="176"/>
    </row>
    <row r="1028" spans="1:25" ht="18" customHeight="1">
      <c r="A1028" s="22">
        <f>'[8]6、模具砂箱评估表'!A604</f>
        <v>603</v>
      </c>
      <c r="B1028" s="22">
        <f>'[8]6、模具砂箱评估表'!B604</f>
        <v>0</v>
      </c>
      <c r="C1028" s="30" t="str">
        <f>'[8]6、模具砂箱评估表'!C604</f>
        <v>沙箱88</v>
      </c>
      <c r="D1028" s="22" t="str">
        <f>'[8]6、模具砂箱评估表'!D604</f>
        <v>铝制</v>
      </c>
      <c r="E1028" s="22"/>
      <c r="F1028" s="22">
        <f>'[8]6、模具砂箱评估表'!G604</f>
        <v>0</v>
      </c>
      <c r="G1028" s="22" t="str">
        <f>'[8]6、模具砂箱评估表'!E604</f>
        <v>个</v>
      </c>
      <c r="H1028" s="22">
        <f>'[8]6、模具砂箱评估表'!F604</f>
        <v>1</v>
      </c>
      <c r="I1028" s="23">
        <f>'[8]6、模具砂箱评估表'!H604</f>
        <v>41455</v>
      </c>
      <c r="J1028" s="23">
        <f t="shared" si="37"/>
        <v>41455</v>
      </c>
      <c r="K1028" s="23"/>
      <c r="L1028" s="110"/>
      <c r="M1028" s="11"/>
      <c r="N1028" s="10"/>
      <c r="O1028" s="13"/>
      <c r="P1028" s="11"/>
      <c r="Q1028" s="11">
        <f>'[8]6、模具砂箱评估表'!J604</f>
        <v>31100</v>
      </c>
      <c r="R1028" s="25">
        <f>'[8]6、模具砂箱评估表'!K604*100</f>
        <v>30</v>
      </c>
      <c r="S1028" s="11">
        <f t="shared" si="35"/>
        <v>9330</v>
      </c>
      <c r="T1028" s="11" t="str">
        <f t="shared" si="36"/>
        <v/>
      </c>
      <c r="U1028" s="22" t="str">
        <f>'[8]6、模具砂箱评估表'!M604</f>
        <v>B2</v>
      </c>
      <c r="V1028" s="176"/>
      <c r="W1028" s="176"/>
      <c r="X1028" s="176"/>
      <c r="Y1028" s="176"/>
    </row>
    <row r="1029" spans="1:25" ht="18" customHeight="1">
      <c r="A1029" s="22">
        <f>'[8]6、模具砂箱评估表'!A605</f>
        <v>604</v>
      </c>
      <c r="B1029" s="22">
        <f>'[8]6、模具砂箱评估表'!B605</f>
        <v>0</v>
      </c>
      <c r="C1029" s="30" t="str">
        <f>'[8]6、模具砂箱评估表'!C605</f>
        <v>沙箱89</v>
      </c>
      <c r="D1029" s="22" t="str">
        <f>'[8]6、模具砂箱评估表'!D605</f>
        <v>铝制</v>
      </c>
      <c r="E1029" s="22"/>
      <c r="F1029" s="22">
        <f>'[8]6、模具砂箱评估表'!G605</f>
        <v>0</v>
      </c>
      <c r="G1029" s="22" t="str">
        <f>'[8]6、模具砂箱评估表'!E605</f>
        <v>个</v>
      </c>
      <c r="H1029" s="22">
        <f>'[8]6、模具砂箱评估表'!F605</f>
        <v>1</v>
      </c>
      <c r="I1029" s="23">
        <f>'[8]6、模具砂箱评估表'!H605</f>
        <v>41455</v>
      </c>
      <c r="J1029" s="23">
        <f t="shared" si="37"/>
        <v>41455</v>
      </c>
      <c r="K1029" s="23"/>
      <c r="L1029" s="110"/>
      <c r="M1029" s="11"/>
      <c r="N1029" s="10"/>
      <c r="O1029" s="13"/>
      <c r="P1029" s="11"/>
      <c r="Q1029" s="11">
        <f>'[8]6、模具砂箱评估表'!J605</f>
        <v>29200</v>
      </c>
      <c r="R1029" s="25">
        <f>'[8]6、模具砂箱评估表'!K605*100</f>
        <v>30</v>
      </c>
      <c r="S1029" s="11">
        <f t="shared" si="35"/>
        <v>8760</v>
      </c>
      <c r="T1029" s="11" t="str">
        <f t="shared" si="36"/>
        <v/>
      </c>
      <c r="U1029" s="22" t="str">
        <f>'[8]6、模具砂箱评估表'!M605</f>
        <v>B2</v>
      </c>
      <c r="V1029" s="176"/>
      <c r="W1029" s="176"/>
      <c r="X1029" s="176"/>
      <c r="Y1029" s="176"/>
    </row>
    <row r="1030" spans="1:25" ht="18" customHeight="1">
      <c r="A1030" s="22">
        <f>'[8]6、模具砂箱评估表'!A606</f>
        <v>605</v>
      </c>
      <c r="B1030" s="22">
        <f>'[8]6、模具砂箱评估表'!B606</f>
        <v>0</v>
      </c>
      <c r="C1030" s="30" t="str">
        <f>'[8]6、模具砂箱评估表'!C606</f>
        <v>沙箱90</v>
      </c>
      <c r="D1030" s="22" t="str">
        <f>'[8]6、模具砂箱评估表'!D606</f>
        <v>铝制</v>
      </c>
      <c r="E1030" s="22"/>
      <c r="F1030" s="22">
        <f>'[8]6、模具砂箱评估表'!G606</f>
        <v>0</v>
      </c>
      <c r="G1030" s="22" t="str">
        <f>'[8]6、模具砂箱评估表'!E606</f>
        <v>个</v>
      </c>
      <c r="H1030" s="22">
        <f>'[8]6、模具砂箱评估表'!F606</f>
        <v>1</v>
      </c>
      <c r="I1030" s="23">
        <f>'[8]6、模具砂箱评估表'!H606</f>
        <v>41455</v>
      </c>
      <c r="J1030" s="23">
        <f t="shared" si="37"/>
        <v>41455</v>
      </c>
      <c r="K1030" s="23"/>
      <c r="L1030" s="110"/>
      <c r="M1030" s="11"/>
      <c r="N1030" s="10"/>
      <c r="O1030" s="13"/>
      <c r="P1030" s="11"/>
      <c r="Q1030" s="11">
        <f>'[8]6、模具砂箱评估表'!J606</f>
        <v>29200</v>
      </c>
      <c r="R1030" s="25">
        <f>'[8]6、模具砂箱评估表'!K606*100</f>
        <v>30</v>
      </c>
      <c r="S1030" s="11">
        <f t="shared" si="35"/>
        <v>8760</v>
      </c>
      <c r="T1030" s="11" t="str">
        <f t="shared" si="36"/>
        <v/>
      </c>
      <c r="U1030" s="22" t="str">
        <f>'[8]6、模具砂箱评估表'!M606</f>
        <v>B2</v>
      </c>
      <c r="V1030" s="176"/>
      <c r="W1030" s="176"/>
      <c r="X1030" s="176"/>
      <c r="Y1030" s="176"/>
    </row>
    <row r="1031" spans="1:25" ht="18" customHeight="1">
      <c r="A1031" s="22">
        <f>'[8]6、模具砂箱评估表'!A607</f>
        <v>606</v>
      </c>
      <c r="B1031" s="22">
        <f>'[8]6、模具砂箱评估表'!B607</f>
        <v>0</v>
      </c>
      <c r="C1031" s="30" t="str">
        <f>'[8]6、模具砂箱评估表'!C607</f>
        <v>沙箱91</v>
      </c>
      <c r="D1031" s="22" t="str">
        <f>'[8]6、模具砂箱评估表'!D607</f>
        <v>铝制</v>
      </c>
      <c r="E1031" s="22"/>
      <c r="F1031" s="22">
        <f>'[8]6、模具砂箱评估表'!G607</f>
        <v>0</v>
      </c>
      <c r="G1031" s="22" t="str">
        <f>'[8]6、模具砂箱评估表'!E607</f>
        <v>个</v>
      </c>
      <c r="H1031" s="22">
        <f>'[8]6、模具砂箱评估表'!F607</f>
        <v>1</v>
      </c>
      <c r="I1031" s="23">
        <f>'[8]6、模具砂箱评估表'!H607</f>
        <v>41455</v>
      </c>
      <c r="J1031" s="23">
        <f t="shared" si="37"/>
        <v>41455</v>
      </c>
      <c r="K1031" s="23"/>
      <c r="L1031" s="110"/>
      <c r="M1031" s="11"/>
      <c r="N1031" s="10"/>
      <c r="O1031" s="13"/>
      <c r="P1031" s="11"/>
      <c r="Q1031" s="11">
        <f>'[8]6、模具砂箱评估表'!J607</f>
        <v>29200</v>
      </c>
      <c r="R1031" s="25">
        <f>'[8]6、模具砂箱评估表'!K607*100</f>
        <v>30</v>
      </c>
      <c r="S1031" s="11">
        <f t="shared" si="35"/>
        <v>8760</v>
      </c>
      <c r="T1031" s="11" t="str">
        <f t="shared" si="36"/>
        <v/>
      </c>
      <c r="U1031" s="22" t="str">
        <f>'[8]6、模具砂箱评估表'!M607</f>
        <v>B2</v>
      </c>
      <c r="V1031" s="176"/>
      <c r="W1031" s="176"/>
      <c r="X1031" s="176"/>
      <c r="Y1031" s="176"/>
    </row>
    <row r="1032" spans="1:25" ht="18" customHeight="1">
      <c r="A1032" s="22">
        <f>'[8]6、模具砂箱评估表'!A608</f>
        <v>607</v>
      </c>
      <c r="B1032" s="22">
        <f>'[8]6、模具砂箱评估表'!B608</f>
        <v>0</v>
      </c>
      <c r="C1032" s="30" t="str">
        <f>'[8]6、模具砂箱评估表'!C608</f>
        <v>沙箱92</v>
      </c>
      <c r="D1032" s="22" t="str">
        <f>'[8]6、模具砂箱评估表'!D608</f>
        <v>铝制</v>
      </c>
      <c r="E1032" s="22"/>
      <c r="F1032" s="22">
        <f>'[8]6、模具砂箱评估表'!G608</f>
        <v>0</v>
      </c>
      <c r="G1032" s="22" t="str">
        <f>'[8]6、模具砂箱评估表'!E608</f>
        <v>个</v>
      </c>
      <c r="H1032" s="22">
        <f>'[8]6、模具砂箱评估表'!F608</f>
        <v>1</v>
      </c>
      <c r="I1032" s="23">
        <f>'[8]6、模具砂箱评估表'!H608</f>
        <v>41455</v>
      </c>
      <c r="J1032" s="23">
        <f t="shared" si="37"/>
        <v>41455</v>
      </c>
      <c r="K1032" s="23"/>
      <c r="L1032" s="110"/>
      <c r="M1032" s="11"/>
      <c r="N1032" s="10"/>
      <c r="O1032" s="13"/>
      <c r="P1032" s="11"/>
      <c r="Q1032" s="11">
        <f>'[8]6、模具砂箱评估表'!J608</f>
        <v>29200</v>
      </c>
      <c r="R1032" s="25">
        <f>'[8]6、模具砂箱评估表'!K608*100</f>
        <v>30</v>
      </c>
      <c r="S1032" s="11">
        <f t="shared" si="35"/>
        <v>8760</v>
      </c>
      <c r="T1032" s="11" t="str">
        <f t="shared" si="36"/>
        <v/>
      </c>
      <c r="U1032" s="22" t="str">
        <f>'[8]6、模具砂箱评估表'!M608</f>
        <v>B2</v>
      </c>
      <c r="V1032" s="176"/>
      <c r="W1032" s="176"/>
      <c r="X1032" s="176"/>
      <c r="Y1032" s="176"/>
    </row>
    <row r="1033" spans="1:25" ht="18" customHeight="1">
      <c r="A1033" s="22">
        <f>'[8]6、模具砂箱评估表'!A609</f>
        <v>608</v>
      </c>
      <c r="B1033" s="22">
        <f>'[8]6、模具砂箱评估表'!B609</f>
        <v>0</v>
      </c>
      <c r="C1033" s="30" t="str">
        <f>'[8]6、模具砂箱评估表'!C609</f>
        <v>沙箱93</v>
      </c>
      <c r="D1033" s="22" t="str">
        <f>'[8]6、模具砂箱评估表'!D609</f>
        <v>铝制</v>
      </c>
      <c r="E1033" s="22"/>
      <c r="F1033" s="22">
        <f>'[8]6、模具砂箱评估表'!G609</f>
        <v>0</v>
      </c>
      <c r="G1033" s="22" t="str">
        <f>'[8]6、模具砂箱评估表'!E609</f>
        <v>个</v>
      </c>
      <c r="H1033" s="22">
        <f>'[8]6、模具砂箱评估表'!F609</f>
        <v>1</v>
      </c>
      <c r="I1033" s="23">
        <f>'[8]6、模具砂箱评估表'!H609</f>
        <v>41455</v>
      </c>
      <c r="J1033" s="23">
        <f t="shared" si="37"/>
        <v>41455</v>
      </c>
      <c r="K1033" s="23"/>
      <c r="L1033" s="110"/>
      <c r="M1033" s="11"/>
      <c r="N1033" s="10"/>
      <c r="O1033" s="13"/>
      <c r="P1033" s="11"/>
      <c r="Q1033" s="11">
        <f>'[8]6、模具砂箱评估表'!J609</f>
        <v>29200</v>
      </c>
      <c r="R1033" s="25">
        <f>'[8]6、模具砂箱评估表'!K609*100</f>
        <v>30</v>
      </c>
      <c r="S1033" s="11">
        <f t="shared" si="35"/>
        <v>8760</v>
      </c>
      <c r="T1033" s="11" t="str">
        <f t="shared" si="36"/>
        <v/>
      </c>
      <c r="U1033" s="22" t="str">
        <f>'[8]6、模具砂箱评估表'!M609</f>
        <v>B2</v>
      </c>
      <c r="V1033" s="176"/>
      <c r="W1033" s="176"/>
      <c r="X1033" s="176"/>
      <c r="Y1033" s="176"/>
    </row>
    <row r="1034" spans="1:25" ht="18" customHeight="1">
      <c r="A1034" s="22">
        <f>'[8]6、模具砂箱评估表'!A610</f>
        <v>609</v>
      </c>
      <c r="B1034" s="22">
        <f>'[8]6、模具砂箱评估表'!B610</f>
        <v>0</v>
      </c>
      <c r="C1034" s="30" t="str">
        <f>'[8]6、模具砂箱评估表'!C610</f>
        <v>沙箱94</v>
      </c>
      <c r="D1034" s="22" t="str">
        <f>'[8]6、模具砂箱评估表'!D610</f>
        <v>铝制</v>
      </c>
      <c r="E1034" s="22"/>
      <c r="F1034" s="22">
        <f>'[8]6、模具砂箱评估表'!G610</f>
        <v>0</v>
      </c>
      <c r="G1034" s="22" t="str">
        <f>'[8]6、模具砂箱评估表'!E610</f>
        <v>个</v>
      </c>
      <c r="H1034" s="22">
        <f>'[8]6、模具砂箱评估表'!F610</f>
        <v>1</v>
      </c>
      <c r="I1034" s="23">
        <f>'[8]6、模具砂箱评估表'!H610</f>
        <v>41455</v>
      </c>
      <c r="J1034" s="23">
        <f t="shared" si="37"/>
        <v>41455</v>
      </c>
      <c r="K1034" s="23"/>
      <c r="L1034" s="110"/>
      <c r="M1034" s="11"/>
      <c r="N1034" s="10"/>
      <c r="O1034" s="13"/>
      <c r="P1034" s="11"/>
      <c r="Q1034" s="11">
        <f>'[8]6、模具砂箱评估表'!J610</f>
        <v>28700</v>
      </c>
      <c r="R1034" s="25">
        <f>'[8]6、模具砂箱评估表'!K610*100</f>
        <v>30</v>
      </c>
      <c r="S1034" s="11">
        <f t="shared" si="35"/>
        <v>8610</v>
      </c>
      <c r="T1034" s="11" t="str">
        <f t="shared" si="36"/>
        <v/>
      </c>
      <c r="U1034" s="22" t="str">
        <f>'[8]6、模具砂箱评估表'!M610</f>
        <v>B2</v>
      </c>
      <c r="V1034" s="176"/>
      <c r="W1034" s="176"/>
      <c r="X1034" s="176"/>
      <c r="Y1034" s="176"/>
    </row>
    <row r="1035" spans="1:25" ht="18" customHeight="1">
      <c r="A1035" s="22">
        <f>'[8]6、模具砂箱评估表'!A611</f>
        <v>610</v>
      </c>
      <c r="B1035" s="22">
        <f>'[8]6、模具砂箱评估表'!B611</f>
        <v>0</v>
      </c>
      <c r="C1035" s="30" t="str">
        <f>'[8]6、模具砂箱评估表'!C611</f>
        <v>沙箱95</v>
      </c>
      <c r="D1035" s="22">
        <f>'[8]6、模具砂箱评估表'!D611</f>
        <v>0</v>
      </c>
      <c r="E1035" s="22"/>
      <c r="F1035" s="22">
        <f>'[8]6、模具砂箱评估表'!G611</f>
        <v>0</v>
      </c>
      <c r="G1035" s="22" t="str">
        <f>'[8]6、模具砂箱评估表'!E611</f>
        <v>个</v>
      </c>
      <c r="H1035" s="22">
        <f>'[8]6、模具砂箱评估表'!F611</f>
        <v>1</v>
      </c>
      <c r="I1035" s="23">
        <f>'[8]6、模具砂箱评估表'!H611</f>
        <v>41455</v>
      </c>
      <c r="J1035" s="23">
        <f t="shared" si="37"/>
        <v>41455</v>
      </c>
      <c r="K1035" s="23"/>
      <c r="L1035" s="110"/>
      <c r="M1035" s="11"/>
      <c r="N1035" s="10"/>
      <c r="O1035" s="13"/>
      <c r="P1035" s="11"/>
      <c r="Q1035" s="11">
        <f>'[8]6、模具砂箱评估表'!J611</f>
        <v>19600</v>
      </c>
      <c r="R1035" s="25">
        <f>'[8]6、模具砂箱评估表'!K611*100</f>
        <v>30</v>
      </c>
      <c r="S1035" s="11">
        <f t="shared" si="35"/>
        <v>5880</v>
      </c>
      <c r="T1035" s="11" t="str">
        <f t="shared" si="36"/>
        <v/>
      </c>
      <c r="U1035" s="22" t="str">
        <f>'[8]6、模具砂箱评估表'!M611</f>
        <v>B2</v>
      </c>
      <c r="V1035" s="176"/>
      <c r="W1035" s="176"/>
      <c r="X1035" s="176"/>
      <c r="Y1035" s="176"/>
    </row>
    <row r="1036" spans="1:25" ht="18" customHeight="1">
      <c r="A1036" s="22">
        <f>'[8]6、模具砂箱评估表'!A612</f>
        <v>611</v>
      </c>
      <c r="B1036" s="22">
        <f>'[8]6、模具砂箱评估表'!B612</f>
        <v>0</v>
      </c>
      <c r="C1036" s="30" t="str">
        <f>'[8]6、模具砂箱评估表'!C612</f>
        <v>沙箱96</v>
      </c>
      <c r="D1036" s="22">
        <f>'[8]6、模具砂箱评估表'!D612</f>
        <v>0</v>
      </c>
      <c r="E1036" s="22"/>
      <c r="F1036" s="22">
        <f>'[8]6、模具砂箱评估表'!G612</f>
        <v>0</v>
      </c>
      <c r="G1036" s="22" t="str">
        <f>'[8]6、模具砂箱评估表'!E612</f>
        <v>个</v>
      </c>
      <c r="H1036" s="22">
        <f>'[8]6、模具砂箱评估表'!F612</f>
        <v>1</v>
      </c>
      <c r="I1036" s="23">
        <f>'[8]6、模具砂箱评估表'!H612</f>
        <v>41455</v>
      </c>
      <c r="J1036" s="23">
        <f t="shared" si="37"/>
        <v>41455</v>
      </c>
      <c r="K1036" s="23"/>
      <c r="L1036" s="110"/>
      <c r="M1036" s="11"/>
      <c r="N1036" s="10"/>
      <c r="O1036" s="13"/>
      <c r="P1036" s="11"/>
      <c r="Q1036" s="11">
        <f>'[8]6、模具砂箱评估表'!J612</f>
        <v>14600</v>
      </c>
      <c r="R1036" s="25">
        <f>'[8]6、模具砂箱评估表'!K612*100</f>
        <v>30</v>
      </c>
      <c r="S1036" s="11">
        <f t="shared" si="35"/>
        <v>4380</v>
      </c>
      <c r="T1036" s="11" t="str">
        <f t="shared" si="36"/>
        <v/>
      </c>
      <c r="U1036" s="22" t="str">
        <f>'[8]6、模具砂箱评估表'!M612</f>
        <v>B2</v>
      </c>
      <c r="V1036" s="176"/>
      <c r="W1036" s="176"/>
      <c r="X1036" s="176"/>
      <c r="Y1036" s="176"/>
    </row>
    <row r="1037" spans="1:25" ht="18" customHeight="1">
      <c r="A1037" s="22">
        <f>'[8]6、模具砂箱评估表'!A613</f>
        <v>612</v>
      </c>
      <c r="B1037" s="22">
        <f>'[8]6、模具砂箱评估表'!B613</f>
        <v>0</v>
      </c>
      <c r="C1037" s="30" t="str">
        <f>'[8]6、模具砂箱评估表'!C613</f>
        <v>沙箱97</v>
      </c>
      <c r="D1037" s="22">
        <f>'[8]6、模具砂箱评估表'!D613</f>
        <v>0</v>
      </c>
      <c r="E1037" s="22"/>
      <c r="F1037" s="22">
        <f>'[8]6、模具砂箱评估表'!G613</f>
        <v>0</v>
      </c>
      <c r="G1037" s="22" t="str">
        <f>'[8]6、模具砂箱评估表'!E613</f>
        <v>个</v>
      </c>
      <c r="H1037" s="22">
        <f>'[8]6、模具砂箱评估表'!F613</f>
        <v>1</v>
      </c>
      <c r="I1037" s="23">
        <f>'[8]6、模具砂箱评估表'!H613</f>
        <v>41455</v>
      </c>
      <c r="J1037" s="23">
        <f t="shared" si="37"/>
        <v>41455</v>
      </c>
      <c r="K1037" s="23"/>
      <c r="L1037" s="110"/>
      <c r="M1037" s="11"/>
      <c r="N1037" s="10"/>
      <c r="O1037" s="13"/>
      <c r="P1037" s="11"/>
      <c r="Q1037" s="11">
        <f>'[8]6、模具砂箱评估表'!J613</f>
        <v>14600</v>
      </c>
      <c r="R1037" s="25">
        <f>'[8]6、模具砂箱评估表'!K613*100</f>
        <v>30</v>
      </c>
      <c r="S1037" s="11">
        <f t="shared" si="35"/>
        <v>4380</v>
      </c>
      <c r="T1037" s="11" t="str">
        <f t="shared" si="36"/>
        <v/>
      </c>
      <c r="U1037" s="22" t="str">
        <f>'[8]6、模具砂箱评估表'!M613</f>
        <v>B2</v>
      </c>
      <c r="V1037" s="176"/>
      <c r="W1037" s="176"/>
      <c r="X1037" s="176"/>
      <c r="Y1037" s="176"/>
    </row>
    <row r="1038" spans="1:25" ht="18" customHeight="1">
      <c r="A1038" s="22">
        <f>'[8]6、模具砂箱评估表'!A614</f>
        <v>613</v>
      </c>
      <c r="B1038" s="22">
        <f>'[8]6、模具砂箱评估表'!B614</f>
        <v>0</v>
      </c>
      <c r="C1038" s="30" t="str">
        <f>'[8]6、模具砂箱评估表'!C614</f>
        <v>沙箱98</v>
      </c>
      <c r="D1038" s="22">
        <f>'[8]6、模具砂箱评估表'!D614</f>
        <v>0</v>
      </c>
      <c r="E1038" s="22"/>
      <c r="F1038" s="22">
        <f>'[8]6、模具砂箱评估表'!G614</f>
        <v>0</v>
      </c>
      <c r="G1038" s="22" t="str">
        <f>'[8]6、模具砂箱评估表'!E614</f>
        <v>个</v>
      </c>
      <c r="H1038" s="22">
        <f>'[8]6、模具砂箱评估表'!F614</f>
        <v>1</v>
      </c>
      <c r="I1038" s="23">
        <f>'[8]6、模具砂箱评估表'!H614</f>
        <v>41455</v>
      </c>
      <c r="J1038" s="23">
        <f t="shared" si="37"/>
        <v>41455</v>
      </c>
      <c r="K1038" s="23"/>
      <c r="L1038" s="110"/>
      <c r="M1038" s="11"/>
      <c r="N1038" s="10"/>
      <c r="O1038" s="13"/>
      <c r="P1038" s="11"/>
      <c r="Q1038" s="11">
        <f>'[8]6、模具砂箱评估表'!J614</f>
        <v>10900</v>
      </c>
      <c r="R1038" s="25">
        <f>'[8]6、模具砂箱评估表'!K614*100</f>
        <v>30</v>
      </c>
      <c r="S1038" s="11">
        <f t="shared" si="35"/>
        <v>3270</v>
      </c>
      <c r="T1038" s="11" t="str">
        <f t="shared" si="36"/>
        <v/>
      </c>
      <c r="U1038" s="22" t="str">
        <f>'[8]6、模具砂箱评估表'!M614</f>
        <v>B2</v>
      </c>
      <c r="V1038" s="176"/>
      <c r="W1038" s="176"/>
      <c r="X1038" s="176"/>
      <c r="Y1038" s="176"/>
    </row>
    <row r="1039" spans="1:25" ht="18" customHeight="1">
      <c r="A1039" s="22">
        <f>'[8]6、模具砂箱评估表'!A615</f>
        <v>614</v>
      </c>
      <c r="B1039" s="22">
        <f>'[8]6、模具砂箱评估表'!B615</f>
        <v>0</v>
      </c>
      <c r="C1039" s="30" t="str">
        <f>'[8]6、模具砂箱评估表'!C615</f>
        <v>沙箱99</v>
      </c>
      <c r="D1039" s="22">
        <f>'[8]6、模具砂箱评估表'!D615</f>
        <v>0</v>
      </c>
      <c r="E1039" s="22"/>
      <c r="F1039" s="22">
        <f>'[8]6、模具砂箱评估表'!G615</f>
        <v>0</v>
      </c>
      <c r="G1039" s="22" t="str">
        <f>'[8]6、模具砂箱评估表'!E615</f>
        <v>个</v>
      </c>
      <c r="H1039" s="22">
        <f>'[8]6、模具砂箱评估表'!F615</f>
        <v>1</v>
      </c>
      <c r="I1039" s="23">
        <f>'[8]6、模具砂箱评估表'!H615</f>
        <v>41455</v>
      </c>
      <c r="J1039" s="23">
        <f t="shared" si="37"/>
        <v>41455</v>
      </c>
      <c r="K1039" s="23"/>
      <c r="L1039" s="110"/>
      <c r="M1039" s="11"/>
      <c r="N1039" s="10"/>
      <c r="O1039" s="13"/>
      <c r="P1039" s="11"/>
      <c r="Q1039" s="11">
        <f>'[8]6、模具砂箱评估表'!J615</f>
        <v>16200</v>
      </c>
      <c r="R1039" s="25">
        <f>'[8]6、模具砂箱评估表'!K615*100</f>
        <v>30</v>
      </c>
      <c r="S1039" s="11">
        <f t="shared" si="35"/>
        <v>4860</v>
      </c>
      <c r="T1039" s="11" t="str">
        <f t="shared" si="36"/>
        <v/>
      </c>
      <c r="U1039" s="22" t="str">
        <f>'[8]6、模具砂箱评估表'!M615</f>
        <v>B2</v>
      </c>
      <c r="V1039" s="176"/>
      <c r="W1039" s="176"/>
      <c r="X1039" s="176"/>
      <c r="Y1039" s="176"/>
    </row>
    <row r="1040" spans="1:25" ht="18" customHeight="1">
      <c r="A1040" s="22">
        <f>'[8]6、模具砂箱评估表'!A616</f>
        <v>615</v>
      </c>
      <c r="B1040" s="22">
        <f>'[8]6、模具砂箱评估表'!B616</f>
        <v>0</v>
      </c>
      <c r="C1040" s="30" t="str">
        <f>'[8]6、模具砂箱评估表'!C616</f>
        <v>沙箱100</v>
      </c>
      <c r="D1040" s="22">
        <f>'[8]6、模具砂箱评估表'!D616</f>
        <v>0</v>
      </c>
      <c r="E1040" s="22"/>
      <c r="F1040" s="22">
        <f>'[8]6、模具砂箱评估表'!G616</f>
        <v>0</v>
      </c>
      <c r="G1040" s="22" t="str">
        <f>'[8]6、模具砂箱评估表'!E616</f>
        <v>个</v>
      </c>
      <c r="H1040" s="22">
        <f>'[8]6、模具砂箱评估表'!F616</f>
        <v>1</v>
      </c>
      <c r="I1040" s="23">
        <f>'[8]6、模具砂箱评估表'!H616</f>
        <v>41455</v>
      </c>
      <c r="J1040" s="23">
        <f t="shared" si="37"/>
        <v>41455</v>
      </c>
      <c r="K1040" s="23"/>
      <c r="L1040" s="110"/>
      <c r="M1040" s="11"/>
      <c r="N1040" s="10"/>
      <c r="O1040" s="13"/>
      <c r="P1040" s="11"/>
      <c r="Q1040" s="11">
        <f>'[8]6、模具砂箱评估表'!J616</f>
        <v>23300</v>
      </c>
      <c r="R1040" s="25">
        <f>'[8]6、模具砂箱评估表'!K616*100</f>
        <v>30</v>
      </c>
      <c r="S1040" s="11">
        <f t="shared" si="35"/>
        <v>6990</v>
      </c>
      <c r="T1040" s="11" t="str">
        <f t="shared" si="36"/>
        <v/>
      </c>
      <c r="U1040" s="22" t="str">
        <f>'[8]6、模具砂箱评估表'!M616</f>
        <v>B2</v>
      </c>
      <c r="V1040" s="176"/>
      <c r="W1040" s="176"/>
      <c r="X1040" s="176"/>
      <c r="Y1040" s="176"/>
    </row>
    <row r="1041" spans="1:25" ht="18" customHeight="1">
      <c r="A1041" s="22">
        <f>'[8]6、模具砂箱评估表'!A617</f>
        <v>616</v>
      </c>
      <c r="B1041" s="22">
        <f>'[8]6、模具砂箱评估表'!B617</f>
        <v>0</v>
      </c>
      <c r="C1041" s="30" t="str">
        <f>'[8]6、模具砂箱评估表'!C617</f>
        <v>沙箱101</v>
      </c>
      <c r="D1041" s="22">
        <f>'[8]6、模具砂箱评估表'!D617</f>
        <v>0</v>
      </c>
      <c r="E1041" s="22"/>
      <c r="F1041" s="22">
        <f>'[8]6、模具砂箱评估表'!G617</f>
        <v>0</v>
      </c>
      <c r="G1041" s="22" t="str">
        <f>'[8]6、模具砂箱评估表'!E617</f>
        <v>个</v>
      </c>
      <c r="H1041" s="22">
        <f>'[8]6、模具砂箱评估表'!F617</f>
        <v>1</v>
      </c>
      <c r="I1041" s="23">
        <f>'[8]6、模具砂箱评估表'!H617</f>
        <v>41455</v>
      </c>
      <c r="J1041" s="23">
        <f t="shared" si="37"/>
        <v>41455</v>
      </c>
      <c r="K1041" s="23"/>
      <c r="L1041" s="110"/>
      <c r="M1041" s="11"/>
      <c r="N1041" s="10"/>
      <c r="O1041" s="13"/>
      <c r="P1041" s="11"/>
      <c r="Q1041" s="11">
        <f>'[8]6、模具砂箱评估表'!J617</f>
        <v>23300</v>
      </c>
      <c r="R1041" s="25">
        <f>'[8]6、模具砂箱评估表'!K617*100</f>
        <v>30</v>
      </c>
      <c r="S1041" s="11">
        <f t="shared" si="35"/>
        <v>6990</v>
      </c>
      <c r="T1041" s="11" t="str">
        <f t="shared" si="36"/>
        <v/>
      </c>
      <c r="U1041" s="22" t="str">
        <f>'[8]6、模具砂箱评估表'!M617</f>
        <v>B2</v>
      </c>
      <c r="V1041" s="176"/>
      <c r="W1041" s="176"/>
      <c r="X1041" s="176"/>
      <c r="Y1041" s="176"/>
    </row>
    <row r="1042" spans="1:25" ht="18" customHeight="1">
      <c r="A1042" s="22">
        <f>'[8]6、模具砂箱评估表'!A618</f>
        <v>617</v>
      </c>
      <c r="B1042" s="22">
        <f>'[8]6、模具砂箱评估表'!B618</f>
        <v>0</v>
      </c>
      <c r="C1042" s="30" t="str">
        <f>'[8]6、模具砂箱评估表'!C618</f>
        <v>沙箱102</v>
      </c>
      <c r="D1042" s="22">
        <f>'[8]6、模具砂箱评估表'!D618</f>
        <v>0</v>
      </c>
      <c r="E1042" s="22"/>
      <c r="F1042" s="22">
        <f>'[8]6、模具砂箱评估表'!G618</f>
        <v>0</v>
      </c>
      <c r="G1042" s="22" t="str">
        <f>'[8]6、模具砂箱评估表'!E618</f>
        <v>个</v>
      </c>
      <c r="H1042" s="22">
        <f>'[8]6、模具砂箱评估表'!F618</f>
        <v>1</v>
      </c>
      <c r="I1042" s="23">
        <f>'[8]6、模具砂箱评估表'!H618</f>
        <v>41455</v>
      </c>
      <c r="J1042" s="23">
        <f t="shared" si="37"/>
        <v>41455</v>
      </c>
      <c r="K1042" s="23"/>
      <c r="L1042" s="110"/>
      <c r="M1042" s="11"/>
      <c r="N1042" s="10"/>
      <c r="O1042" s="13"/>
      <c r="P1042" s="11"/>
      <c r="Q1042" s="11">
        <f>'[8]6、模具砂箱评估表'!J618</f>
        <v>23300</v>
      </c>
      <c r="R1042" s="25">
        <f>'[8]6、模具砂箱评估表'!K618*100</f>
        <v>30</v>
      </c>
      <c r="S1042" s="11">
        <f t="shared" si="35"/>
        <v>6990</v>
      </c>
      <c r="T1042" s="11" t="str">
        <f t="shared" si="36"/>
        <v/>
      </c>
      <c r="U1042" s="22" t="str">
        <f>'[8]6、模具砂箱评估表'!M618</f>
        <v>B2</v>
      </c>
      <c r="V1042" s="176"/>
      <c r="W1042" s="176"/>
      <c r="X1042" s="176"/>
      <c r="Y1042" s="176"/>
    </row>
    <row r="1043" spans="1:25" ht="18" customHeight="1">
      <c r="A1043" s="22">
        <f>'[8]6、模具砂箱评估表'!A619</f>
        <v>618</v>
      </c>
      <c r="B1043" s="22">
        <f>'[8]6、模具砂箱评估表'!B619</f>
        <v>0</v>
      </c>
      <c r="C1043" s="30" t="str">
        <f>'[8]6、模具砂箱评估表'!C619</f>
        <v>沙箱103</v>
      </c>
      <c r="D1043" s="22">
        <f>'[8]6、模具砂箱评估表'!D619</f>
        <v>0</v>
      </c>
      <c r="E1043" s="22"/>
      <c r="F1043" s="22">
        <f>'[8]6、模具砂箱评估表'!G619</f>
        <v>0</v>
      </c>
      <c r="G1043" s="22" t="str">
        <f>'[8]6、模具砂箱评估表'!E619</f>
        <v>个</v>
      </c>
      <c r="H1043" s="22">
        <f>'[8]6、模具砂箱评估表'!F619</f>
        <v>1</v>
      </c>
      <c r="I1043" s="23">
        <f>'[8]6、模具砂箱评估表'!H619</f>
        <v>41455</v>
      </c>
      <c r="J1043" s="23">
        <f t="shared" si="37"/>
        <v>41455</v>
      </c>
      <c r="K1043" s="23"/>
      <c r="L1043" s="110"/>
      <c r="M1043" s="11"/>
      <c r="N1043" s="10"/>
      <c r="O1043" s="13"/>
      <c r="P1043" s="11"/>
      <c r="Q1043" s="11">
        <f>'[8]6、模具砂箱评估表'!J619</f>
        <v>23300</v>
      </c>
      <c r="R1043" s="25">
        <f>'[8]6、模具砂箱评估表'!K619*100</f>
        <v>30</v>
      </c>
      <c r="S1043" s="11">
        <f t="shared" si="35"/>
        <v>6990</v>
      </c>
      <c r="T1043" s="11" t="str">
        <f t="shared" si="36"/>
        <v/>
      </c>
      <c r="U1043" s="22" t="str">
        <f>'[8]6、模具砂箱评估表'!M619</f>
        <v>B2</v>
      </c>
      <c r="V1043" s="176"/>
      <c r="W1043" s="176"/>
      <c r="X1043" s="176"/>
      <c r="Y1043" s="176"/>
    </row>
    <row r="1044" spans="1:25" ht="18" customHeight="1">
      <c r="A1044" s="22">
        <f>'[8]6、模具砂箱评估表'!A620</f>
        <v>619</v>
      </c>
      <c r="B1044" s="22">
        <f>'[8]6、模具砂箱评估表'!B620</f>
        <v>0</v>
      </c>
      <c r="C1044" s="30" t="str">
        <f>'[8]6、模具砂箱评估表'!C620</f>
        <v>沙箱104</v>
      </c>
      <c r="D1044" s="22">
        <f>'[8]6、模具砂箱评估表'!D620</f>
        <v>0</v>
      </c>
      <c r="E1044" s="22"/>
      <c r="F1044" s="22">
        <f>'[8]6、模具砂箱评估表'!G620</f>
        <v>0</v>
      </c>
      <c r="G1044" s="22" t="str">
        <f>'[8]6、模具砂箱评估表'!E620</f>
        <v>个</v>
      </c>
      <c r="H1044" s="22">
        <f>'[8]6、模具砂箱评估表'!F620</f>
        <v>1</v>
      </c>
      <c r="I1044" s="23">
        <f>'[8]6、模具砂箱评估表'!H620</f>
        <v>41455</v>
      </c>
      <c r="J1044" s="23">
        <f t="shared" si="37"/>
        <v>41455</v>
      </c>
      <c r="K1044" s="23"/>
      <c r="L1044" s="110"/>
      <c r="M1044" s="11"/>
      <c r="N1044" s="10"/>
      <c r="O1044" s="13"/>
      <c r="P1044" s="11"/>
      <c r="Q1044" s="11">
        <f>'[8]6、模具砂箱评估表'!J620</f>
        <v>23300</v>
      </c>
      <c r="R1044" s="25">
        <f>'[8]6、模具砂箱评估表'!K620*100</f>
        <v>30</v>
      </c>
      <c r="S1044" s="11">
        <f t="shared" si="35"/>
        <v>6990</v>
      </c>
      <c r="T1044" s="11" t="str">
        <f t="shared" si="36"/>
        <v/>
      </c>
      <c r="U1044" s="22" t="str">
        <f>'[8]6、模具砂箱评估表'!M620</f>
        <v>B2</v>
      </c>
      <c r="V1044" s="176"/>
      <c r="W1044" s="176"/>
      <c r="X1044" s="176"/>
      <c r="Y1044" s="176"/>
    </row>
    <row r="1045" spans="1:25" ht="18" customHeight="1">
      <c r="A1045" s="22">
        <f>'[8]6、模具砂箱评估表'!A621</f>
        <v>620</v>
      </c>
      <c r="B1045" s="22">
        <f>'[8]6、模具砂箱评估表'!B621</f>
        <v>0</v>
      </c>
      <c r="C1045" s="30" t="str">
        <f>'[8]6、模具砂箱评估表'!C621</f>
        <v>沙箱105</v>
      </c>
      <c r="D1045" s="22">
        <f>'[8]6、模具砂箱评估表'!D621</f>
        <v>0</v>
      </c>
      <c r="E1045" s="22"/>
      <c r="F1045" s="22">
        <f>'[8]6、模具砂箱评估表'!G621</f>
        <v>0</v>
      </c>
      <c r="G1045" s="22" t="str">
        <f>'[8]6、模具砂箱评估表'!E621</f>
        <v>个</v>
      </c>
      <c r="H1045" s="22">
        <f>'[8]6、模具砂箱评估表'!F621</f>
        <v>1</v>
      </c>
      <c r="I1045" s="23">
        <f>'[8]6、模具砂箱评估表'!H621</f>
        <v>41455</v>
      </c>
      <c r="J1045" s="23">
        <f t="shared" si="37"/>
        <v>41455</v>
      </c>
      <c r="K1045" s="23"/>
      <c r="L1045" s="110"/>
      <c r="M1045" s="11"/>
      <c r="N1045" s="10"/>
      <c r="O1045" s="13"/>
      <c r="P1045" s="11"/>
      <c r="Q1045" s="11">
        <f>'[8]6、模具砂箱评估表'!J621</f>
        <v>23300</v>
      </c>
      <c r="R1045" s="25">
        <f>'[8]6、模具砂箱评估表'!K621*100</f>
        <v>30</v>
      </c>
      <c r="S1045" s="11">
        <f t="shared" si="35"/>
        <v>6990</v>
      </c>
      <c r="T1045" s="11" t="str">
        <f t="shared" si="36"/>
        <v/>
      </c>
      <c r="U1045" s="22" t="str">
        <f>'[8]6、模具砂箱评估表'!M621</f>
        <v>B2</v>
      </c>
      <c r="V1045" s="176"/>
      <c r="W1045" s="176"/>
      <c r="X1045" s="176"/>
      <c r="Y1045" s="176"/>
    </row>
    <row r="1046" spans="1:25" ht="18" customHeight="1">
      <c r="A1046" s="22">
        <f>'[8]6、模具砂箱评估表'!A622</f>
        <v>621</v>
      </c>
      <c r="B1046" s="22">
        <f>'[8]6、模具砂箱评估表'!B622</f>
        <v>0</v>
      </c>
      <c r="C1046" s="30" t="str">
        <f>'[8]6、模具砂箱评估表'!C622</f>
        <v>沙箱106</v>
      </c>
      <c r="D1046" s="22">
        <f>'[8]6、模具砂箱评估表'!D622</f>
        <v>0</v>
      </c>
      <c r="E1046" s="22"/>
      <c r="F1046" s="22">
        <f>'[8]6、模具砂箱评估表'!G622</f>
        <v>0</v>
      </c>
      <c r="G1046" s="22" t="str">
        <f>'[8]6、模具砂箱评估表'!E622</f>
        <v>个</v>
      </c>
      <c r="H1046" s="22">
        <f>'[8]6、模具砂箱评估表'!F622</f>
        <v>1</v>
      </c>
      <c r="I1046" s="23">
        <f>'[8]6、模具砂箱评估表'!H622</f>
        <v>41455</v>
      </c>
      <c r="J1046" s="23">
        <f t="shared" si="37"/>
        <v>41455</v>
      </c>
      <c r="K1046" s="23"/>
      <c r="L1046" s="110"/>
      <c r="M1046" s="11"/>
      <c r="N1046" s="10"/>
      <c r="O1046" s="13"/>
      <c r="P1046" s="11"/>
      <c r="Q1046" s="11">
        <f>'[8]6、模具砂箱评估表'!J622</f>
        <v>23300</v>
      </c>
      <c r="R1046" s="25">
        <f>'[8]6、模具砂箱评估表'!K622*100</f>
        <v>30</v>
      </c>
      <c r="S1046" s="11">
        <f t="shared" si="35"/>
        <v>6990</v>
      </c>
      <c r="T1046" s="11" t="str">
        <f t="shared" si="36"/>
        <v/>
      </c>
      <c r="U1046" s="22" t="str">
        <f>'[8]6、模具砂箱评估表'!M622</f>
        <v>B2</v>
      </c>
      <c r="V1046" s="176"/>
      <c r="W1046" s="176"/>
      <c r="X1046" s="176"/>
      <c r="Y1046" s="176"/>
    </row>
    <row r="1047" spans="1:25" ht="18" customHeight="1">
      <c r="A1047" s="22">
        <f>'[8]6、模具砂箱评估表'!A623</f>
        <v>622</v>
      </c>
      <c r="B1047" s="22">
        <f>'[8]6、模具砂箱评估表'!B623</f>
        <v>0</v>
      </c>
      <c r="C1047" s="30" t="str">
        <f>'[8]6、模具砂箱评估表'!C623</f>
        <v>沙箱107</v>
      </c>
      <c r="D1047" s="22">
        <f>'[8]6、模具砂箱评估表'!D623</f>
        <v>0</v>
      </c>
      <c r="E1047" s="22"/>
      <c r="F1047" s="22">
        <f>'[8]6、模具砂箱评估表'!G623</f>
        <v>0</v>
      </c>
      <c r="G1047" s="22" t="str">
        <f>'[8]6、模具砂箱评估表'!E623</f>
        <v>个</v>
      </c>
      <c r="H1047" s="22">
        <f>'[8]6、模具砂箱评估表'!F623</f>
        <v>1</v>
      </c>
      <c r="I1047" s="23">
        <f>'[8]6、模具砂箱评估表'!H623</f>
        <v>41455</v>
      </c>
      <c r="J1047" s="23">
        <f t="shared" si="37"/>
        <v>41455</v>
      </c>
      <c r="K1047" s="23"/>
      <c r="L1047" s="110"/>
      <c r="M1047" s="11"/>
      <c r="N1047" s="10"/>
      <c r="O1047" s="13"/>
      <c r="P1047" s="11"/>
      <c r="Q1047" s="11">
        <f>'[8]6、模具砂箱评估表'!J623</f>
        <v>23300</v>
      </c>
      <c r="R1047" s="25">
        <f>'[8]6、模具砂箱评估表'!K623*100</f>
        <v>30</v>
      </c>
      <c r="S1047" s="11">
        <f t="shared" si="35"/>
        <v>6990</v>
      </c>
      <c r="T1047" s="11" t="str">
        <f t="shared" si="36"/>
        <v/>
      </c>
      <c r="U1047" s="22" t="str">
        <f>'[8]6、模具砂箱评估表'!M623</f>
        <v>B2</v>
      </c>
      <c r="V1047" s="176"/>
      <c r="W1047" s="176"/>
      <c r="X1047" s="176"/>
      <c r="Y1047" s="176"/>
    </row>
    <row r="1048" spans="1:25" ht="18" customHeight="1">
      <c r="A1048" s="22">
        <f>'[8]6、模具砂箱评估表'!A624</f>
        <v>623</v>
      </c>
      <c r="B1048" s="22">
        <f>'[8]6、模具砂箱评估表'!B624</f>
        <v>0</v>
      </c>
      <c r="C1048" s="30" t="str">
        <f>'[8]6、模具砂箱评估表'!C624</f>
        <v>沙箱108</v>
      </c>
      <c r="D1048" s="22">
        <f>'[8]6、模具砂箱评估表'!D624</f>
        <v>0</v>
      </c>
      <c r="E1048" s="22"/>
      <c r="F1048" s="22">
        <f>'[8]6、模具砂箱评估表'!G624</f>
        <v>0</v>
      </c>
      <c r="G1048" s="22" t="str">
        <f>'[8]6、模具砂箱评估表'!E624</f>
        <v>个</v>
      </c>
      <c r="H1048" s="22">
        <f>'[8]6、模具砂箱评估表'!F624</f>
        <v>1</v>
      </c>
      <c r="I1048" s="23">
        <f>'[8]6、模具砂箱评估表'!H624</f>
        <v>41455</v>
      </c>
      <c r="J1048" s="23">
        <f t="shared" si="37"/>
        <v>41455</v>
      </c>
      <c r="K1048" s="23"/>
      <c r="L1048" s="110"/>
      <c r="M1048" s="11"/>
      <c r="N1048" s="10"/>
      <c r="O1048" s="13"/>
      <c r="P1048" s="11"/>
      <c r="Q1048" s="11">
        <f>'[8]6、模具砂箱评估表'!J624</f>
        <v>23300</v>
      </c>
      <c r="R1048" s="25">
        <f>'[8]6、模具砂箱评估表'!K624*100</f>
        <v>30</v>
      </c>
      <c r="S1048" s="11">
        <f t="shared" si="35"/>
        <v>6990</v>
      </c>
      <c r="T1048" s="11" t="str">
        <f t="shared" si="36"/>
        <v/>
      </c>
      <c r="U1048" s="22" t="str">
        <f>'[8]6、模具砂箱评估表'!M624</f>
        <v>B2</v>
      </c>
      <c r="V1048" s="176"/>
      <c r="W1048" s="176"/>
      <c r="X1048" s="176"/>
      <c r="Y1048" s="176"/>
    </row>
    <row r="1049" spans="1:25" ht="18" customHeight="1">
      <c r="A1049" s="22">
        <f>'[8]6、模具砂箱评估表'!A625</f>
        <v>624</v>
      </c>
      <c r="B1049" s="22">
        <f>'[8]6、模具砂箱评估表'!B625</f>
        <v>0</v>
      </c>
      <c r="C1049" s="30" t="str">
        <f>'[8]6、模具砂箱评估表'!C625</f>
        <v>沙箱109</v>
      </c>
      <c r="D1049" s="22">
        <f>'[8]6、模具砂箱评估表'!D625</f>
        <v>0</v>
      </c>
      <c r="E1049" s="22"/>
      <c r="F1049" s="22">
        <f>'[8]6、模具砂箱评估表'!G625</f>
        <v>0</v>
      </c>
      <c r="G1049" s="22" t="str">
        <f>'[8]6、模具砂箱评估表'!E625</f>
        <v>个</v>
      </c>
      <c r="H1049" s="22">
        <f>'[8]6、模具砂箱评估表'!F625</f>
        <v>1</v>
      </c>
      <c r="I1049" s="23">
        <f>'[8]6、模具砂箱评估表'!H625</f>
        <v>41455</v>
      </c>
      <c r="J1049" s="23">
        <f t="shared" si="37"/>
        <v>41455</v>
      </c>
      <c r="K1049" s="23"/>
      <c r="L1049" s="110"/>
      <c r="M1049" s="11"/>
      <c r="N1049" s="10"/>
      <c r="O1049" s="13"/>
      <c r="P1049" s="11"/>
      <c r="Q1049" s="11">
        <f>'[8]6、模具砂箱评估表'!J625</f>
        <v>23300</v>
      </c>
      <c r="R1049" s="25">
        <f>'[8]6、模具砂箱评估表'!K625*100</f>
        <v>30</v>
      </c>
      <c r="S1049" s="11">
        <f t="shared" si="35"/>
        <v>6990</v>
      </c>
      <c r="T1049" s="11" t="str">
        <f t="shared" si="36"/>
        <v/>
      </c>
      <c r="U1049" s="22" t="str">
        <f>'[8]6、模具砂箱评估表'!M625</f>
        <v>B2</v>
      </c>
      <c r="V1049" s="176"/>
      <c r="W1049" s="176"/>
      <c r="X1049" s="176"/>
      <c r="Y1049" s="176"/>
    </row>
    <row r="1050" spans="1:25" ht="18" customHeight="1">
      <c r="A1050" s="22">
        <f>'[8]6、模具砂箱评估表'!A626</f>
        <v>625</v>
      </c>
      <c r="B1050" s="22">
        <f>'[8]6、模具砂箱评估表'!B626</f>
        <v>0</v>
      </c>
      <c r="C1050" s="30" t="str">
        <f>'[8]6、模具砂箱评估表'!C626</f>
        <v>沙箱110</v>
      </c>
      <c r="D1050" s="22">
        <f>'[8]6、模具砂箱评估表'!D626</f>
        <v>0</v>
      </c>
      <c r="E1050" s="22"/>
      <c r="F1050" s="22">
        <f>'[8]6、模具砂箱评估表'!G626</f>
        <v>0</v>
      </c>
      <c r="G1050" s="22" t="str">
        <f>'[8]6、模具砂箱评估表'!E626</f>
        <v>个</v>
      </c>
      <c r="H1050" s="22">
        <f>'[8]6、模具砂箱评估表'!F626</f>
        <v>1</v>
      </c>
      <c r="I1050" s="23">
        <f>'[8]6、模具砂箱评估表'!H626</f>
        <v>41455</v>
      </c>
      <c r="J1050" s="23">
        <f t="shared" si="37"/>
        <v>41455</v>
      </c>
      <c r="K1050" s="23"/>
      <c r="L1050" s="110"/>
      <c r="M1050" s="11"/>
      <c r="N1050" s="10"/>
      <c r="O1050" s="13"/>
      <c r="P1050" s="11"/>
      <c r="Q1050" s="11">
        <f>'[8]6、模具砂箱评估表'!J626</f>
        <v>23300</v>
      </c>
      <c r="R1050" s="25">
        <f>'[8]6、模具砂箱评估表'!K626*100</f>
        <v>30</v>
      </c>
      <c r="S1050" s="11">
        <f t="shared" si="35"/>
        <v>6990</v>
      </c>
      <c r="T1050" s="11" t="str">
        <f t="shared" si="36"/>
        <v/>
      </c>
      <c r="U1050" s="22" t="str">
        <f>'[8]6、模具砂箱评估表'!M626</f>
        <v>B2</v>
      </c>
      <c r="V1050" s="176"/>
      <c r="W1050" s="176"/>
      <c r="X1050" s="176"/>
      <c r="Y1050" s="176"/>
    </row>
    <row r="1051" spans="1:25" ht="18" customHeight="1">
      <c r="A1051" s="22">
        <f>'[8]6、模具砂箱评估表'!A627</f>
        <v>626</v>
      </c>
      <c r="B1051" s="22">
        <f>'[8]6、模具砂箱评估表'!B627</f>
        <v>0</v>
      </c>
      <c r="C1051" s="30" t="str">
        <f>'[8]6、模具砂箱评估表'!C627</f>
        <v>沙箱111</v>
      </c>
      <c r="D1051" s="22">
        <f>'[8]6、模具砂箱评估表'!D627</f>
        <v>0</v>
      </c>
      <c r="E1051" s="22"/>
      <c r="F1051" s="22">
        <f>'[8]6、模具砂箱评估表'!G627</f>
        <v>0</v>
      </c>
      <c r="G1051" s="22" t="str">
        <f>'[8]6、模具砂箱评估表'!E627</f>
        <v>个</v>
      </c>
      <c r="H1051" s="22">
        <f>'[8]6、模具砂箱评估表'!F627</f>
        <v>1</v>
      </c>
      <c r="I1051" s="23">
        <f>'[8]6、模具砂箱评估表'!H627</f>
        <v>41455</v>
      </c>
      <c r="J1051" s="23">
        <f t="shared" si="37"/>
        <v>41455</v>
      </c>
      <c r="K1051" s="23"/>
      <c r="L1051" s="110"/>
      <c r="M1051" s="11"/>
      <c r="N1051" s="10"/>
      <c r="O1051" s="13"/>
      <c r="P1051" s="11"/>
      <c r="Q1051" s="11">
        <f>'[8]6、模具砂箱评估表'!J627</f>
        <v>23300</v>
      </c>
      <c r="R1051" s="25">
        <f>'[8]6、模具砂箱评估表'!K627*100</f>
        <v>30</v>
      </c>
      <c r="S1051" s="11">
        <f t="shared" si="35"/>
        <v>6990</v>
      </c>
      <c r="T1051" s="11" t="str">
        <f t="shared" si="36"/>
        <v/>
      </c>
      <c r="U1051" s="22" t="str">
        <f>'[8]6、模具砂箱评估表'!M627</f>
        <v>B2</v>
      </c>
      <c r="V1051" s="176"/>
      <c r="W1051" s="176"/>
      <c r="X1051" s="176"/>
      <c r="Y1051" s="176"/>
    </row>
    <row r="1052" spans="1:25" ht="18" customHeight="1">
      <c r="A1052" s="22">
        <f>'[8]6、模具砂箱评估表'!A628</f>
        <v>627</v>
      </c>
      <c r="B1052" s="22">
        <f>'[8]6、模具砂箱评估表'!B628</f>
        <v>0</v>
      </c>
      <c r="C1052" s="30" t="str">
        <f>'[8]6、模具砂箱评估表'!C628</f>
        <v>沙箱112</v>
      </c>
      <c r="D1052" s="22">
        <f>'[8]6、模具砂箱评估表'!D628</f>
        <v>0</v>
      </c>
      <c r="E1052" s="22"/>
      <c r="F1052" s="22">
        <f>'[8]6、模具砂箱评估表'!G628</f>
        <v>0</v>
      </c>
      <c r="G1052" s="22" t="str">
        <f>'[8]6、模具砂箱评估表'!E628</f>
        <v>个</v>
      </c>
      <c r="H1052" s="22">
        <f>'[8]6、模具砂箱评估表'!F628</f>
        <v>1</v>
      </c>
      <c r="I1052" s="23">
        <f>'[8]6、模具砂箱评估表'!H628</f>
        <v>41455</v>
      </c>
      <c r="J1052" s="23">
        <f t="shared" si="37"/>
        <v>41455</v>
      </c>
      <c r="K1052" s="23"/>
      <c r="L1052" s="110"/>
      <c r="M1052" s="11"/>
      <c r="N1052" s="10"/>
      <c r="O1052" s="13"/>
      <c r="P1052" s="11"/>
      <c r="Q1052" s="11">
        <f>'[8]6、模具砂箱评估表'!J628</f>
        <v>23300</v>
      </c>
      <c r="R1052" s="25">
        <f>'[8]6、模具砂箱评估表'!K628*100</f>
        <v>30</v>
      </c>
      <c r="S1052" s="11">
        <f t="shared" si="35"/>
        <v>6990</v>
      </c>
      <c r="T1052" s="11" t="str">
        <f t="shared" si="36"/>
        <v/>
      </c>
      <c r="U1052" s="22" t="str">
        <f>'[8]6、模具砂箱评估表'!M628</f>
        <v>B2</v>
      </c>
      <c r="V1052" s="176"/>
      <c r="W1052" s="176"/>
      <c r="X1052" s="176"/>
      <c r="Y1052" s="176"/>
    </row>
    <row r="1053" spans="1:25" ht="18" customHeight="1">
      <c r="A1053" s="22">
        <f>'[8]6、模具砂箱评估表'!A629</f>
        <v>628</v>
      </c>
      <c r="B1053" s="22">
        <f>'[8]6、模具砂箱评估表'!B629</f>
        <v>0</v>
      </c>
      <c r="C1053" s="30" t="str">
        <f>'[8]6、模具砂箱评估表'!C629</f>
        <v>沙箱113</v>
      </c>
      <c r="D1053" s="22">
        <f>'[8]6、模具砂箱评估表'!D629</f>
        <v>0</v>
      </c>
      <c r="E1053" s="22"/>
      <c r="F1053" s="22">
        <f>'[8]6、模具砂箱评估表'!G629</f>
        <v>0</v>
      </c>
      <c r="G1053" s="22" t="str">
        <f>'[8]6、模具砂箱评估表'!E629</f>
        <v>个</v>
      </c>
      <c r="H1053" s="22">
        <f>'[8]6、模具砂箱评估表'!F629</f>
        <v>1</v>
      </c>
      <c r="I1053" s="23">
        <f>'[8]6、模具砂箱评估表'!H629</f>
        <v>41455</v>
      </c>
      <c r="J1053" s="23">
        <f t="shared" si="37"/>
        <v>41455</v>
      </c>
      <c r="K1053" s="23"/>
      <c r="L1053" s="110"/>
      <c r="M1053" s="11"/>
      <c r="N1053" s="10"/>
      <c r="O1053" s="13"/>
      <c r="P1053" s="11"/>
      <c r="Q1053" s="11">
        <f>'[8]6、模具砂箱评估表'!J629</f>
        <v>23300</v>
      </c>
      <c r="R1053" s="25">
        <f>'[8]6、模具砂箱评估表'!K629*100</f>
        <v>30</v>
      </c>
      <c r="S1053" s="11">
        <f t="shared" si="35"/>
        <v>6990</v>
      </c>
      <c r="T1053" s="11" t="str">
        <f t="shared" si="36"/>
        <v/>
      </c>
      <c r="U1053" s="22" t="str">
        <f>'[8]6、模具砂箱评估表'!M629</f>
        <v>B2</v>
      </c>
      <c r="V1053" s="176"/>
      <c r="W1053" s="176"/>
      <c r="X1053" s="176"/>
      <c r="Y1053" s="176"/>
    </row>
    <row r="1054" spans="1:25" ht="18" customHeight="1">
      <c r="A1054" s="22">
        <f>'[8]6、模具砂箱评估表'!A630</f>
        <v>629</v>
      </c>
      <c r="B1054" s="22">
        <f>'[8]6、模具砂箱评估表'!B630</f>
        <v>0</v>
      </c>
      <c r="C1054" s="30" t="str">
        <f>'[8]6、模具砂箱评估表'!C630</f>
        <v>沙箱114</v>
      </c>
      <c r="D1054" s="22">
        <f>'[8]6、模具砂箱评估表'!D630</f>
        <v>0</v>
      </c>
      <c r="E1054" s="22"/>
      <c r="F1054" s="22">
        <f>'[8]6、模具砂箱评估表'!G630</f>
        <v>0</v>
      </c>
      <c r="G1054" s="22" t="str">
        <f>'[8]6、模具砂箱评估表'!E630</f>
        <v>个</v>
      </c>
      <c r="H1054" s="22">
        <f>'[8]6、模具砂箱评估表'!F630</f>
        <v>1</v>
      </c>
      <c r="I1054" s="23">
        <f>'[8]6、模具砂箱评估表'!H630</f>
        <v>41455</v>
      </c>
      <c r="J1054" s="23">
        <f t="shared" si="37"/>
        <v>41455</v>
      </c>
      <c r="K1054" s="23"/>
      <c r="L1054" s="110"/>
      <c r="M1054" s="11"/>
      <c r="N1054" s="10"/>
      <c r="O1054" s="13"/>
      <c r="P1054" s="11"/>
      <c r="Q1054" s="11">
        <f>'[8]6、模具砂箱评估表'!J630</f>
        <v>23300</v>
      </c>
      <c r="R1054" s="25">
        <f>'[8]6、模具砂箱评估表'!K630*100</f>
        <v>30</v>
      </c>
      <c r="S1054" s="11">
        <f t="shared" si="35"/>
        <v>6990</v>
      </c>
      <c r="T1054" s="11" t="str">
        <f t="shared" si="36"/>
        <v/>
      </c>
      <c r="U1054" s="22" t="str">
        <f>'[8]6、模具砂箱评估表'!M630</f>
        <v>B2</v>
      </c>
      <c r="V1054" s="176"/>
      <c r="W1054" s="176"/>
      <c r="X1054" s="176"/>
      <c r="Y1054" s="176"/>
    </row>
    <row r="1055" spans="1:25" ht="18" customHeight="1">
      <c r="A1055" s="22">
        <f>'[8]6、模具砂箱评估表'!A631</f>
        <v>630</v>
      </c>
      <c r="B1055" s="22">
        <f>'[8]6、模具砂箱评估表'!B631</f>
        <v>0</v>
      </c>
      <c r="C1055" s="30" t="str">
        <f>'[8]6、模具砂箱评估表'!C631</f>
        <v>沙箱115</v>
      </c>
      <c r="D1055" s="22">
        <f>'[8]6、模具砂箱评估表'!D631</f>
        <v>0</v>
      </c>
      <c r="E1055" s="22"/>
      <c r="F1055" s="22">
        <f>'[8]6、模具砂箱评估表'!G631</f>
        <v>0</v>
      </c>
      <c r="G1055" s="22" t="str">
        <f>'[8]6、模具砂箱评估表'!E631</f>
        <v>个</v>
      </c>
      <c r="H1055" s="22">
        <f>'[8]6、模具砂箱评估表'!F631</f>
        <v>1</v>
      </c>
      <c r="I1055" s="23">
        <f>'[8]6、模具砂箱评估表'!H631</f>
        <v>41455</v>
      </c>
      <c r="J1055" s="23">
        <f t="shared" si="37"/>
        <v>41455</v>
      </c>
      <c r="K1055" s="23"/>
      <c r="L1055" s="110"/>
      <c r="M1055" s="11"/>
      <c r="N1055" s="10"/>
      <c r="O1055" s="13"/>
      <c r="P1055" s="11"/>
      <c r="Q1055" s="11">
        <f>'[8]6、模具砂箱评估表'!J631</f>
        <v>23300</v>
      </c>
      <c r="R1055" s="25">
        <f>'[8]6、模具砂箱评估表'!K631*100</f>
        <v>30</v>
      </c>
      <c r="S1055" s="11">
        <f t="shared" si="35"/>
        <v>6990</v>
      </c>
      <c r="T1055" s="11" t="str">
        <f t="shared" si="36"/>
        <v/>
      </c>
      <c r="U1055" s="22" t="str">
        <f>'[8]6、模具砂箱评估表'!M631</f>
        <v>B2</v>
      </c>
      <c r="V1055" s="176"/>
      <c r="W1055" s="176"/>
      <c r="X1055" s="176"/>
      <c r="Y1055" s="176"/>
    </row>
    <row r="1056" spans="1:25" ht="18" customHeight="1">
      <c r="A1056" s="22">
        <f>'[8]6、模具砂箱评估表'!A632</f>
        <v>631</v>
      </c>
      <c r="B1056" s="22">
        <f>'[8]6、模具砂箱评估表'!B632</f>
        <v>0</v>
      </c>
      <c r="C1056" s="30" t="str">
        <f>'[8]6、模具砂箱评估表'!C632</f>
        <v>沙箱116</v>
      </c>
      <c r="D1056" s="22">
        <f>'[8]6、模具砂箱评估表'!D632</f>
        <v>0</v>
      </c>
      <c r="E1056" s="22"/>
      <c r="F1056" s="22">
        <f>'[8]6、模具砂箱评估表'!G632</f>
        <v>0</v>
      </c>
      <c r="G1056" s="22" t="str">
        <f>'[8]6、模具砂箱评估表'!E632</f>
        <v>个</v>
      </c>
      <c r="H1056" s="22">
        <f>'[8]6、模具砂箱评估表'!F632</f>
        <v>1</v>
      </c>
      <c r="I1056" s="23">
        <f>'[8]6、模具砂箱评估表'!H632</f>
        <v>41455</v>
      </c>
      <c r="J1056" s="23">
        <f t="shared" si="37"/>
        <v>41455</v>
      </c>
      <c r="K1056" s="23"/>
      <c r="L1056" s="110"/>
      <c r="M1056" s="11"/>
      <c r="N1056" s="10"/>
      <c r="O1056" s="13"/>
      <c r="P1056" s="11"/>
      <c r="Q1056" s="11">
        <f>'[8]6、模具砂箱评估表'!J632</f>
        <v>23300</v>
      </c>
      <c r="R1056" s="25">
        <f>'[8]6、模具砂箱评估表'!K632*100</f>
        <v>30</v>
      </c>
      <c r="S1056" s="11">
        <f t="shared" si="35"/>
        <v>6990</v>
      </c>
      <c r="T1056" s="11" t="str">
        <f t="shared" si="36"/>
        <v/>
      </c>
      <c r="U1056" s="22" t="str">
        <f>'[8]6、模具砂箱评估表'!M632</f>
        <v>B2</v>
      </c>
      <c r="V1056" s="176"/>
      <c r="W1056" s="176"/>
      <c r="X1056" s="176"/>
      <c r="Y1056" s="176"/>
    </row>
    <row r="1057" spans="1:25" ht="18" customHeight="1">
      <c r="A1057" s="22">
        <f>'[8]6、模具砂箱评估表'!A633</f>
        <v>632</v>
      </c>
      <c r="B1057" s="22">
        <f>'[8]6、模具砂箱评估表'!B633</f>
        <v>0</v>
      </c>
      <c r="C1057" s="30" t="str">
        <f>'[8]6、模具砂箱评估表'!C633</f>
        <v>沙箱117</v>
      </c>
      <c r="D1057" s="22">
        <f>'[8]6、模具砂箱评估表'!D633</f>
        <v>0</v>
      </c>
      <c r="E1057" s="22"/>
      <c r="F1057" s="22">
        <f>'[8]6、模具砂箱评估表'!G633</f>
        <v>0</v>
      </c>
      <c r="G1057" s="22" t="str">
        <f>'[8]6、模具砂箱评估表'!E633</f>
        <v>个</v>
      </c>
      <c r="H1057" s="22">
        <f>'[8]6、模具砂箱评估表'!F633</f>
        <v>1</v>
      </c>
      <c r="I1057" s="23">
        <f>'[8]6、模具砂箱评估表'!H633</f>
        <v>41455</v>
      </c>
      <c r="J1057" s="23">
        <f t="shared" si="37"/>
        <v>41455</v>
      </c>
      <c r="K1057" s="23"/>
      <c r="L1057" s="110"/>
      <c r="M1057" s="11"/>
      <c r="N1057" s="10"/>
      <c r="O1057" s="13"/>
      <c r="P1057" s="11"/>
      <c r="Q1057" s="11">
        <f>'[8]6、模具砂箱评估表'!J633</f>
        <v>23300</v>
      </c>
      <c r="R1057" s="25">
        <f>'[8]6、模具砂箱评估表'!K633*100</f>
        <v>30</v>
      </c>
      <c r="S1057" s="11">
        <f t="shared" si="35"/>
        <v>6990</v>
      </c>
      <c r="T1057" s="11" t="str">
        <f t="shared" si="36"/>
        <v/>
      </c>
      <c r="U1057" s="22" t="str">
        <f>'[8]6、模具砂箱评估表'!M633</f>
        <v>B2</v>
      </c>
      <c r="V1057" s="176"/>
      <c r="W1057" s="176"/>
      <c r="X1057" s="176"/>
      <c r="Y1057" s="176"/>
    </row>
    <row r="1058" spans="1:25" ht="18" customHeight="1">
      <c r="A1058" s="22">
        <f>'[8]6、模具砂箱评估表'!A634</f>
        <v>633</v>
      </c>
      <c r="B1058" s="22">
        <f>'[8]6、模具砂箱评估表'!B634</f>
        <v>0</v>
      </c>
      <c r="C1058" s="30" t="str">
        <f>'[8]6、模具砂箱评估表'!C634</f>
        <v>沙箱118</v>
      </c>
      <c r="D1058" s="22">
        <f>'[8]6、模具砂箱评估表'!D634</f>
        <v>0</v>
      </c>
      <c r="E1058" s="22"/>
      <c r="F1058" s="22">
        <f>'[8]6、模具砂箱评估表'!G634</f>
        <v>0</v>
      </c>
      <c r="G1058" s="22" t="str">
        <f>'[8]6、模具砂箱评估表'!E634</f>
        <v>个</v>
      </c>
      <c r="H1058" s="22">
        <f>'[8]6、模具砂箱评估表'!F634</f>
        <v>1</v>
      </c>
      <c r="I1058" s="23">
        <f>'[8]6、模具砂箱评估表'!H634</f>
        <v>41455</v>
      </c>
      <c r="J1058" s="23">
        <f t="shared" si="37"/>
        <v>41455</v>
      </c>
      <c r="K1058" s="23"/>
      <c r="L1058" s="110"/>
      <c r="M1058" s="11"/>
      <c r="N1058" s="10"/>
      <c r="O1058" s="13"/>
      <c r="P1058" s="11"/>
      <c r="Q1058" s="11">
        <f>'[8]6、模具砂箱评估表'!J634</f>
        <v>23300</v>
      </c>
      <c r="R1058" s="25">
        <f>'[8]6、模具砂箱评估表'!K634*100</f>
        <v>30</v>
      </c>
      <c r="S1058" s="11">
        <f t="shared" si="35"/>
        <v>6990</v>
      </c>
      <c r="T1058" s="11" t="str">
        <f t="shared" si="36"/>
        <v/>
      </c>
      <c r="U1058" s="22" t="str">
        <f>'[8]6、模具砂箱评估表'!M634</f>
        <v>B2</v>
      </c>
      <c r="V1058" s="176"/>
      <c r="W1058" s="176"/>
      <c r="X1058" s="176"/>
      <c r="Y1058" s="176"/>
    </row>
    <row r="1059" spans="1:25" ht="18" customHeight="1">
      <c r="A1059" s="22">
        <f>'[8]6、模具砂箱评估表'!A635</f>
        <v>634</v>
      </c>
      <c r="B1059" s="22">
        <f>'[8]6、模具砂箱评估表'!B635</f>
        <v>0</v>
      </c>
      <c r="C1059" s="30" t="str">
        <f>'[8]6、模具砂箱评估表'!C635</f>
        <v>沙箱119</v>
      </c>
      <c r="D1059" s="22">
        <f>'[8]6、模具砂箱评估表'!D635</f>
        <v>0</v>
      </c>
      <c r="E1059" s="22"/>
      <c r="F1059" s="22">
        <f>'[8]6、模具砂箱评估表'!G635</f>
        <v>0</v>
      </c>
      <c r="G1059" s="22" t="str">
        <f>'[8]6、模具砂箱评估表'!E635</f>
        <v>个</v>
      </c>
      <c r="H1059" s="22">
        <f>'[8]6、模具砂箱评估表'!F635</f>
        <v>1</v>
      </c>
      <c r="I1059" s="23">
        <f>'[8]6、模具砂箱评估表'!H635</f>
        <v>41455</v>
      </c>
      <c r="J1059" s="23">
        <f t="shared" si="37"/>
        <v>41455</v>
      </c>
      <c r="K1059" s="23"/>
      <c r="L1059" s="110"/>
      <c r="M1059" s="11"/>
      <c r="N1059" s="10"/>
      <c r="O1059" s="13"/>
      <c r="P1059" s="11"/>
      <c r="Q1059" s="11">
        <f>'[8]6、模具砂箱评估表'!J635</f>
        <v>23300</v>
      </c>
      <c r="R1059" s="25">
        <f>'[8]6、模具砂箱评估表'!K635*100</f>
        <v>30</v>
      </c>
      <c r="S1059" s="11">
        <f t="shared" si="35"/>
        <v>6990</v>
      </c>
      <c r="T1059" s="11" t="str">
        <f t="shared" si="36"/>
        <v/>
      </c>
      <c r="U1059" s="22" t="str">
        <f>'[8]6、模具砂箱评估表'!M635</f>
        <v>B2</v>
      </c>
      <c r="V1059" s="176"/>
      <c r="W1059" s="176"/>
      <c r="X1059" s="176"/>
      <c r="Y1059" s="176"/>
    </row>
    <row r="1060" spans="1:25" ht="18" customHeight="1">
      <c r="A1060" s="22">
        <f>'[8]6、模具砂箱评估表'!A636</f>
        <v>635</v>
      </c>
      <c r="B1060" s="22">
        <f>'[8]6、模具砂箱评估表'!B636</f>
        <v>0</v>
      </c>
      <c r="C1060" s="30" t="str">
        <f>'[8]6、模具砂箱评估表'!C636</f>
        <v>沙箱120</v>
      </c>
      <c r="D1060" s="22">
        <f>'[8]6、模具砂箱评估表'!D636</f>
        <v>0</v>
      </c>
      <c r="E1060" s="22"/>
      <c r="F1060" s="22">
        <f>'[8]6、模具砂箱评估表'!G636</f>
        <v>0</v>
      </c>
      <c r="G1060" s="22" t="str">
        <f>'[8]6、模具砂箱评估表'!E636</f>
        <v>个</v>
      </c>
      <c r="H1060" s="22">
        <f>'[8]6、模具砂箱评估表'!F636</f>
        <v>1</v>
      </c>
      <c r="I1060" s="23">
        <f>'[8]6、模具砂箱评估表'!H636</f>
        <v>41455</v>
      </c>
      <c r="J1060" s="23">
        <f t="shared" si="37"/>
        <v>41455</v>
      </c>
      <c r="K1060" s="23"/>
      <c r="L1060" s="110"/>
      <c r="M1060" s="11"/>
      <c r="N1060" s="10"/>
      <c r="O1060" s="13"/>
      <c r="P1060" s="11"/>
      <c r="Q1060" s="11">
        <f>'[8]6、模具砂箱评估表'!J636</f>
        <v>23300</v>
      </c>
      <c r="R1060" s="25">
        <f>'[8]6、模具砂箱评估表'!K636*100</f>
        <v>30</v>
      </c>
      <c r="S1060" s="11">
        <f t="shared" si="35"/>
        <v>6990</v>
      </c>
      <c r="T1060" s="11" t="str">
        <f t="shared" si="36"/>
        <v/>
      </c>
      <c r="U1060" s="22" t="str">
        <f>'[8]6、模具砂箱评估表'!M636</f>
        <v>B2</v>
      </c>
      <c r="V1060" s="176"/>
      <c r="W1060" s="176"/>
      <c r="X1060" s="176"/>
      <c r="Y1060" s="176"/>
    </row>
    <row r="1061" spans="1:25" ht="18" customHeight="1">
      <c r="A1061" s="22">
        <f>'[8]6、模具砂箱评估表'!A637</f>
        <v>636</v>
      </c>
      <c r="B1061" s="22">
        <f>'[8]6、模具砂箱评估表'!B637</f>
        <v>0</v>
      </c>
      <c r="C1061" s="30" t="str">
        <f>'[8]6、模具砂箱评估表'!C637</f>
        <v>沙箱121</v>
      </c>
      <c r="D1061" s="22">
        <f>'[8]6、模具砂箱评估表'!D637</f>
        <v>0</v>
      </c>
      <c r="E1061" s="22"/>
      <c r="F1061" s="22">
        <f>'[8]6、模具砂箱评估表'!G637</f>
        <v>0</v>
      </c>
      <c r="G1061" s="22" t="str">
        <f>'[8]6、模具砂箱评估表'!E637</f>
        <v>个</v>
      </c>
      <c r="H1061" s="22">
        <f>'[8]6、模具砂箱评估表'!F637</f>
        <v>1</v>
      </c>
      <c r="I1061" s="23">
        <f>'[8]6、模具砂箱评估表'!H637</f>
        <v>41455</v>
      </c>
      <c r="J1061" s="23">
        <f t="shared" si="37"/>
        <v>41455</v>
      </c>
      <c r="K1061" s="23"/>
      <c r="L1061" s="110"/>
      <c r="M1061" s="11"/>
      <c r="N1061" s="10"/>
      <c r="O1061" s="13"/>
      <c r="P1061" s="11"/>
      <c r="Q1061" s="11">
        <f>'[8]6、模具砂箱评估表'!J637</f>
        <v>23300</v>
      </c>
      <c r="R1061" s="25">
        <f>'[8]6、模具砂箱评估表'!K637*100</f>
        <v>30</v>
      </c>
      <c r="S1061" s="11">
        <f t="shared" si="35"/>
        <v>6990</v>
      </c>
      <c r="T1061" s="11" t="str">
        <f t="shared" si="36"/>
        <v/>
      </c>
      <c r="U1061" s="22" t="str">
        <f>'[8]6、模具砂箱评估表'!M637</f>
        <v>B2</v>
      </c>
      <c r="V1061" s="176"/>
      <c r="W1061" s="176"/>
      <c r="X1061" s="176"/>
      <c r="Y1061" s="176"/>
    </row>
    <row r="1062" spans="1:25" ht="18" customHeight="1">
      <c r="A1062" s="22">
        <f>'[8]6、模具砂箱评估表'!A638</f>
        <v>637</v>
      </c>
      <c r="B1062" s="22">
        <f>'[8]6、模具砂箱评估表'!B638</f>
        <v>0</v>
      </c>
      <c r="C1062" s="30" t="str">
        <f>'[8]6、模具砂箱评估表'!C638</f>
        <v>沙箱122</v>
      </c>
      <c r="D1062" s="22">
        <f>'[8]6、模具砂箱评估表'!D638</f>
        <v>0</v>
      </c>
      <c r="E1062" s="22"/>
      <c r="F1062" s="22">
        <f>'[8]6、模具砂箱评估表'!G638</f>
        <v>0</v>
      </c>
      <c r="G1062" s="22" t="str">
        <f>'[8]6、模具砂箱评估表'!E638</f>
        <v>个</v>
      </c>
      <c r="H1062" s="22">
        <f>'[8]6、模具砂箱评估表'!F638</f>
        <v>1</v>
      </c>
      <c r="I1062" s="23">
        <f>'[8]6、模具砂箱评估表'!H638</f>
        <v>41455</v>
      </c>
      <c r="J1062" s="23">
        <f t="shared" si="37"/>
        <v>41455</v>
      </c>
      <c r="K1062" s="23"/>
      <c r="L1062" s="110"/>
      <c r="M1062" s="11"/>
      <c r="N1062" s="10"/>
      <c r="O1062" s="13"/>
      <c r="P1062" s="11"/>
      <c r="Q1062" s="11">
        <f>'[8]6、模具砂箱评估表'!J638</f>
        <v>23300</v>
      </c>
      <c r="R1062" s="25">
        <f>'[8]6、模具砂箱评估表'!K638*100</f>
        <v>30</v>
      </c>
      <c r="S1062" s="11">
        <f t="shared" si="35"/>
        <v>6990</v>
      </c>
      <c r="T1062" s="11" t="str">
        <f t="shared" si="36"/>
        <v/>
      </c>
      <c r="U1062" s="22" t="str">
        <f>'[8]6、模具砂箱评估表'!M638</f>
        <v>B2</v>
      </c>
      <c r="V1062" s="176"/>
      <c r="W1062" s="176"/>
      <c r="X1062" s="176"/>
      <c r="Y1062" s="176"/>
    </row>
    <row r="1063" spans="1:25" ht="18" customHeight="1">
      <c r="A1063" s="22">
        <f>'[8]6、模具砂箱评估表'!A639</f>
        <v>638</v>
      </c>
      <c r="B1063" s="22">
        <f>'[8]6、模具砂箱评估表'!B639</f>
        <v>0</v>
      </c>
      <c r="C1063" s="30" t="str">
        <f>'[8]6、模具砂箱评估表'!C639</f>
        <v>沙箱123</v>
      </c>
      <c r="D1063" s="22">
        <f>'[8]6、模具砂箱评估表'!D639</f>
        <v>0</v>
      </c>
      <c r="E1063" s="22"/>
      <c r="F1063" s="22">
        <f>'[8]6、模具砂箱评估表'!G639</f>
        <v>0</v>
      </c>
      <c r="G1063" s="22" t="str">
        <f>'[8]6、模具砂箱评估表'!E639</f>
        <v>个</v>
      </c>
      <c r="H1063" s="22">
        <f>'[8]6、模具砂箱评估表'!F639</f>
        <v>1</v>
      </c>
      <c r="I1063" s="23">
        <f>'[8]6、模具砂箱评估表'!H639</f>
        <v>41455</v>
      </c>
      <c r="J1063" s="23">
        <f t="shared" si="37"/>
        <v>41455</v>
      </c>
      <c r="K1063" s="23"/>
      <c r="L1063" s="110"/>
      <c r="M1063" s="11"/>
      <c r="N1063" s="10"/>
      <c r="O1063" s="13"/>
      <c r="P1063" s="11"/>
      <c r="Q1063" s="11">
        <f>'[8]6、模具砂箱评估表'!J639</f>
        <v>23300</v>
      </c>
      <c r="R1063" s="25">
        <f>'[8]6、模具砂箱评估表'!K639*100</f>
        <v>30</v>
      </c>
      <c r="S1063" s="11">
        <f t="shared" si="35"/>
        <v>6990</v>
      </c>
      <c r="T1063" s="11" t="str">
        <f t="shared" si="36"/>
        <v/>
      </c>
      <c r="U1063" s="22" t="str">
        <f>'[8]6、模具砂箱评估表'!M639</f>
        <v>B2</v>
      </c>
      <c r="V1063" s="176"/>
      <c r="W1063" s="176"/>
      <c r="X1063" s="176"/>
      <c r="Y1063" s="176"/>
    </row>
    <row r="1064" spans="1:25" ht="18" customHeight="1">
      <c r="A1064" s="22">
        <f>'[8]6、模具砂箱评估表'!A640</f>
        <v>639</v>
      </c>
      <c r="B1064" s="22">
        <f>'[8]6、模具砂箱评估表'!B640</f>
        <v>0</v>
      </c>
      <c r="C1064" s="30" t="str">
        <f>'[8]6、模具砂箱评估表'!C640</f>
        <v>沙箱124</v>
      </c>
      <c r="D1064" s="22">
        <f>'[8]6、模具砂箱评估表'!D640</f>
        <v>0</v>
      </c>
      <c r="E1064" s="22"/>
      <c r="F1064" s="22">
        <f>'[8]6、模具砂箱评估表'!G640</f>
        <v>0</v>
      </c>
      <c r="G1064" s="22" t="str">
        <f>'[8]6、模具砂箱评估表'!E640</f>
        <v>个</v>
      </c>
      <c r="H1064" s="22">
        <f>'[8]6、模具砂箱评估表'!F640</f>
        <v>1</v>
      </c>
      <c r="I1064" s="23">
        <f>'[8]6、模具砂箱评估表'!H640</f>
        <v>41455</v>
      </c>
      <c r="J1064" s="23">
        <f t="shared" si="37"/>
        <v>41455</v>
      </c>
      <c r="K1064" s="23"/>
      <c r="L1064" s="110"/>
      <c r="M1064" s="11"/>
      <c r="N1064" s="10"/>
      <c r="O1064" s="13"/>
      <c r="P1064" s="11"/>
      <c r="Q1064" s="11">
        <f>'[8]6、模具砂箱评估表'!J640</f>
        <v>23300</v>
      </c>
      <c r="R1064" s="25">
        <f>'[8]6、模具砂箱评估表'!K640*100</f>
        <v>30</v>
      </c>
      <c r="S1064" s="11">
        <f t="shared" ref="S1064:S1082" si="38">ROUND(Q1064*R1064/100,0)</f>
        <v>6990</v>
      </c>
      <c r="T1064" s="11" t="str">
        <f t="shared" ref="T1064:T1082" si="39">IF(P1064=0,"",(S1064-P1064)/P1064*100)</f>
        <v/>
      </c>
      <c r="U1064" s="22" t="str">
        <f>'[8]6、模具砂箱评估表'!M640</f>
        <v>B2</v>
      </c>
      <c r="V1064" s="176"/>
      <c r="W1064" s="176"/>
      <c r="X1064" s="176"/>
      <c r="Y1064" s="176"/>
    </row>
    <row r="1065" spans="1:25" ht="18" customHeight="1">
      <c r="A1065" s="22">
        <f>'[8]6、模具砂箱评估表'!A641</f>
        <v>640</v>
      </c>
      <c r="B1065" s="22">
        <f>'[8]6、模具砂箱评估表'!B641</f>
        <v>0</v>
      </c>
      <c r="C1065" s="30" t="str">
        <f>'[8]6、模具砂箱评估表'!C641</f>
        <v>沙箱125</v>
      </c>
      <c r="D1065" s="22">
        <f>'[8]6、模具砂箱评估表'!D641</f>
        <v>0</v>
      </c>
      <c r="E1065" s="22"/>
      <c r="F1065" s="22">
        <f>'[8]6、模具砂箱评估表'!G641</f>
        <v>0</v>
      </c>
      <c r="G1065" s="22" t="str">
        <f>'[8]6、模具砂箱评估表'!E641</f>
        <v>个</v>
      </c>
      <c r="H1065" s="22">
        <f>'[8]6、模具砂箱评估表'!F641</f>
        <v>1</v>
      </c>
      <c r="I1065" s="23">
        <f>'[8]6、模具砂箱评估表'!H641</f>
        <v>41455</v>
      </c>
      <c r="J1065" s="23">
        <f t="shared" si="37"/>
        <v>41455</v>
      </c>
      <c r="K1065" s="23"/>
      <c r="L1065" s="110"/>
      <c r="M1065" s="11"/>
      <c r="N1065" s="10"/>
      <c r="O1065" s="13"/>
      <c r="P1065" s="11"/>
      <c r="Q1065" s="11">
        <f>'[8]6、模具砂箱评估表'!J641</f>
        <v>23300</v>
      </c>
      <c r="R1065" s="25">
        <f>'[8]6、模具砂箱评估表'!K641*100</f>
        <v>30</v>
      </c>
      <c r="S1065" s="11">
        <f t="shared" si="38"/>
        <v>6990</v>
      </c>
      <c r="T1065" s="11" t="str">
        <f t="shared" si="39"/>
        <v/>
      </c>
      <c r="U1065" s="22" t="str">
        <f>'[8]6、模具砂箱评估表'!M641</f>
        <v>B2</v>
      </c>
      <c r="V1065" s="176"/>
      <c r="W1065" s="176"/>
      <c r="X1065" s="176"/>
      <c r="Y1065" s="176"/>
    </row>
    <row r="1066" spans="1:25" ht="18" customHeight="1">
      <c r="A1066" s="22">
        <f>'[8]6、模具砂箱评估表'!A642</f>
        <v>641</v>
      </c>
      <c r="B1066" s="22">
        <f>'[8]6、模具砂箱评估表'!B642</f>
        <v>0</v>
      </c>
      <c r="C1066" s="30" t="str">
        <f>'[8]6、模具砂箱评估表'!C642</f>
        <v>沙箱126</v>
      </c>
      <c r="D1066" s="22">
        <f>'[8]6、模具砂箱评估表'!D642</f>
        <v>0</v>
      </c>
      <c r="E1066" s="22"/>
      <c r="F1066" s="22">
        <f>'[8]6、模具砂箱评估表'!G642</f>
        <v>0</v>
      </c>
      <c r="G1066" s="22" t="str">
        <f>'[8]6、模具砂箱评估表'!E642</f>
        <v>个</v>
      </c>
      <c r="H1066" s="22">
        <f>'[8]6、模具砂箱评估表'!F642</f>
        <v>1</v>
      </c>
      <c r="I1066" s="23">
        <f>'[8]6、模具砂箱评估表'!H642</f>
        <v>41455</v>
      </c>
      <c r="J1066" s="23">
        <f t="shared" si="37"/>
        <v>41455</v>
      </c>
      <c r="K1066" s="23"/>
      <c r="L1066" s="110"/>
      <c r="M1066" s="11"/>
      <c r="N1066" s="10"/>
      <c r="O1066" s="13"/>
      <c r="P1066" s="11"/>
      <c r="Q1066" s="11">
        <f>'[8]6、模具砂箱评估表'!J642</f>
        <v>23300</v>
      </c>
      <c r="R1066" s="25">
        <f>'[8]6、模具砂箱评估表'!K642*100</f>
        <v>30</v>
      </c>
      <c r="S1066" s="11">
        <f t="shared" si="38"/>
        <v>6990</v>
      </c>
      <c r="T1066" s="11" t="str">
        <f t="shared" si="39"/>
        <v/>
      </c>
      <c r="U1066" s="22" t="str">
        <f>'[8]6、模具砂箱评估表'!M642</f>
        <v>B2</v>
      </c>
      <c r="V1066" s="176"/>
      <c r="W1066" s="176"/>
      <c r="X1066" s="176"/>
      <c r="Y1066" s="176"/>
    </row>
    <row r="1067" spans="1:25" ht="18" customHeight="1">
      <c r="A1067" s="22">
        <f>'[8]6、模具砂箱评估表'!A643</f>
        <v>642</v>
      </c>
      <c r="B1067" s="22">
        <f>'[8]6、模具砂箱评估表'!B643</f>
        <v>0</v>
      </c>
      <c r="C1067" s="30" t="str">
        <f>'[8]6、模具砂箱评估表'!C643</f>
        <v>沙箱127</v>
      </c>
      <c r="D1067" s="22">
        <f>'[8]6、模具砂箱评估表'!D643</f>
        <v>0</v>
      </c>
      <c r="E1067" s="22"/>
      <c r="F1067" s="22">
        <f>'[8]6、模具砂箱评估表'!G643</f>
        <v>0</v>
      </c>
      <c r="G1067" s="22" t="str">
        <f>'[8]6、模具砂箱评估表'!E643</f>
        <v>个</v>
      </c>
      <c r="H1067" s="22">
        <f>'[8]6、模具砂箱评估表'!F643</f>
        <v>1</v>
      </c>
      <c r="I1067" s="23">
        <f>'[8]6、模具砂箱评估表'!H643</f>
        <v>41455</v>
      </c>
      <c r="J1067" s="23">
        <f t="shared" ref="J1067:J1099" si="40">I1067</f>
        <v>41455</v>
      </c>
      <c r="K1067" s="23"/>
      <c r="L1067" s="110"/>
      <c r="M1067" s="11"/>
      <c r="N1067" s="10"/>
      <c r="O1067" s="13"/>
      <c r="P1067" s="11"/>
      <c r="Q1067" s="11">
        <f>'[8]6、模具砂箱评估表'!J643</f>
        <v>23300</v>
      </c>
      <c r="R1067" s="25">
        <f>'[8]6、模具砂箱评估表'!K643*100</f>
        <v>30</v>
      </c>
      <c r="S1067" s="11">
        <f t="shared" si="38"/>
        <v>6990</v>
      </c>
      <c r="T1067" s="11" t="str">
        <f t="shared" si="39"/>
        <v/>
      </c>
      <c r="U1067" s="22" t="str">
        <f>'[8]6、模具砂箱评估表'!M643</f>
        <v>B2</v>
      </c>
      <c r="V1067" s="176"/>
      <c r="W1067" s="176"/>
      <c r="X1067" s="176"/>
      <c r="Y1067" s="176"/>
    </row>
    <row r="1068" spans="1:25" ht="18" customHeight="1">
      <c r="A1068" s="22">
        <f>'[8]6、模具砂箱评估表'!A644</f>
        <v>643</v>
      </c>
      <c r="B1068" s="22">
        <f>'[8]6、模具砂箱评估表'!B644</f>
        <v>0</v>
      </c>
      <c r="C1068" s="30" t="str">
        <f>'[8]6、模具砂箱评估表'!C644</f>
        <v>沙箱128</v>
      </c>
      <c r="D1068" s="22">
        <f>'[8]6、模具砂箱评估表'!D644</f>
        <v>0</v>
      </c>
      <c r="E1068" s="22"/>
      <c r="F1068" s="22">
        <f>'[8]6、模具砂箱评估表'!G644</f>
        <v>0</v>
      </c>
      <c r="G1068" s="22" t="str">
        <f>'[8]6、模具砂箱评估表'!E644</f>
        <v>个</v>
      </c>
      <c r="H1068" s="22">
        <f>'[8]6、模具砂箱评估表'!F644</f>
        <v>1</v>
      </c>
      <c r="I1068" s="23">
        <f>'[8]6、模具砂箱评估表'!H644</f>
        <v>41455</v>
      </c>
      <c r="J1068" s="23">
        <f t="shared" si="40"/>
        <v>41455</v>
      </c>
      <c r="K1068" s="23"/>
      <c r="L1068" s="110"/>
      <c r="M1068" s="11"/>
      <c r="N1068" s="10"/>
      <c r="O1068" s="13"/>
      <c r="P1068" s="11"/>
      <c r="Q1068" s="11">
        <f>'[8]6、模具砂箱评估表'!J644</f>
        <v>23300</v>
      </c>
      <c r="R1068" s="25">
        <f>'[8]6、模具砂箱评估表'!K644*100</f>
        <v>30</v>
      </c>
      <c r="S1068" s="11">
        <f t="shared" si="38"/>
        <v>6990</v>
      </c>
      <c r="T1068" s="11" t="str">
        <f t="shared" si="39"/>
        <v/>
      </c>
      <c r="U1068" s="22" t="str">
        <f>'[8]6、模具砂箱评估表'!M644</f>
        <v>B2</v>
      </c>
      <c r="V1068" s="176"/>
      <c r="W1068" s="176"/>
      <c r="X1068" s="176"/>
      <c r="Y1068" s="176"/>
    </row>
    <row r="1069" spans="1:25" ht="18" customHeight="1">
      <c r="A1069" s="22">
        <f>'[8]6、模具砂箱评估表'!A645</f>
        <v>644</v>
      </c>
      <c r="B1069" s="22">
        <f>'[8]6、模具砂箱评估表'!B645</f>
        <v>0</v>
      </c>
      <c r="C1069" s="30" t="str">
        <f>'[8]6、模具砂箱评估表'!C645</f>
        <v>沙箱129</v>
      </c>
      <c r="D1069" s="22">
        <f>'[8]6、模具砂箱评估表'!D645</f>
        <v>0</v>
      </c>
      <c r="E1069" s="22"/>
      <c r="F1069" s="22">
        <f>'[8]6、模具砂箱评估表'!G645</f>
        <v>0</v>
      </c>
      <c r="G1069" s="22" t="str">
        <f>'[8]6、模具砂箱评估表'!E645</f>
        <v>个</v>
      </c>
      <c r="H1069" s="22">
        <f>'[8]6、模具砂箱评估表'!F645</f>
        <v>1</v>
      </c>
      <c r="I1069" s="23">
        <f>'[8]6、模具砂箱评估表'!H645</f>
        <v>41455</v>
      </c>
      <c r="J1069" s="23">
        <f t="shared" si="40"/>
        <v>41455</v>
      </c>
      <c r="K1069" s="23"/>
      <c r="L1069" s="110"/>
      <c r="M1069" s="11"/>
      <c r="N1069" s="10"/>
      <c r="O1069" s="13"/>
      <c r="P1069" s="11"/>
      <c r="Q1069" s="11">
        <f>'[8]6、模具砂箱评估表'!J645</f>
        <v>23300</v>
      </c>
      <c r="R1069" s="25">
        <f>'[8]6、模具砂箱评估表'!K645*100</f>
        <v>30</v>
      </c>
      <c r="S1069" s="11">
        <f t="shared" si="38"/>
        <v>6990</v>
      </c>
      <c r="T1069" s="11" t="str">
        <f t="shared" si="39"/>
        <v/>
      </c>
      <c r="U1069" s="22" t="str">
        <f>'[8]6、模具砂箱评估表'!M645</f>
        <v>B2</v>
      </c>
      <c r="V1069" s="176"/>
      <c r="W1069" s="176"/>
      <c r="X1069" s="176"/>
      <c r="Y1069" s="176"/>
    </row>
    <row r="1070" spans="1:25" ht="18" customHeight="1">
      <c r="A1070" s="22">
        <f>'[8]6、模具砂箱评估表'!A646</f>
        <v>645</v>
      </c>
      <c r="B1070" s="22">
        <f>'[8]6、模具砂箱评估表'!B646</f>
        <v>0</v>
      </c>
      <c r="C1070" s="30" t="str">
        <f>'[8]6、模具砂箱评估表'!C646</f>
        <v>沙箱130</v>
      </c>
      <c r="D1070" s="22">
        <f>'[8]6、模具砂箱评估表'!D646</f>
        <v>0</v>
      </c>
      <c r="E1070" s="22"/>
      <c r="F1070" s="22">
        <f>'[8]6、模具砂箱评估表'!G646</f>
        <v>0</v>
      </c>
      <c r="G1070" s="22" t="str">
        <f>'[8]6、模具砂箱评估表'!E646</f>
        <v>个</v>
      </c>
      <c r="H1070" s="22">
        <f>'[8]6、模具砂箱评估表'!F646</f>
        <v>1</v>
      </c>
      <c r="I1070" s="23">
        <f>'[8]6、模具砂箱评估表'!H646</f>
        <v>41455</v>
      </c>
      <c r="J1070" s="23">
        <f t="shared" si="40"/>
        <v>41455</v>
      </c>
      <c r="K1070" s="23"/>
      <c r="L1070" s="110"/>
      <c r="M1070" s="11"/>
      <c r="N1070" s="10"/>
      <c r="O1070" s="13"/>
      <c r="P1070" s="11"/>
      <c r="Q1070" s="11">
        <f>'[8]6、模具砂箱评估表'!J646</f>
        <v>23300</v>
      </c>
      <c r="R1070" s="25">
        <f>'[8]6、模具砂箱评估表'!K646*100</f>
        <v>30</v>
      </c>
      <c r="S1070" s="11">
        <f t="shared" si="38"/>
        <v>6990</v>
      </c>
      <c r="T1070" s="11" t="str">
        <f t="shared" si="39"/>
        <v/>
      </c>
      <c r="U1070" s="22" t="str">
        <f>'[8]6、模具砂箱评估表'!M646</f>
        <v>B2</v>
      </c>
      <c r="V1070" s="176"/>
      <c r="W1070" s="176"/>
      <c r="X1070" s="176"/>
      <c r="Y1070" s="176"/>
    </row>
    <row r="1071" spans="1:25" ht="18" customHeight="1">
      <c r="A1071" s="22">
        <f>'[8]6、模具砂箱评估表'!A647</f>
        <v>646</v>
      </c>
      <c r="B1071" s="22">
        <f>'[8]6、模具砂箱评估表'!B647</f>
        <v>0</v>
      </c>
      <c r="C1071" s="30" t="str">
        <f>'[8]6、模具砂箱评估表'!C647</f>
        <v>沙箱131</v>
      </c>
      <c r="D1071" s="22">
        <f>'[8]6、模具砂箱评估表'!D647</f>
        <v>0</v>
      </c>
      <c r="E1071" s="22"/>
      <c r="F1071" s="22">
        <f>'[8]6、模具砂箱评估表'!G647</f>
        <v>0</v>
      </c>
      <c r="G1071" s="22" t="str">
        <f>'[8]6、模具砂箱评估表'!E647</f>
        <v>个</v>
      </c>
      <c r="H1071" s="22">
        <f>'[8]6、模具砂箱评估表'!F647</f>
        <v>1</v>
      </c>
      <c r="I1071" s="23">
        <f>'[8]6、模具砂箱评估表'!H647</f>
        <v>41455</v>
      </c>
      <c r="J1071" s="23">
        <f t="shared" si="40"/>
        <v>41455</v>
      </c>
      <c r="K1071" s="23"/>
      <c r="L1071" s="110"/>
      <c r="M1071" s="11"/>
      <c r="N1071" s="10"/>
      <c r="O1071" s="13"/>
      <c r="P1071" s="11"/>
      <c r="Q1071" s="11">
        <f>'[8]6、模具砂箱评估表'!J647</f>
        <v>23300</v>
      </c>
      <c r="R1071" s="25">
        <f>'[8]6、模具砂箱评估表'!K647*100</f>
        <v>30</v>
      </c>
      <c r="S1071" s="11">
        <f t="shared" si="38"/>
        <v>6990</v>
      </c>
      <c r="T1071" s="11" t="str">
        <f t="shared" si="39"/>
        <v/>
      </c>
      <c r="U1071" s="22" t="str">
        <f>'[8]6、模具砂箱评估表'!M647</f>
        <v>B2</v>
      </c>
      <c r="V1071" s="176"/>
      <c r="W1071" s="176"/>
      <c r="X1071" s="176"/>
      <c r="Y1071" s="176"/>
    </row>
    <row r="1072" spans="1:25" ht="18" customHeight="1">
      <c r="A1072" s="22">
        <f>'[8]6、模具砂箱评估表'!A648</f>
        <v>647</v>
      </c>
      <c r="B1072" s="22">
        <f>'[8]6、模具砂箱评估表'!B648</f>
        <v>0</v>
      </c>
      <c r="C1072" s="30" t="str">
        <f>'[8]6、模具砂箱评估表'!C648</f>
        <v>沙箱132</v>
      </c>
      <c r="D1072" s="22">
        <f>'[8]6、模具砂箱评估表'!D648</f>
        <v>0</v>
      </c>
      <c r="E1072" s="22"/>
      <c r="F1072" s="22">
        <f>'[8]6、模具砂箱评估表'!G648</f>
        <v>0</v>
      </c>
      <c r="G1072" s="22" t="str">
        <f>'[8]6、模具砂箱评估表'!E648</f>
        <v>个</v>
      </c>
      <c r="H1072" s="22">
        <f>'[8]6、模具砂箱评估表'!F648</f>
        <v>1</v>
      </c>
      <c r="I1072" s="23">
        <f>'[8]6、模具砂箱评估表'!H648</f>
        <v>41455</v>
      </c>
      <c r="J1072" s="23">
        <f t="shared" si="40"/>
        <v>41455</v>
      </c>
      <c r="K1072" s="23"/>
      <c r="L1072" s="110"/>
      <c r="M1072" s="11"/>
      <c r="N1072" s="10"/>
      <c r="O1072" s="13"/>
      <c r="P1072" s="11"/>
      <c r="Q1072" s="11">
        <f>'[8]6、模具砂箱评估表'!J648</f>
        <v>23300</v>
      </c>
      <c r="R1072" s="25">
        <f>'[8]6、模具砂箱评估表'!K648*100</f>
        <v>30</v>
      </c>
      <c r="S1072" s="11">
        <f t="shared" si="38"/>
        <v>6990</v>
      </c>
      <c r="T1072" s="11" t="str">
        <f t="shared" si="39"/>
        <v/>
      </c>
      <c r="U1072" s="22" t="str">
        <f>'[8]6、模具砂箱评估表'!M648</f>
        <v>B2</v>
      </c>
      <c r="V1072" s="176"/>
      <c r="W1072" s="176"/>
      <c r="X1072" s="176"/>
      <c r="Y1072" s="176"/>
    </row>
    <row r="1073" spans="1:25" ht="18" customHeight="1">
      <c r="A1073" s="22">
        <f>'[8]6、模具砂箱评估表'!A649</f>
        <v>648</v>
      </c>
      <c r="B1073" s="22">
        <f>'[8]6、模具砂箱评估表'!B649</f>
        <v>0</v>
      </c>
      <c r="C1073" s="30" t="str">
        <f>'[8]6、模具砂箱评估表'!C649</f>
        <v>沙箱133</v>
      </c>
      <c r="D1073" s="22">
        <f>'[8]6、模具砂箱评估表'!D649</f>
        <v>0</v>
      </c>
      <c r="E1073" s="22"/>
      <c r="F1073" s="22">
        <f>'[8]6、模具砂箱评估表'!G649</f>
        <v>0</v>
      </c>
      <c r="G1073" s="22" t="str">
        <f>'[8]6、模具砂箱评估表'!E649</f>
        <v>个</v>
      </c>
      <c r="H1073" s="22">
        <f>'[8]6、模具砂箱评估表'!F649</f>
        <v>1</v>
      </c>
      <c r="I1073" s="23">
        <f>'[8]6、模具砂箱评估表'!H649</f>
        <v>41455</v>
      </c>
      <c r="J1073" s="23">
        <f t="shared" si="40"/>
        <v>41455</v>
      </c>
      <c r="K1073" s="23"/>
      <c r="L1073" s="110"/>
      <c r="M1073" s="11"/>
      <c r="N1073" s="10"/>
      <c r="O1073" s="13"/>
      <c r="P1073" s="11"/>
      <c r="Q1073" s="11">
        <f>'[8]6、模具砂箱评估表'!J649</f>
        <v>23300</v>
      </c>
      <c r="R1073" s="25">
        <f>'[8]6、模具砂箱评估表'!K649*100</f>
        <v>30</v>
      </c>
      <c r="S1073" s="11">
        <f t="shared" si="38"/>
        <v>6990</v>
      </c>
      <c r="T1073" s="11" t="str">
        <f t="shared" si="39"/>
        <v/>
      </c>
      <c r="U1073" s="22" t="str">
        <f>'[8]6、模具砂箱评估表'!M649</f>
        <v>B2</v>
      </c>
      <c r="V1073" s="176"/>
      <c r="W1073" s="176"/>
      <c r="X1073" s="176"/>
      <c r="Y1073" s="176"/>
    </row>
    <row r="1074" spans="1:25" ht="18" customHeight="1">
      <c r="A1074" s="22">
        <f>'[8]6、模具砂箱评估表'!A650</f>
        <v>649</v>
      </c>
      <c r="B1074" s="22">
        <f>'[8]6、模具砂箱评估表'!B650</f>
        <v>0</v>
      </c>
      <c r="C1074" s="30" t="str">
        <f>'[8]6、模具砂箱评估表'!C650</f>
        <v>沙箱134</v>
      </c>
      <c r="D1074" s="22">
        <f>'[8]6、模具砂箱评估表'!D650</f>
        <v>0</v>
      </c>
      <c r="E1074" s="22"/>
      <c r="F1074" s="22">
        <f>'[8]6、模具砂箱评估表'!G650</f>
        <v>0</v>
      </c>
      <c r="G1074" s="22" t="str">
        <f>'[8]6、模具砂箱评估表'!E650</f>
        <v>个</v>
      </c>
      <c r="H1074" s="22">
        <f>'[8]6、模具砂箱评估表'!F650</f>
        <v>1</v>
      </c>
      <c r="I1074" s="23">
        <f>'[8]6、模具砂箱评估表'!H650</f>
        <v>41455</v>
      </c>
      <c r="J1074" s="23">
        <f t="shared" si="40"/>
        <v>41455</v>
      </c>
      <c r="K1074" s="23"/>
      <c r="L1074" s="110"/>
      <c r="M1074" s="11"/>
      <c r="N1074" s="10"/>
      <c r="O1074" s="13"/>
      <c r="P1074" s="11"/>
      <c r="Q1074" s="11">
        <f>'[8]6、模具砂箱评估表'!J650</f>
        <v>8300</v>
      </c>
      <c r="R1074" s="25">
        <f>'[8]6、模具砂箱评估表'!K650*100</f>
        <v>30</v>
      </c>
      <c r="S1074" s="11">
        <f t="shared" si="38"/>
        <v>2490</v>
      </c>
      <c r="T1074" s="11" t="str">
        <f t="shared" si="39"/>
        <v/>
      </c>
      <c r="U1074" s="22" t="str">
        <f>'[8]6、模具砂箱评估表'!M650</f>
        <v>B2</v>
      </c>
      <c r="V1074" s="176"/>
      <c r="W1074" s="176"/>
      <c r="X1074" s="176"/>
      <c r="Y1074" s="176"/>
    </row>
    <row r="1075" spans="1:25" ht="18" customHeight="1">
      <c r="A1075" s="22">
        <f>'[8]6、模具砂箱评估表'!A651</f>
        <v>650</v>
      </c>
      <c r="B1075" s="22">
        <f>'[8]6、模具砂箱评估表'!B651</f>
        <v>0</v>
      </c>
      <c r="C1075" s="30" t="str">
        <f>'[8]6、模具砂箱评估表'!C651</f>
        <v>沙箱135</v>
      </c>
      <c r="D1075" s="22">
        <f>'[8]6、模具砂箱评估表'!D651</f>
        <v>0</v>
      </c>
      <c r="E1075" s="22"/>
      <c r="F1075" s="22">
        <f>'[8]6、模具砂箱评估表'!G651</f>
        <v>0</v>
      </c>
      <c r="G1075" s="22" t="str">
        <f>'[8]6、模具砂箱评估表'!E651</f>
        <v>个</v>
      </c>
      <c r="H1075" s="22">
        <f>'[8]6、模具砂箱评估表'!F651</f>
        <v>1</v>
      </c>
      <c r="I1075" s="23">
        <f>'[8]6、模具砂箱评估表'!H651</f>
        <v>41455</v>
      </c>
      <c r="J1075" s="23">
        <f t="shared" si="40"/>
        <v>41455</v>
      </c>
      <c r="K1075" s="23"/>
      <c r="L1075" s="110"/>
      <c r="M1075" s="11"/>
      <c r="N1075" s="10"/>
      <c r="O1075" s="13"/>
      <c r="P1075" s="11"/>
      <c r="Q1075" s="11">
        <f>'[8]6、模具砂箱评估表'!J651</f>
        <v>8300</v>
      </c>
      <c r="R1075" s="25">
        <f>'[8]6、模具砂箱评估表'!K651*100</f>
        <v>30</v>
      </c>
      <c r="S1075" s="11">
        <f t="shared" si="38"/>
        <v>2490</v>
      </c>
      <c r="T1075" s="11" t="str">
        <f t="shared" si="39"/>
        <v/>
      </c>
      <c r="U1075" s="22" t="str">
        <f>'[8]6、模具砂箱评估表'!M651</f>
        <v>B2</v>
      </c>
      <c r="V1075" s="176"/>
      <c r="W1075" s="176"/>
      <c r="X1075" s="176"/>
      <c r="Y1075" s="176"/>
    </row>
    <row r="1076" spans="1:25" ht="18" customHeight="1">
      <c r="A1076" s="22">
        <f>'[8]6、模具砂箱评估表'!A652</f>
        <v>651</v>
      </c>
      <c r="B1076" s="22">
        <f>'[8]6、模具砂箱评估表'!B652</f>
        <v>0</v>
      </c>
      <c r="C1076" s="30" t="str">
        <f>'[8]6、模具砂箱评估表'!C652</f>
        <v>沙箱136</v>
      </c>
      <c r="D1076" s="22">
        <f>'[8]6、模具砂箱评估表'!D652</f>
        <v>0</v>
      </c>
      <c r="E1076" s="22"/>
      <c r="F1076" s="22">
        <f>'[8]6、模具砂箱评估表'!G652</f>
        <v>0</v>
      </c>
      <c r="G1076" s="22" t="str">
        <f>'[8]6、模具砂箱评估表'!E652</f>
        <v>个</v>
      </c>
      <c r="H1076" s="22">
        <f>'[8]6、模具砂箱评估表'!F652</f>
        <v>1</v>
      </c>
      <c r="I1076" s="23">
        <f>'[8]6、模具砂箱评估表'!H652</f>
        <v>41455</v>
      </c>
      <c r="J1076" s="23">
        <f t="shared" si="40"/>
        <v>41455</v>
      </c>
      <c r="K1076" s="23"/>
      <c r="L1076" s="110"/>
      <c r="M1076" s="11"/>
      <c r="N1076" s="10"/>
      <c r="O1076" s="13"/>
      <c r="P1076" s="11"/>
      <c r="Q1076" s="11">
        <f>'[8]6、模具砂箱评估表'!J652</f>
        <v>25500</v>
      </c>
      <c r="R1076" s="25">
        <f>'[8]6、模具砂箱评估表'!K652*100</f>
        <v>30</v>
      </c>
      <c r="S1076" s="11">
        <f t="shared" si="38"/>
        <v>7650</v>
      </c>
      <c r="T1076" s="11" t="str">
        <f t="shared" si="39"/>
        <v/>
      </c>
      <c r="U1076" s="22" t="str">
        <f>'[8]6、模具砂箱评估表'!M652</f>
        <v>B2</v>
      </c>
      <c r="V1076" s="176"/>
      <c r="W1076" s="176"/>
      <c r="X1076" s="176"/>
      <c r="Y1076" s="176"/>
    </row>
    <row r="1077" spans="1:25" ht="18" customHeight="1">
      <c r="A1077" s="22">
        <f>'[8]6、模具砂箱评估表'!A653</f>
        <v>652</v>
      </c>
      <c r="B1077" s="22">
        <f>'[8]6、模具砂箱评估表'!B653</f>
        <v>0</v>
      </c>
      <c r="C1077" s="30" t="str">
        <f>'[8]6、模具砂箱评估表'!C653</f>
        <v>沙箱137</v>
      </c>
      <c r="D1077" s="22">
        <f>'[8]6、模具砂箱评估表'!D653</f>
        <v>0</v>
      </c>
      <c r="E1077" s="22"/>
      <c r="F1077" s="22">
        <f>'[8]6、模具砂箱评估表'!G653</f>
        <v>0</v>
      </c>
      <c r="G1077" s="22" t="str">
        <f>'[8]6、模具砂箱评估表'!E653</f>
        <v>个</v>
      </c>
      <c r="H1077" s="22">
        <f>'[8]6、模具砂箱评估表'!F653</f>
        <v>1</v>
      </c>
      <c r="I1077" s="23">
        <f>'[8]6、模具砂箱评估表'!H653</f>
        <v>41455</v>
      </c>
      <c r="J1077" s="23">
        <f t="shared" si="40"/>
        <v>41455</v>
      </c>
      <c r="K1077" s="23"/>
      <c r="L1077" s="110"/>
      <c r="M1077" s="11"/>
      <c r="N1077" s="10"/>
      <c r="O1077" s="13"/>
      <c r="P1077" s="11"/>
      <c r="Q1077" s="11">
        <f>'[8]6、模具砂箱评估表'!J653</f>
        <v>25400</v>
      </c>
      <c r="R1077" s="25">
        <f>'[8]6、模具砂箱评估表'!K653*100</f>
        <v>30</v>
      </c>
      <c r="S1077" s="11">
        <f t="shared" si="38"/>
        <v>7620</v>
      </c>
      <c r="T1077" s="11" t="str">
        <f t="shared" si="39"/>
        <v/>
      </c>
      <c r="U1077" s="22" t="str">
        <f>'[8]6、模具砂箱评估表'!M653</f>
        <v>B2</v>
      </c>
      <c r="V1077" s="176"/>
      <c r="W1077" s="176"/>
      <c r="X1077" s="176"/>
      <c r="Y1077" s="176"/>
    </row>
    <row r="1078" spans="1:25" ht="18" customHeight="1">
      <c r="A1078" s="22">
        <f>'[8]6、模具砂箱评估表'!A654</f>
        <v>653</v>
      </c>
      <c r="B1078" s="22">
        <f>'[8]6、模具砂箱评估表'!B654</f>
        <v>0</v>
      </c>
      <c r="C1078" s="30" t="str">
        <f>'[8]6、模具砂箱评估表'!C654</f>
        <v>沙箱138</v>
      </c>
      <c r="D1078" s="22">
        <f>'[8]6、模具砂箱评估表'!D654</f>
        <v>0</v>
      </c>
      <c r="E1078" s="22"/>
      <c r="F1078" s="22">
        <f>'[8]6、模具砂箱评估表'!G654</f>
        <v>0</v>
      </c>
      <c r="G1078" s="22" t="str">
        <f>'[8]6、模具砂箱评估表'!E654</f>
        <v>个</v>
      </c>
      <c r="H1078" s="22">
        <f>'[8]6、模具砂箱评估表'!F654</f>
        <v>1</v>
      </c>
      <c r="I1078" s="23">
        <f>'[8]6、模具砂箱评估表'!H654</f>
        <v>41455</v>
      </c>
      <c r="J1078" s="23">
        <f t="shared" si="40"/>
        <v>41455</v>
      </c>
      <c r="K1078" s="23"/>
      <c r="L1078" s="110"/>
      <c r="M1078" s="11"/>
      <c r="N1078" s="10"/>
      <c r="O1078" s="13"/>
      <c r="P1078" s="11"/>
      <c r="Q1078" s="11">
        <f>'[8]6、模具砂箱评估表'!J654</f>
        <v>8100</v>
      </c>
      <c r="R1078" s="25">
        <f>'[8]6、模具砂箱评估表'!K654*100</f>
        <v>30</v>
      </c>
      <c r="S1078" s="11">
        <f t="shared" si="38"/>
        <v>2430</v>
      </c>
      <c r="T1078" s="11" t="str">
        <f t="shared" si="39"/>
        <v/>
      </c>
      <c r="U1078" s="22" t="str">
        <f>'[8]6、模具砂箱评估表'!M654</f>
        <v>B2</v>
      </c>
      <c r="V1078" s="176"/>
      <c r="W1078" s="176"/>
      <c r="X1078" s="176"/>
      <c r="Y1078" s="176"/>
    </row>
    <row r="1079" spans="1:25" ht="18" customHeight="1">
      <c r="A1079" s="22">
        <f>'[8]6、模具砂箱评估表'!A655</f>
        <v>654</v>
      </c>
      <c r="B1079" s="22">
        <f>'[8]6、模具砂箱评估表'!B655</f>
        <v>0</v>
      </c>
      <c r="C1079" s="30" t="str">
        <f>'[8]6、模具砂箱评估表'!C655</f>
        <v>沙箱139</v>
      </c>
      <c r="D1079" s="22">
        <f>'[8]6、模具砂箱评估表'!D655</f>
        <v>0</v>
      </c>
      <c r="E1079" s="22"/>
      <c r="F1079" s="22">
        <f>'[8]6、模具砂箱评估表'!G655</f>
        <v>0</v>
      </c>
      <c r="G1079" s="22" t="str">
        <f>'[8]6、模具砂箱评估表'!E655</f>
        <v>个</v>
      </c>
      <c r="H1079" s="22">
        <f>'[8]6、模具砂箱评估表'!F655</f>
        <v>1</v>
      </c>
      <c r="I1079" s="23">
        <f>'[8]6、模具砂箱评估表'!H655</f>
        <v>41455</v>
      </c>
      <c r="J1079" s="23">
        <f t="shared" si="40"/>
        <v>41455</v>
      </c>
      <c r="K1079" s="23"/>
      <c r="L1079" s="110"/>
      <c r="M1079" s="11"/>
      <c r="N1079" s="10"/>
      <c r="O1079" s="13"/>
      <c r="P1079" s="11"/>
      <c r="Q1079" s="11">
        <f>'[8]6、模具砂箱评估表'!J655</f>
        <v>26200</v>
      </c>
      <c r="R1079" s="25">
        <f>'[8]6、模具砂箱评估表'!K655*100</f>
        <v>30</v>
      </c>
      <c r="S1079" s="11">
        <f t="shared" si="38"/>
        <v>7860</v>
      </c>
      <c r="T1079" s="11" t="str">
        <f t="shared" si="39"/>
        <v/>
      </c>
      <c r="U1079" s="22" t="str">
        <f>'[8]6、模具砂箱评估表'!M655</f>
        <v>B2</v>
      </c>
      <c r="V1079" s="176"/>
      <c r="W1079" s="176"/>
      <c r="X1079" s="176"/>
      <c r="Y1079" s="176"/>
    </row>
    <row r="1080" spans="1:25" ht="18" customHeight="1">
      <c r="A1080" s="22">
        <f>'[8]6、模具砂箱评估表'!A656</f>
        <v>655</v>
      </c>
      <c r="B1080" s="22">
        <f>'[8]6、模具砂箱评估表'!B656</f>
        <v>0</v>
      </c>
      <c r="C1080" s="30" t="str">
        <f>'[8]6、模具砂箱评估表'!C656</f>
        <v>沙箱140</v>
      </c>
      <c r="D1080" s="22">
        <f>'[8]6、模具砂箱评估表'!D656</f>
        <v>0</v>
      </c>
      <c r="E1080" s="22"/>
      <c r="F1080" s="22">
        <f>'[8]6、模具砂箱评估表'!G656</f>
        <v>0</v>
      </c>
      <c r="G1080" s="22" t="str">
        <f>'[8]6、模具砂箱评估表'!E656</f>
        <v>个</v>
      </c>
      <c r="H1080" s="22">
        <f>'[8]6、模具砂箱评估表'!F656</f>
        <v>1</v>
      </c>
      <c r="I1080" s="23">
        <f>'[8]6、模具砂箱评估表'!H656</f>
        <v>41455</v>
      </c>
      <c r="J1080" s="23">
        <f t="shared" si="40"/>
        <v>41455</v>
      </c>
      <c r="K1080" s="23"/>
      <c r="L1080" s="110"/>
      <c r="M1080" s="11"/>
      <c r="N1080" s="10"/>
      <c r="O1080" s="13"/>
      <c r="P1080" s="11"/>
      <c r="Q1080" s="11">
        <f>'[8]6、模具砂箱评估表'!J656</f>
        <v>16900</v>
      </c>
      <c r="R1080" s="25">
        <f>'[8]6、模具砂箱评估表'!K656*100</f>
        <v>30</v>
      </c>
      <c r="S1080" s="11">
        <f t="shared" si="38"/>
        <v>5070</v>
      </c>
      <c r="T1080" s="11" t="str">
        <f t="shared" si="39"/>
        <v/>
      </c>
      <c r="U1080" s="22" t="str">
        <f>'[8]6、模具砂箱评估表'!M656</f>
        <v>B2</v>
      </c>
      <c r="V1080" s="176"/>
      <c r="W1080" s="176"/>
      <c r="X1080" s="176"/>
      <c r="Y1080" s="176"/>
    </row>
    <row r="1081" spans="1:25" ht="18" customHeight="1">
      <c r="A1081" s="22">
        <f>'[8]6、模具砂箱评估表'!A657</f>
        <v>656</v>
      </c>
      <c r="B1081" s="22">
        <f>'[8]6、模具砂箱评估表'!B657</f>
        <v>0</v>
      </c>
      <c r="C1081" s="30" t="str">
        <f>'[8]6、模具砂箱评估表'!C657</f>
        <v>沙箱141</v>
      </c>
      <c r="D1081" s="22">
        <f>'[8]6、模具砂箱评估表'!D657</f>
        <v>0</v>
      </c>
      <c r="E1081" s="22"/>
      <c r="F1081" s="22">
        <f>'[8]6、模具砂箱评估表'!G657</f>
        <v>0</v>
      </c>
      <c r="G1081" s="22" t="str">
        <f>'[8]6、模具砂箱评估表'!E657</f>
        <v>个</v>
      </c>
      <c r="H1081" s="22">
        <f>'[8]6、模具砂箱评估表'!F657</f>
        <v>1</v>
      </c>
      <c r="I1081" s="23">
        <f>'[8]6、模具砂箱评估表'!H657</f>
        <v>41455</v>
      </c>
      <c r="J1081" s="23">
        <f t="shared" si="40"/>
        <v>41455</v>
      </c>
      <c r="K1081" s="23"/>
      <c r="L1081" s="110"/>
      <c r="M1081" s="11"/>
      <c r="N1081" s="10"/>
      <c r="O1081" s="13"/>
      <c r="P1081" s="11"/>
      <c r="Q1081" s="11">
        <f>'[8]6、模具砂箱评估表'!J657</f>
        <v>16900</v>
      </c>
      <c r="R1081" s="25">
        <f>'[8]6、模具砂箱评估表'!K657*100</f>
        <v>30</v>
      </c>
      <c r="S1081" s="11">
        <f t="shared" si="38"/>
        <v>5070</v>
      </c>
      <c r="T1081" s="11" t="str">
        <f t="shared" si="39"/>
        <v/>
      </c>
      <c r="U1081" s="22" t="str">
        <f>'[8]6、模具砂箱评估表'!M657</f>
        <v>B2</v>
      </c>
      <c r="V1081" s="176"/>
      <c r="W1081" s="176"/>
      <c r="X1081" s="176"/>
      <c r="Y1081" s="176"/>
    </row>
    <row r="1082" spans="1:25" ht="18" customHeight="1">
      <c r="A1082" s="22">
        <f>'[8]6、模具砂箱评估表'!A658</f>
        <v>657</v>
      </c>
      <c r="B1082" s="22">
        <f>'[8]6、模具砂箱评估表'!B658</f>
        <v>0</v>
      </c>
      <c r="C1082" s="30" t="str">
        <f>'[8]6、模具砂箱评估表'!C658</f>
        <v>玻璃钢1</v>
      </c>
      <c r="D1082" s="22">
        <f>'[8]6、模具砂箱评估表'!D658</f>
        <v>0</v>
      </c>
      <c r="E1082" s="22"/>
      <c r="F1082" s="22">
        <f>'[8]6、模具砂箱评估表'!G658</f>
        <v>0</v>
      </c>
      <c r="G1082" s="22" t="str">
        <f>'[8]6、模具砂箱评估表'!E658</f>
        <v>个</v>
      </c>
      <c r="H1082" s="22">
        <f>'[8]6、模具砂箱评估表'!F658</f>
        <v>1</v>
      </c>
      <c r="I1082" s="23">
        <f>'[8]6、模具砂箱评估表'!H658</f>
        <v>41455</v>
      </c>
      <c r="J1082" s="23">
        <f t="shared" si="40"/>
        <v>41455</v>
      </c>
      <c r="K1082" s="23"/>
      <c r="L1082" s="110"/>
      <c r="M1082" s="11"/>
      <c r="N1082" s="10"/>
      <c r="O1082" s="13"/>
      <c r="P1082" s="11"/>
      <c r="Q1082" s="11">
        <f>'[8]6、模具砂箱评估表'!J658</f>
        <v>15600</v>
      </c>
      <c r="R1082" s="25">
        <f>'[8]6、模具砂箱评估表'!K658*100</f>
        <v>30</v>
      </c>
      <c r="S1082" s="11">
        <f t="shared" si="38"/>
        <v>4680</v>
      </c>
      <c r="T1082" s="11" t="str">
        <f t="shared" si="39"/>
        <v/>
      </c>
      <c r="U1082" s="22" t="str">
        <f>'[8]6、模具砂箱评估表'!M658</f>
        <v>B2</v>
      </c>
      <c r="V1082" s="176"/>
      <c r="W1082" s="176"/>
      <c r="X1082" s="176"/>
      <c r="Y1082" s="176"/>
    </row>
    <row r="1083" spans="1:25" ht="18" customHeight="1">
      <c r="A1083" s="22">
        <f>'[8]6、模具砂箱评估表'!A659</f>
        <v>658</v>
      </c>
      <c r="B1083" s="22">
        <f>'[8]6、模具砂箱评估表'!B659</f>
        <v>0</v>
      </c>
      <c r="C1083" s="30" t="str">
        <f>'[8]6、模具砂箱评估表'!C659</f>
        <v>沙箱142</v>
      </c>
      <c r="D1083" s="22" t="str">
        <f>'[8]6、模具砂箱评估表'!D659</f>
        <v>没标注的应该是铁制的</v>
      </c>
      <c r="E1083" s="22"/>
      <c r="F1083" s="22">
        <f>'[8]6、模具砂箱评估表'!G659</f>
        <v>0</v>
      </c>
      <c r="G1083" s="22" t="str">
        <f>'[8]6、模具砂箱评估表'!E659</f>
        <v>个</v>
      </c>
      <c r="H1083" s="22">
        <f>'[8]6、模具砂箱评估表'!F659</f>
        <v>1</v>
      </c>
      <c r="I1083" s="23">
        <f>'[8]6、模具砂箱评估表'!H659</f>
        <v>41455</v>
      </c>
      <c r="J1083" s="23">
        <f t="shared" si="40"/>
        <v>41455</v>
      </c>
      <c r="K1083" s="23"/>
      <c r="L1083" s="110"/>
      <c r="M1083" s="11"/>
      <c r="N1083" s="10"/>
      <c r="O1083" s="13"/>
      <c r="P1083" s="11"/>
      <c r="Q1083" s="11">
        <f>'[8]6、模具砂箱评估表'!J659</f>
        <v>22100</v>
      </c>
      <c r="R1083" s="25">
        <f>'[8]6、模具砂箱评估表'!K659*100</f>
        <v>30</v>
      </c>
      <c r="S1083" s="11">
        <f t="shared" ref="S1083:S1099" si="41">ROUND(Q1083*R1083/100,0)</f>
        <v>6630</v>
      </c>
      <c r="T1083" s="11" t="str">
        <f t="shared" ref="T1083:T1099" si="42">IF(P1083=0,"",(S1083-P1083)/P1083*100)</f>
        <v/>
      </c>
      <c r="U1083" s="22" t="str">
        <f>'[8]6、模具砂箱评估表'!M659</f>
        <v>B3</v>
      </c>
      <c r="V1083" s="176"/>
      <c r="W1083" s="176"/>
      <c r="X1083" s="176"/>
      <c r="Y1083" s="176"/>
    </row>
    <row r="1084" spans="1:25" ht="18" customHeight="1">
      <c r="A1084" s="22">
        <f>'[8]6、模具砂箱评估表'!A660</f>
        <v>659</v>
      </c>
      <c r="B1084" s="22">
        <f>'[8]6、模具砂箱评估表'!B660</f>
        <v>0</v>
      </c>
      <c r="C1084" s="30" t="str">
        <f>'[8]6、模具砂箱评估表'!C660</f>
        <v>沙箱143</v>
      </c>
      <c r="D1084" s="22">
        <f>'[8]6、模具砂箱评估表'!D660</f>
        <v>0</v>
      </c>
      <c r="E1084" s="22"/>
      <c r="F1084" s="22">
        <f>'[8]6、模具砂箱评估表'!G660</f>
        <v>0</v>
      </c>
      <c r="G1084" s="22" t="str">
        <f>'[8]6、模具砂箱评估表'!E660</f>
        <v>个</v>
      </c>
      <c r="H1084" s="22">
        <f>'[8]6、模具砂箱评估表'!F660</f>
        <v>1</v>
      </c>
      <c r="I1084" s="23">
        <f>'[8]6、模具砂箱评估表'!H660</f>
        <v>41455</v>
      </c>
      <c r="J1084" s="23">
        <f t="shared" si="40"/>
        <v>41455</v>
      </c>
      <c r="K1084" s="23"/>
      <c r="L1084" s="110"/>
      <c r="M1084" s="11"/>
      <c r="N1084" s="10"/>
      <c r="O1084" s="13"/>
      <c r="P1084" s="11"/>
      <c r="Q1084" s="11">
        <f>'[8]6、模具砂箱评估表'!J660</f>
        <v>22100</v>
      </c>
      <c r="R1084" s="25">
        <f>'[8]6、模具砂箱评估表'!K660*100</f>
        <v>30</v>
      </c>
      <c r="S1084" s="11">
        <f t="shared" si="41"/>
        <v>6630</v>
      </c>
      <c r="T1084" s="11" t="str">
        <f t="shared" si="42"/>
        <v/>
      </c>
      <c r="U1084" s="22" t="str">
        <f>'[8]6、模具砂箱评估表'!M660</f>
        <v>B3</v>
      </c>
      <c r="V1084" s="176"/>
      <c r="W1084" s="176"/>
      <c r="X1084" s="176"/>
      <c r="Y1084" s="176"/>
    </row>
    <row r="1085" spans="1:25" ht="18" customHeight="1">
      <c r="A1085" s="22">
        <f>'[8]6、模具砂箱评估表'!A661</f>
        <v>660</v>
      </c>
      <c r="B1085" s="22">
        <f>'[8]6、模具砂箱评估表'!B661</f>
        <v>0</v>
      </c>
      <c r="C1085" s="30" t="str">
        <f>'[8]6、模具砂箱评估表'!C661</f>
        <v>沙箱144</v>
      </c>
      <c r="D1085" s="22">
        <f>'[8]6、模具砂箱评估表'!D661</f>
        <v>0</v>
      </c>
      <c r="E1085" s="22"/>
      <c r="F1085" s="22">
        <f>'[8]6、模具砂箱评估表'!G661</f>
        <v>0</v>
      </c>
      <c r="G1085" s="22" t="str">
        <f>'[8]6、模具砂箱评估表'!E661</f>
        <v>个</v>
      </c>
      <c r="H1085" s="22">
        <f>'[8]6、模具砂箱评估表'!F661</f>
        <v>1</v>
      </c>
      <c r="I1085" s="23">
        <f>'[8]6、模具砂箱评估表'!H661</f>
        <v>41455</v>
      </c>
      <c r="J1085" s="23">
        <f t="shared" si="40"/>
        <v>41455</v>
      </c>
      <c r="K1085" s="23"/>
      <c r="L1085" s="110"/>
      <c r="M1085" s="11"/>
      <c r="N1085" s="10"/>
      <c r="O1085" s="13"/>
      <c r="P1085" s="11"/>
      <c r="Q1085" s="11">
        <f>'[8]6、模具砂箱评估表'!J661</f>
        <v>22100</v>
      </c>
      <c r="R1085" s="25">
        <f>'[8]6、模具砂箱评估表'!K661*100</f>
        <v>30</v>
      </c>
      <c r="S1085" s="11">
        <f t="shared" si="41"/>
        <v>6630</v>
      </c>
      <c r="T1085" s="11" t="str">
        <f t="shared" si="42"/>
        <v/>
      </c>
      <c r="U1085" s="22" t="str">
        <f>'[8]6、模具砂箱评估表'!M661</f>
        <v>B3</v>
      </c>
      <c r="V1085" s="176"/>
      <c r="W1085" s="176"/>
      <c r="X1085" s="176"/>
      <c r="Y1085" s="176"/>
    </row>
    <row r="1086" spans="1:25" ht="18" customHeight="1">
      <c r="A1086" s="22">
        <f>'[8]6、模具砂箱评估表'!A662</f>
        <v>661</v>
      </c>
      <c r="B1086" s="22">
        <f>'[8]6、模具砂箱评估表'!B662</f>
        <v>0</v>
      </c>
      <c r="C1086" s="30" t="str">
        <f>'[8]6、模具砂箱评估表'!C662</f>
        <v>沙箱145</v>
      </c>
      <c r="D1086" s="22">
        <f>'[8]6、模具砂箱评估表'!D662</f>
        <v>0</v>
      </c>
      <c r="E1086" s="22"/>
      <c r="F1086" s="22">
        <f>'[8]6、模具砂箱评估表'!G662</f>
        <v>0</v>
      </c>
      <c r="G1086" s="22" t="str">
        <f>'[8]6、模具砂箱评估表'!E662</f>
        <v>个</v>
      </c>
      <c r="H1086" s="22">
        <f>'[8]6、模具砂箱评估表'!F662</f>
        <v>1</v>
      </c>
      <c r="I1086" s="23">
        <f>'[8]6、模具砂箱评估表'!H662</f>
        <v>41455</v>
      </c>
      <c r="J1086" s="23">
        <f t="shared" si="40"/>
        <v>41455</v>
      </c>
      <c r="K1086" s="23"/>
      <c r="L1086" s="110"/>
      <c r="M1086" s="11"/>
      <c r="N1086" s="10"/>
      <c r="O1086" s="13"/>
      <c r="P1086" s="11"/>
      <c r="Q1086" s="11">
        <f>'[8]6、模具砂箱评估表'!J662</f>
        <v>22100</v>
      </c>
      <c r="R1086" s="25">
        <f>'[8]6、模具砂箱评估表'!K662*100</f>
        <v>30</v>
      </c>
      <c r="S1086" s="11">
        <f t="shared" si="41"/>
        <v>6630</v>
      </c>
      <c r="T1086" s="11" t="str">
        <f t="shared" si="42"/>
        <v/>
      </c>
      <c r="U1086" s="22" t="str">
        <f>'[8]6、模具砂箱评估表'!M662</f>
        <v>B3</v>
      </c>
      <c r="V1086" s="176"/>
      <c r="W1086" s="176"/>
      <c r="X1086" s="176"/>
      <c r="Y1086" s="176"/>
    </row>
    <row r="1087" spans="1:25" ht="18" customHeight="1">
      <c r="A1087" s="22">
        <f>'[8]6、模具砂箱评估表'!A663</f>
        <v>662</v>
      </c>
      <c r="B1087" s="22">
        <f>'[8]6、模具砂箱评估表'!B663</f>
        <v>0</v>
      </c>
      <c r="C1087" s="30" t="str">
        <f>'[8]6、模具砂箱评估表'!C663</f>
        <v>沙箱146</v>
      </c>
      <c r="D1087" s="22">
        <f>'[8]6、模具砂箱评估表'!D663</f>
        <v>0</v>
      </c>
      <c r="E1087" s="22"/>
      <c r="F1087" s="22">
        <f>'[8]6、模具砂箱评估表'!G663</f>
        <v>0</v>
      </c>
      <c r="G1087" s="22" t="str">
        <f>'[8]6、模具砂箱评估表'!E663</f>
        <v>个</v>
      </c>
      <c r="H1087" s="22">
        <f>'[8]6、模具砂箱评估表'!F663</f>
        <v>1</v>
      </c>
      <c r="I1087" s="23">
        <f>'[8]6、模具砂箱评估表'!H663</f>
        <v>41455</v>
      </c>
      <c r="J1087" s="23">
        <f t="shared" si="40"/>
        <v>41455</v>
      </c>
      <c r="K1087" s="23"/>
      <c r="L1087" s="110"/>
      <c r="M1087" s="11"/>
      <c r="N1087" s="10"/>
      <c r="O1087" s="13"/>
      <c r="P1087" s="11"/>
      <c r="Q1087" s="11">
        <f>'[8]6、模具砂箱评估表'!J663</f>
        <v>22100</v>
      </c>
      <c r="R1087" s="25">
        <f>'[8]6、模具砂箱评估表'!K663*100</f>
        <v>30</v>
      </c>
      <c r="S1087" s="11">
        <f t="shared" si="41"/>
        <v>6630</v>
      </c>
      <c r="T1087" s="11" t="str">
        <f t="shared" si="42"/>
        <v/>
      </c>
      <c r="U1087" s="22" t="str">
        <f>'[8]6、模具砂箱评估表'!M663</f>
        <v>B3</v>
      </c>
      <c r="V1087" s="176"/>
      <c r="W1087" s="176"/>
      <c r="X1087" s="176"/>
      <c r="Y1087" s="176"/>
    </row>
    <row r="1088" spans="1:25" ht="18" customHeight="1">
      <c r="A1088" s="22">
        <f>'[8]6、模具砂箱评估表'!A664</f>
        <v>663</v>
      </c>
      <c r="B1088" s="22">
        <f>'[8]6、模具砂箱评估表'!B664</f>
        <v>0</v>
      </c>
      <c r="C1088" s="30" t="str">
        <f>'[8]6、模具砂箱评估表'!C664</f>
        <v>沙箱147</v>
      </c>
      <c r="D1088" s="22">
        <f>'[8]6、模具砂箱评估表'!D664</f>
        <v>0</v>
      </c>
      <c r="E1088" s="22"/>
      <c r="F1088" s="22">
        <f>'[8]6、模具砂箱评估表'!G664</f>
        <v>0</v>
      </c>
      <c r="G1088" s="22" t="str">
        <f>'[8]6、模具砂箱评估表'!E664</f>
        <v>个</v>
      </c>
      <c r="H1088" s="22">
        <f>'[8]6、模具砂箱评估表'!F664</f>
        <v>1</v>
      </c>
      <c r="I1088" s="23">
        <f>'[8]6、模具砂箱评估表'!H664</f>
        <v>41455</v>
      </c>
      <c r="J1088" s="23">
        <f t="shared" si="40"/>
        <v>41455</v>
      </c>
      <c r="K1088" s="23"/>
      <c r="L1088" s="110"/>
      <c r="M1088" s="11"/>
      <c r="N1088" s="10"/>
      <c r="O1088" s="13"/>
      <c r="P1088" s="11"/>
      <c r="Q1088" s="11">
        <f>'[8]6、模具砂箱评估表'!J664</f>
        <v>22100</v>
      </c>
      <c r="R1088" s="25">
        <f>'[8]6、模具砂箱评估表'!K664*100</f>
        <v>30</v>
      </c>
      <c r="S1088" s="11">
        <f t="shared" si="41"/>
        <v>6630</v>
      </c>
      <c r="T1088" s="11" t="str">
        <f t="shared" si="42"/>
        <v/>
      </c>
      <c r="U1088" s="22" t="str">
        <f>'[8]6、模具砂箱评估表'!M664</f>
        <v>B3</v>
      </c>
      <c r="V1088" s="176"/>
      <c r="W1088" s="176"/>
      <c r="X1088" s="176"/>
      <c r="Y1088" s="176"/>
    </row>
    <row r="1089" spans="1:25" ht="18" customHeight="1">
      <c r="A1089" s="22">
        <f>'[8]6、模具砂箱评估表'!A665</f>
        <v>664</v>
      </c>
      <c r="B1089" s="22">
        <f>'[8]6、模具砂箱评估表'!B665</f>
        <v>0</v>
      </c>
      <c r="C1089" s="30" t="str">
        <f>'[8]6、模具砂箱评估表'!C665</f>
        <v>沙箱148</v>
      </c>
      <c r="D1089" s="22">
        <f>'[8]6、模具砂箱评估表'!D665</f>
        <v>0</v>
      </c>
      <c r="E1089" s="22"/>
      <c r="F1089" s="22">
        <f>'[8]6、模具砂箱评估表'!G665</f>
        <v>0</v>
      </c>
      <c r="G1089" s="22" t="str">
        <f>'[8]6、模具砂箱评估表'!E665</f>
        <v>个</v>
      </c>
      <c r="H1089" s="22">
        <f>'[8]6、模具砂箱评估表'!F665</f>
        <v>1</v>
      </c>
      <c r="I1089" s="23">
        <f>'[8]6、模具砂箱评估表'!H665</f>
        <v>41455</v>
      </c>
      <c r="J1089" s="23">
        <f t="shared" si="40"/>
        <v>41455</v>
      </c>
      <c r="K1089" s="23"/>
      <c r="L1089" s="110"/>
      <c r="M1089" s="11"/>
      <c r="N1089" s="10"/>
      <c r="O1089" s="13"/>
      <c r="P1089" s="11"/>
      <c r="Q1089" s="11">
        <f>'[8]6、模具砂箱评估表'!J665</f>
        <v>22100</v>
      </c>
      <c r="R1089" s="25">
        <f>'[8]6、模具砂箱评估表'!K665*100</f>
        <v>30</v>
      </c>
      <c r="S1089" s="11">
        <f t="shared" si="41"/>
        <v>6630</v>
      </c>
      <c r="T1089" s="11" t="str">
        <f t="shared" si="42"/>
        <v/>
      </c>
      <c r="U1089" s="22" t="str">
        <f>'[8]6、模具砂箱评估表'!M665</f>
        <v>B3</v>
      </c>
      <c r="V1089" s="176"/>
      <c r="W1089" s="176"/>
      <c r="X1089" s="176"/>
      <c r="Y1089" s="176"/>
    </row>
    <row r="1090" spans="1:25" ht="18" customHeight="1">
      <c r="A1090" s="22">
        <f>'[8]6、模具砂箱评估表'!A666</f>
        <v>665</v>
      </c>
      <c r="B1090" s="22">
        <f>'[8]6、模具砂箱评估表'!B666</f>
        <v>0</v>
      </c>
      <c r="C1090" s="30" t="str">
        <f>'[8]6、模具砂箱评估表'!C666</f>
        <v>沙箱149</v>
      </c>
      <c r="D1090" s="22">
        <f>'[8]6、模具砂箱评估表'!D666</f>
        <v>0</v>
      </c>
      <c r="E1090" s="22"/>
      <c r="F1090" s="22">
        <f>'[8]6、模具砂箱评估表'!G666</f>
        <v>0</v>
      </c>
      <c r="G1090" s="22" t="str">
        <f>'[8]6、模具砂箱评估表'!E666</f>
        <v>个</v>
      </c>
      <c r="H1090" s="22">
        <f>'[8]6、模具砂箱评估表'!F666</f>
        <v>1</v>
      </c>
      <c r="I1090" s="23">
        <f>'[8]6、模具砂箱评估表'!H666</f>
        <v>41455</v>
      </c>
      <c r="J1090" s="23">
        <f t="shared" si="40"/>
        <v>41455</v>
      </c>
      <c r="K1090" s="23"/>
      <c r="L1090" s="110"/>
      <c r="M1090" s="11"/>
      <c r="N1090" s="10"/>
      <c r="O1090" s="13"/>
      <c r="P1090" s="11"/>
      <c r="Q1090" s="11">
        <f>'[8]6、模具砂箱评估表'!J666</f>
        <v>22100</v>
      </c>
      <c r="R1090" s="25">
        <f>'[8]6、模具砂箱评估表'!K666*100</f>
        <v>30</v>
      </c>
      <c r="S1090" s="11">
        <f t="shared" si="41"/>
        <v>6630</v>
      </c>
      <c r="T1090" s="11" t="str">
        <f t="shared" si="42"/>
        <v/>
      </c>
      <c r="U1090" s="22" t="str">
        <f>'[8]6、模具砂箱评估表'!M666</f>
        <v>B3</v>
      </c>
      <c r="V1090" s="176"/>
      <c r="W1090" s="176"/>
      <c r="X1090" s="176"/>
      <c r="Y1090" s="176"/>
    </row>
    <row r="1091" spans="1:25" ht="18" customHeight="1">
      <c r="A1091" s="22">
        <f>'[8]6、模具砂箱评估表'!A667</f>
        <v>666</v>
      </c>
      <c r="B1091" s="22">
        <f>'[8]6、模具砂箱评估表'!B667</f>
        <v>0</v>
      </c>
      <c r="C1091" s="30" t="str">
        <f>'[8]6、模具砂箱评估表'!C667</f>
        <v>沙箱150</v>
      </c>
      <c r="D1091" s="22" t="str">
        <f>'[8]6、模具砂箱评估表'!D667</f>
        <v>铝制</v>
      </c>
      <c r="E1091" s="22"/>
      <c r="F1091" s="22">
        <f>'[8]6、模具砂箱评估表'!G667</f>
        <v>0</v>
      </c>
      <c r="G1091" s="22" t="str">
        <f>'[8]6、模具砂箱评估表'!E667</f>
        <v>个</v>
      </c>
      <c r="H1091" s="22">
        <f>'[8]6、模具砂箱评估表'!F667</f>
        <v>1</v>
      </c>
      <c r="I1091" s="23">
        <f>'[8]6、模具砂箱评估表'!H667</f>
        <v>41455</v>
      </c>
      <c r="J1091" s="23">
        <f t="shared" si="40"/>
        <v>41455</v>
      </c>
      <c r="K1091" s="23"/>
      <c r="L1091" s="110"/>
      <c r="M1091" s="11"/>
      <c r="N1091" s="10"/>
      <c r="O1091" s="13"/>
      <c r="P1091" s="11"/>
      <c r="Q1091" s="11">
        <f>'[8]6、模具砂箱评估表'!J667</f>
        <v>29900</v>
      </c>
      <c r="R1091" s="25">
        <f>'[8]6、模具砂箱评估表'!K667*100</f>
        <v>30</v>
      </c>
      <c r="S1091" s="11">
        <f t="shared" si="41"/>
        <v>8970</v>
      </c>
      <c r="T1091" s="11" t="str">
        <f t="shared" si="42"/>
        <v/>
      </c>
      <c r="U1091" s="22" t="str">
        <f>'[8]6、模具砂箱评估表'!M667</f>
        <v>B3</v>
      </c>
      <c r="V1091" s="176"/>
      <c r="W1091" s="176"/>
      <c r="X1091" s="176"/>
      <c r="Y1091" s="176"/>
    </row>
    <row r="1092" spans="1:25" ht="18" customHeight="1">
      <c r="A1092" s="22">
        <f>'[8]6、模具砂箱评估表'!A668</f>
        <v>667</v>
      </c>
      <c r="B1092" s="22">
        <f>'[8]6、模具砂箱评估表'!B668</f>
        <v>0</v>
      </c>
      <c r="C1092" s="30" t="str">
        <f>'[8]6、模具砂箱评估表'!C668</f>
        <v>沙箱151</v>
      </c>
      <c r="D1092" s="22">
        <f>'[8]6、模具砂箱评估表'!D668</f>
        <v>0</v>
      </c>
      <c r="E1092" s="22"/>
      <c r="F1092" s="22">
        <f>'[8]6、模具砂箱评估表'!G668</f>
        <v>0</v>
      </c>
      <c r="G1092" s="22" t="str">
        <f>'[8]6、模具砂箱评估表'!E668</f>
        <v>个</v>
      </c>
      <c r="H1092" s="22">
        <f>'[8]6、模具砂箱评估表'!F668</f>
        <v>1</v>
      </c>
      <c r="I1092" s="23">
        <f>'[8]6、模具砂箱评估表'!H668</f>
        <v>41455</v>
      </c>
      <c r="J1092" s="23">
        <f t="shared" si="40"/>
        <v>41455</v>
      </c>
      <c r="K1092" s="23"/>
      <c r="L1092" s="110"/>
      <c r="M1092" s="11"/>
      <c r="N1092" s="10"/>
      <c r="O1092" s="13"/>
      <c r="P1092" s="11"/>
      <c r="Q1092" s="11">
        <f>'[8]6、模具砂箱评估表'!J668</f>
        <v>22100</v>
      </c>
      <c r="R1092" s="25">
        <f>'[8]6、模具砂箱评估表'!K668*100</f>
        <v>30</v>
      </c>
      <c r="S1092" s="11">
        <f t="shared" si="41"/>
        <v>6630</v>
      </c>
      <c r="T1092" s="11" t="str">
        <f t="shared" si="42"/>
        <v/>
      </c>
      <c r="U1092" s="22" t="str">
        <f>'[8]6、模具砂箱评估表'!M668</f>
        <v>B3</v>
      </c>
      <c r="V1092" s="176"/>
      <c r="W1092" s="176"/>
      <c r="X1092" s="176"/>
      <c r="Y1092" s="176"/>
    </row>
    <row r="1093" spans="1:25" ht="18" customHeight="1">
      <c r="A1093" s="22">
        <f>'[8]6、模具砂箱评估表'!A669</f>
        <v>668</v>
      </c>
      <c r="B1093" s="22">
        <f>'[8]6、模具砂箱评估表'!B669</f>
        <v>0</v>
      </c>
      <c r="C1093" s="30" t="str">
        <f>'[8]6、模具砂箱评估表'!C669</f>
        <v>沙箱152</v>
      </c>
      <c r="D1093" s="22" t="str">
        <f>'[8]6、模具砂箱评估表'!D669</f>
        <v>铝制</v>
      </c>
      <c r="E1093" s="22"/>
      <c r="F1093" s="22">
        <f>'[8]6、模具砂箱评估表'!G669</f>
        <v>0</v>
      </c>
      <c r="G1093" s="22" t="str">
        <f>'[8]6、模具砂箱评估表'!E669</f>
        <v>个</v>
      </c>
      <c r="H1093" s="22">
        <f>'[8]6、模具砂箱评估表'!F669</f>
        <v>1</v>
      </c>
      <c r="I1093" s="23">
        <f>'[8]6、模具砂箱评估表'!H669</f>
        <v>41455</v>
      </c>
      <c r="J1093" s="23">
        <f t="shared" si="40"/>
        <v>41455</v>
      </c>
      <c r="K1093" s="23"/>
      <c r="L1093" s="110"/>
      <c r="M1093" s="11"/>
      <c r="N1093" s="10"/>
      <c r="O1093" s="13"/>
      <c r="P1093" s="11"/>
      <c r="Q1093" s="11">
        <f>'[8]6、模具砂箱评估表'!J669</f>
        <v>29400</v>
      </c>
      <c r="R1093" s="25">
        <f>'[8]6、模具砂箱评估表'!K669*100</f>
        <v>30</v>
      </c>
      <c r="S1093" s="11">
        <f t="shared" si="41"/>
        <v>8820</v>
      </c>
      <c r="T1093" s="11" t="str">
        <f t="shared" si="42"/>
        <v/>
      </c>
      <c r="U1093" s="22" t="str">
        <f>'[8]6、模具砂箱评估表'!M669</f>
        <v>B3</v>
      </c>
      <c r="V1093" s="176"/>
      <c r="W1093" s="176"/>
      <c r="X1093" s="176"/>
      <c r="Y1093" s="176"/>
    </row>
    <row r="1094" spans="1:25" ht="18" customHeight="1">
      <c r="A1094" s="22">
        <f>'[8]6、模具砂箱评估表'!A670</f>
        <v>669</v>
      </c>
      <c r="B1094" s="22">
        <f>'[8]6、模具砂箱评估表'!B670</f>
        <v>0</v>
      </c>
      <c r="C1094" s="30" t="str">
        <f>'[8]6、模具砂箱评估表'!C670</f>
        <v>沙箱153</v>
      </c>
      <c r="D1094" s="22" t="str">
        <f>'[8]6、模具砂箱评估表'!D670</f>
        <v>铝制</v>
      </c>
      <c r="E1094" s="22"/>
      <c r="F1094" s="22">
        <f>'[8]6、模具砂箱评估表'!G670</f>
        <v>0</v>
      </c>
      <c r="G1094" s="22" t="str">
        <f>'[8]6、模具砂箱评估表'!E670</f>
        <v>个</v>
      </c>
      <c r="H1094" s="22">
        <f>'[8]6、模具砂箱评估表'!F670</f>
        <v>1</v>
      </c>
      <c r="I1094" s="23">
        <f>'[8]6、模具砂箱评估表'!H670</f>
        <v>41455</v>
      </c>
      <c r="J1094" s="23">
        <f t="shared" si="40"/>
        <v>41455</v>
      </c>
      <c r="K1094" s="23"/>
      <c r="L1094" s="110"/>
      <c r="M1094" s="11"/>
      <c r="N1094" s="10"/>
      <c r="O1094" s="13"/>
      <c r="P1094" s="11"/>
      <c r="Q1094" s="11">
        <f>'[8]6、模具砂箱评估表'!J670</f>
        <v>29400</v>
      </c>
      <c r="R1094" s="25">
        <f>'[8]6、模具砂箱评估表'!K670*100</f>
        <v>30</v>
      </c>
      <c r="S1094" s="11">
        <f t="shared" si="41"/>
        <v>8820</v>
      </c>
      <c r="T1094" s="11" t="str">
        <f t="shared" si="42"/>
        <v/>
      </c>
      <c r="U1094" s="22" t="str">
        <f>'[8]6、模具砂箱评估表'!M670</f>
        <v>B3</v>
      </c>
      <c r="V1094" s="176"/>
      <c r="W1094" s="176"/>
      <c r="X1094" s="176"/>
      <c r="Y1094" s="176"/>
    </row>
    <row r="1095" spans="1:25" ht="18" customHeight="1">
      <c r="A1095" s="22">
        <f>'[8]6、模具砂箱评估表'!A671</f>
        <v>670</v>
      </c>
      <c r="B1095" s="22">
        <f>'[8]6、模具砂箱评估表'!B671</f>
        <v>0</v>
      </c>
      <c r="C1095" s="30" t="str">
        <f>'[8]6、模具砂箱评估表'!C671</f>
        <v>沙箱154</v>
      </c>
      <c r="D1095" s="22">
        <f>'[8]6、模具砂箱评估表'!D671</f>
        <v>0</v>
      </c>
      <c r="E1095" s="22"/>
      <c r="F1095" s="22">
        <f>'[8]6、模具砂箱评估表'!G671</f>
        <v>0</v>
      </c>
      <c r="G1095" s="22" t="str">
        <f>'[8]6、模具砂箱评估表'!E671</f>
        <v>个</v>
      </c>
      <c r="H1095" s="22">
        <f>'[8]6、模具砂箱评估表'!F671</f>
        <v>1</v>
      </c>
      <c r="I1095" s="23">
        <f>'[8]6、模具砂箱评估表'!H671</f>
        <v>41455</v>
      </c>
      <c r="J1095" s="23">
        <f t="shared" si="40"/>
        <v>41455</v>
      </c>
      <c r="K1095" s="23"/>
      <c r="L1095" s="110"/>
      <c r="M1095" s="11"/>
      <c r="N1095" s="10"/>
      <c r="O1095" s="13"/>
      <c r="P1095" s="11"/>
      <c r="Q1095" s="11">
        <f>'[8]6、模具砂箱评估表'!J671</f>
        <v>22100</v>
      </c>
      <c r="R1095" s="25">
        <f>'[8]6、模具砂箱评估表'!K671*100</f>
        <v>30</v>
      </c>
      <c r="S1095" s="11">
        <f t="shared" si="41"/>
        <v>6630</v>
      </c>
      <c r="T1095" s="11" t="str">
        <f t="shared" si="42"/>
        <v/>
      </c>
      <c r="U1095" s="22" t="str">
        <f>'[8]6、模具砂箱评估表'!M671</f>
        <v>B3</v>
      </c>
      <c r="V1095" s="176"/>
      <c r="W1095" s="176"/>
      <c r="X1095" s="176"/>
      <c r="Y1095" s="176"/>
    </row>
    <row r="1096" spans="1:25" ht="18" customHeight="1">
      <c r="A1096" s="22">
        <f>'[8]6、模具砂箱评估表'!A672</f>
        <v>671</v>
      </c>
      <c r="B1096" s="22">
        <f>'[8]6、模具砂箱评估表'!B672</f>
        <v>0</v>
      </c>
      <c r="C1096" s="30" t="str">
        <f>'[8]6、模具砂箱评估表'!C672</f>
        <v>沙箱155</v>
      </c>
      <c r="D1096" s="22">
        <f>'[8]6、模具砂箱评估表'!D672</f>
        <v>0</v>
      </c>
      <c r="E1096" s="22"/>
      <c r="F1096" s="22">
        <f>'[8]6、模具砂箱评估表'!G672</f>
        <v>0</v>
      </c>
      <c r="G1096" s="22" t="str">
        <f>'[8]6、模具砂箱评估表'!E672</f>
        <v>个</v>
      </c>
      <c r="H1096" s="22">
        <f>'[8]6、模具砂箱评估表'!F672</f>
        <v>1</v>
      </c>
      <c r="I1096" s="23">
        <f>'[8]6、模具砂箱评估表'!H672</f>
        <v>41455</v>
      </c>
      <c r="J1096" s="23">
        <f t="shared" si="40"/>
        <v>41455</v>
      </c>
      <c r="K1096" s="23"/>
      <c r="L1096" s="110"/>
      <c r="M1096" s="11"/>
      <c r="N1096" s="10"/>
      <c r="O1096" s="13"/>
      <c r="P1096" s="11"/>
      <c r="Q1096" s="11">
        <f>'[8]6、模具砂箱评估表'!J672</f>
        <v>22100</v>
      </c>
      <c r="R1096" s="25">
        <f>'[8]6、模具砂箱评估表'!K672*100</f>
        <v>30</v>
      </c>
      <c r="S1096" s="11">
        <f t="shared" si="41"/>
        <v>6630</v>
      </c>
      <c r="T1096" s="11" t="str">
        <f t="shared" si="42"/>
        <v/>
      </c>
      <c r="U1096" s="22" t="str">
        <f>'[8]6、模具砂箱评估表'!M672</f>
        <v>B3</v>
      </c>
      <c r="V1096" s="176"/>
      <c r="W1096" s="176"/>
      <c r="X1096" s="176"/>
      <c r="Y1096" s="176"/>
    </row>
    <row r="1097" spans="1:25" ht="18" customHeight="1">
      <c r="A1097" s="22">
        <f>'[8]6、模具砂箱评估表'!A673</f>
        <v>672</v>
      </c>
      <c r="B1097" s="22">
        <f>'[8]6、模具砂箱评估表'!B673</f>
        <v>0</v>
      </c>
      <c r="C1097" s="30" t="str">
        <f>'[8]6、模具砂箱评估表'!C673</f>
        <v>沙箱156</v>
      </c>
      <c r="D1097" s="22">
        <f>'[8]6、模具砂箱评估表'!D673</f>
        <v>0</v>
      </c>
      <c r="E1097" s="22"/>
      <c r="F1097" s="22">
        <f>'[8]6、模具砂箱评估表'!G673</f>
        <v>0</v>
      </c>
      <c r="G1097" s="22" t="str">
        <f>'[8]6、模具砂箱评估表'!E673</f>
        <v>个</v>
      </c>
      <c r="H1097" s="22">
        <f>'[8]6、模具砂箱评估表'!F673</f>
        <v>1</v>
      </c>
      <c r="I1097" s="23">
        <f>'[8]6、模具砂箱评估表'!H673</f>
        <v>41455</v>
      </c>
      <c r="J1097" s="23">
        <f t="shared" si="40"/>
        <v>41455</v>
      </c>
      <c r="K1097" s="23"/>
      <c r="L1097" s="110"/>
      <c r="M1097" s="11"/>
      <c r="N1097" s="10"/>
      <c r="O1097" s="13"/>
      <c r="P1097" s="11"/>
      <c r="Q1097" s="11">
        <f>'[8]6、模具砂箱评估表'!J673</f>
        <v>22100</v>
      </c>
      <c r="R1097" s="25">
        <f>'[8]6、模具砂箱评估表'!K673*100</f>
        <v>30</v>
      </c>
      <c r="S1097" s="11">
        <f t="shared" si="41"/>
        <v>6630</v>
      </c>
      <c r="T1097" s="11" t="str">
        <f t="shared" si="42"/>
        <v/>
      </c>
      <c r="U1097" s="22" t="str">
        <f>'[8]6、模具砂箱评估表'!M673</f>
        <v>B3</v>
      </c>
      <c r="V1097" s="176"/>
      <c r="W1097" s="176"/>
      <c r="X1097" s="176"/>
      <c r="Y1097" s="176"/>
    </row>
    <row r="1098" spans="1:25" ht="18" customHeight="1">
      <c r="A1098" s="22">
        <f>'[8]6、模具砂箱评估表'!A674</f>
        <v>673</v>
      </c>
      <c r="B1098" s="22">
        <f>'[8]6、模具砂箱评估表'!B674</f>
        <v>0</v>
      </c>
      <c r="C1098" s="30" t="str">
        <f>'[8]6、模具砂箱评估表'!C674</f>
        <v>沙箱157</v>
      </c>
      <c r="D1098" s="22">
        <f>'[8]6、模具砂箱评估表'!D674</f>
        <v>0</v>
      </c>
      <c r="E1098" s="22"/>
      <c r="F1098" s="22">
        <f>'[8]6、模具砂箱评估表'!G674</f>
        <v>0</v>
      </c>
      <c r="G1098" s="22" t="str">
        <f>'[8]6、模具砂箱评估表'!E674</f>
        <v>个</v>
      </c>
      <c r="H1098" s="22">
        <f>'[8]6、模具砂箱评估表'!F674</f>
        <v>1</v>
      </c>
      <c r="I1098" s="23">
        <f>'[8]6、模具砂箱评估表'!H674</f>
        <v>41455</v>
      </c>
      <c r="J1098" s="23">
        <f t="shared" si="40"/>
        <v>41455</v>
      </c>
      <c r="K1098" s="23"/>
      <c r="L1098" s="110"/>
      <c r="M1098" s="11"/>
      <c r="N1098" s="10"/>
      <c r="O1098" s="13"/>
      <c r="P1098" s="11"/>
      <c r="Q1098" s="11">
        <f>'[8]6、模具砂箱评估表'!J674</f>
        <v>19600</v>
      </c>
      <c r="R1098" s="25">
        <f>'[8]6、模具砂箱评估表'!K674*100</f>
        <v>30</v>
      </c>
      <c r="S1098" s="11">
        <f t="shared" si="41"/>
        <v>5880</v>
      </c>
      <c r="T1098" s="11" t="str">
        <f t="shared" si="42"/>
        <v/>
      </c>
      <c r="U1098" s="22" t="str">
        <f>'[8]6、模具砂箱评估表'!M674</f>
        <v>B3</v>
      </c>
      <c r="V1098" s="176"/>
      <c r="W1098" s="176"/>
      <c r="X1098" s="176"/>
      <c r="Y1098" s="176"/>
    </row>
    <row r="1099" spans="1:25" ht="18" customHeight="1">
      <c r="A1099" s="22">
        <f>'[8]6、模具砂箱评估表'!A675</f>
        <v>674</v>
      </c>
      <c r="B1099" s="22">
        <f>'[8]6、模具砂箱评估表'!B675</f>
        <v>0</v>
      </c>
      <c r="C1099" s="30" t="str">
        <f>'[8]6、模具砂箱评估表'!C675</f>
        <v>复合芯模32</v>
      </c>
      <c r="D1099" s="22" t="str">
        <f>'[8]6、模具砂箱评估表'!D675</f>
        <v>白钢</v>
      </c>
      <c r="E1099" s="22"/>
      <c r="F1099" s="22">
        <f>'[8]6、模具砂箱评估表'!G675</f>
        <v>0</v>
      </c>
      <c r="G1099" s="22" t="str">
        <f>'[8]6、模具砂箱评估表'!E675</f>
        <v>台</v>
      </c>
      <c r="H1099" s="22">
        <f>'[8]6、模具砂箱评估表'!F675</f>
        <v>1</v>
      </c>
      <c r="I1099" s="23">
        <f>'[8]6、模具砂箱评估表'!H675</f>
        <v>41455</v>
      </c>
      <c r="J1099" s="23">
        <f t="shared" si="40"/>
        <v>41455</v>
      </c>
      <c r="K1099" s="23"/>
      <c r="L1099" s="110"/>
      <c r="M1099" s="11"/>
      <c r="N1099" s="10"/>
      <c r="O1099" s="13"/>
      <c r="P1099" s="11"/>
      <c r="Q1099" s="11">
        <f>'[8]6、模具砂箱评估表'!J675</f>
        <v>61900</v>
      </c>
      <c r="R1099" s="25">
        <f>'[8]6、模具砂箱评估表'!K675*100</f>
        <v>40</v>
      </c>
      <c r="S1099" s="11">
        <f t="shared" si="41"/>
        <v>24760</v>
      </c>
      <c r="T1099" s="11" t="str">
        <f t="shared" si="42"/>
        <v/>
      </c>
      <c r="U1099" s="200" t="str">
        <f>'[8]6、模具砂箱评估表'!M675</f>
        <v>A2 表外</v>
      </c>
      <c r="V1099" s="176"/>
      <c r="W1099" s="176"/>
      <c r="X1099" s="176"/>
      <c r="Y1099" s="176"/>
    </row>
    <row r="1100" spans="1:25" ht="18" customHeight="1">
      <c r="A1100" s="168"/>
      <c r="B1100" s="169"/>
      <c r="C1100" s="197" t="s">
        <v>254</v>
      </c>
      <c r="D1100" s="168"/>
      <c r="E1100" s="168"/>
      <c r="F1100" s="169"/>
      <c r="G1100" s="168"/>
      <c r="H1100" s="168"/>
      <c r="I1100" s="170"/>
      <c r="J1100" s="170"/>
      <c r="K1100" s="170"/>
      <c r="L1100" s="171"/>
      <c r="M1100" s="172"/>
      <c r="N1100" s="173"/>
      <c r="O1100" s="174"/>
      <c r="P1100" s="172"/>
      <c r="Q1100" s="172">
        <f>SUM(Q426:Q1099)</f>
        <v>15815400</v>
      </c>
      <c r="R1100" s="193"/>
      <c r="S1100" s="172">
        <f>SUM(S426:S1099)</f>
        <v>5247660</v>
      </c>
      <c r="T1100" s="172" t="str">
        <f t="shared" si="0"/>
        <v/>
      </c>
      <c r="U1100" s="175"/>
      <c r="V1100" s="176">
        <f>Q1100-'[9]6、模具砂箱评估表'!$H$676</f>
        <v>62345.599999999999</v>
      </c>
      <c r="W1100" s="176"/>
      <c r="X1100" s="176">
        <f>S1100-'[9]6、模具砂箱评估表'!$J$676</f>
        <v>172.71</v>
      </c>
      <c r="Y1100" s="176"/>
    </row>
    <row r="1101" spans="1:25" ht="18" customHeight="1">
      <c r="A1101" s="22"/>
      <c r="B1101" s="30"/>
      <c r="C1101" s="30"/>
      <c r="D1101" s="22"/>
      <c r="E1101" s="40"/>
      <c r="F1101" s="30"/>
      <c r="G1101" s="22"/>
      <c r="H1101" s="22"/>
      <c r="I1101" s="23"/>
      <c r="J1101" s="23"/>
      <c r="K1101" s="23"/>
      <c r="L1101" s="110"/>
      <c r="M1101" s="11"/>
      <c r="N1101" s="10"/>
      <c r="O1101" s="13"/>
      <c r="P1101" s="11"/>
      <c r="Q1101" s="11"/>
      <c r="R1101" s="25"/>
      <c r="S1101" s="11">
        <f t="shared" ref="S1101:S1102" si="43">ROUND(Q1101*R1101/100,0)</f>
        <v>0</v>
      </c>
      <c r="T1101" s="11" t="str">
        <f t="shared" si="0"/>
        <v/>
      </c>
      <c r="U1101" s="12"/>
      <c r="Y1101" s="176"/>
    </row>
    <row r="1102" spans="1:25" ht="18" customHeight="1">
      <c r="A1102" s="22"/>
      <c r="B1102" s="30"/>
      <c r="C1102" s="30"/>
      <c r="D1102" s="22"/>
      <c r="E1102" s="40"/>
      <c r="F1102" s="30"/>
      <c r="G1102" s="22"/>
      <c r="H1102" s="22"/>
      <c r="I1102" s="23"/>
      <c r="J1102" s="23"/>
      <c r="K1102" s="23"/>
      <c r="L1102" s="110"/>
      <c r="M1102" s="11"/>
      <c r="N1102" s="10"/>
      <c r="O1102" s="13"/>
      <c r="P1102" s="11"/>
      <c r="Q1102" s="11"/>
      <c r="R1102" s="25"/>
      <c r="S1102" s="11">
        <f t="shared" si="43"/>
        <v>0</v>
      </c>
      <c r="T1102" s="11" t="str">
        <f t="shared" si="0"/>
        <v/>
      </c>
      <c r="U1102" s="12"/>
      <c r="Y1102" s="176"/>
    </row>
    <row r="1103" spans="1:25" ht="18" customHeight="1">
      <c r="A1103" s="376" t="s">
        <v>75</v>
      </c>
      <c r="B1103" s="380"/>
      <c r="C1103" s="380"/>
      <c r="D1103" s="22"/>
      <c r="E1103" s="40"/>
      <c r="F1103" s="30"/>
      <c r="G1103" s="22"/>
      <c r="H1103" s="22"/>
      <c r="I1103" s="23"/>
      <c r="J1103" s="23"/>
      <c r="K1103" s="23"/>
      <c r="L1103" s="110"/>
      <c r="M1103" s="11">
        <f>SUM(M7:M1102)</f>
        <v>0</v>
      </c>
      <c r="N1103" s="10">
        <f>SUM(N7:N1102)</f>
        <v>2000</v>
      </c>
      <c r="O1103" s="13">
        <f>SUM(O7:O1102)</f>
        <v>0</v>
      </c>
      <c r="P1103" s="11">
        <f>SUM(P7:P1102)</f>
        <v>0</v>
      </c>
      <c r="Q1103" s="11">
        <f>Q1100+Q424</f>
        <v>96465000</v>
      </c>
      <c r="R1103" s="25"/>
      <c r="S1103" s="11">
        <f>S1100+S424</f>
        <v>38696078</v>
      </c>
      <c r="T1103" s="11" t="str">
        <f t="shared" si="0"/>
        <v/>
      </c>
      <c r="U1103" s="12"/>
      <c r="Y1103" s="176"/>
    </row>
    <row r="1104" spans="1:25" ht="18" customHeight="1">
      <c r="A1104" s="414" t="s">
        <v>91</v>
      </c>
      <c r="B1104" s="414"/>
      <c r="C1104" s="414"/>
      <c r="D1104" s="22"/>
      <c r="E1104" s="40"/>
      <c r="F1104" s="12"/>
      <c r="G1104" s="22"/>
      <c r="H1104" s="22"/>
      <c r="I1104" s="23"/>
      <c r="J1104" s="23"/>
      <c r="K1104" s="23"/>
      <c r="L1104" s="110"/>
      <c r="M1104" s="11"/>
      <c r="N1104" s="10"/>
      <c r="O1104" s="13"/>
      <c r="P1104" s="11"/>
      <c r="Q1104" s="11"/>
      <c r="R1104" s="25"/>
      <c r="S1104" s="11"/>
      <c r="T1104" s="11" t="str">
        <f t="shared" si="0"/>
        <v/>
      </c>
      <c r="U1104" s="12"/>
    </row>
    <row r="1105" spans="1:21" ht="18" customHeight="1">
      <c r="A1105" s="390" t="s">
        <v>19</v>
      </c>
      <c r="B1105" s="378"/>
      <c r="C1105" s="391"/>
      <c r="D1105" s="22"/>
      <c r="E1105" s="40"/>
      <c r="F1105" s="22"/>
      <c r="G1105" s="22"/>
      <c r="H1105" s="22"/>
      <c r="I1105" s="23"/>
      <c r="J1105" s="23"/>
      <c r="K1105" s="23"/>
      <c r="L1105" s="110"/>
      <c r="M1105" s="11">
        <f>M1103-M1104</f>
        <v>0</v>
      </c>
      <c r="N1105" s="10">
        <f>N1103-N1104</f>
        <v>2000</v>
      </c>
      <c r="O1105" s="13">
        <f>O1103-O1104</f>
        <v>0</v>
      </c>
      <c r="P1105" s="11">
        <f>P1103-P1104</f>
        <v>0</v>
      </c>
      <c r="Q1105" s="11">
        <f>Q1103-Q1104</f>
        <v>96465000</v>
      </c>
      <c r="R1105" s="25"/>
      <c r="S1105" s="11">
        <f>S1103-S1104</f>
        <v>38696078</v>
      </c>
      <c r="T1105" s="11" t="str">
        <f t="shared" si="0"/>
        <v/>
      </c>
      <c r="U1105" s="12"/>
    </row>
    <row r="1106" spans="1:21" ht="18" customHeight="1">
      <c r="A1106" s="14" t="str">
        <f>封面!D11&amp;封面!F11</f>
        <v>产权持有人填表人：</v>
      </c>
      <c r="Q1106" s="14" t="str">
        <f>"评估人员："&amp;封面!F25</f>
        <v>评估人员：</v>
      </c>
    </row>
    <row r="1107" spans="1:21" ht="18" customHeight="1">
      <c r="A1107" s="14" t="str">
        <f>CONCATENATE(封面!D15,封面!F15,封面!G15,封面!H15,封面!I15,封面!J15,封面!K15)</f>
        <v>填表日期：2022年6月28日</v>
      </c>
    </row>
  </sheetData>
  <autoFilter ref="A6:Y1107"/>
  <mergeCells count="25">
    <mergeCell ref="T5:T6"/>
    <mergeCell ref="A5:A6"/>
    <mergeCell ref="B5:B6"/>
    <mergeCell ref="C5:C6"/>
    <mergeCell ref="S185:S195"/>
    <mergeCell ref="R185:R195"/>
    <mergeCell ref="J5:J6"/>
    <mergeCell ref="K5:K6"/>
    <mergeCell ref="L5:L6"/>
    <mergeCell ref="A1104:C1104"/>
    <mergeCell ref="A1105:C1105"/>
    <mergeCell ref="A1103:C1103"/>
    <mergeCell ref="A2:U2"/>
    <mergeCell ref="A3:U3"/>
    <mergeCell ref="M5:N5"/>
    <mergeCell ref="O5:P5"/>
    <mergeCell ref="Q5:S5"/>
    <mergeCell ref="E5:E6"/>
    <mergeCell ref="F5:F6"/>
    <mergeCell ref="G5:G6"/>
    <mergeCell ref="H5:H6"/>
    <mergeCell ref="U5:U6"/>
    <mergeCell ref="D5:D6"/>
    <mergeCell ref="I5:I6"/>
    <mergeCell ref="Q185:Q195"/>
  </mergeCells>
  <phoneticPr fontId="10" type="noConversion"/>
  <hyperlinks>
    <hyperlink ref="A1" location="索引目录!E38" display="返回索引页"/>
    <hyperlink ref="B1" location="固定资产汇总!B14" display="返回"/>
  </hyperlinks>
  <printOptions horizontalCentered="1"/>
  <pageMargins left="0.35433070866141736" right="0.35433070866141736" top="0.78740157480314965" bottom="0.54" header="1.1100000000000001" footer="0.51181102362204722"/>
  <pageSetup paperSize="9" scale="85" fitToHeight="0" orientation="landscape" horizontalDpi="4294967292" r:id="rId1"/>
  <headerFooter alignWithMargins="0">
    <oddHeader>&amp;R&amp;"宋体,常规"&amp;9表&amp;"Times New Roman,常规"4-8-4
&amp;"宋体,常规"共&amp;"Times New Roman,常规"&amp;N&amp;"宋体,常规"页第&amp;"Times New Roman,常规"&amp;P&amp;"宋体,常规"页</oddHeader>
  </headerFooter>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00"/>
    <pageSetUpPr fitToPage="1"/>
  </sheetPr>
  <dimension ref="A1:O25"/>
  <sheetViews>
    <sheetView view="pageBreakPreview" zoomScaleSheetLayoutView="100" workbookViewId="0">
      <selection activeCell="J21" sqref="J21"/>
    </sheetView>
  </sheetViews>
  <sheetFormatPr defaultColWidth="11" defaultRowHeight="15.75" customHeight="1" outlineLevelCol="1"/>
  <cols>
    <col min="1" max="1" width="5.625" style="3" customWidth="1"/>
    <col min="2" max="2" width="28" style="3" customWidth="1"/>
    <col min="3" max="3" width="12.125" style="3" hidden="1" customWidth="1" outlineLevel="1"/>
    <col min="4" max="4" width="12.375" style="3" hidden="1" customWidth="1" outlineLevel="1"/>
    <col min="5" max="5" width="13" style="3" customWidth="1" collapsed="1"/>
    <col min="6" max="8" width="13" style="3" customWidth="1"/>
    <col min="9" max="9" width="10.625" style="3" customWidth="1"/>
    <col min="10" max="10" width="10.375" style="3" customWidth="1"/>
    <col min="11" max="11" width="7.875" style="3" customWidth="1"/>
    <col min="12" max="12" width="7.625" style="3" customWidth="1"/>
    <col min="13" max="32" width="9" style="3" bestFit="1" customWidth="1"/>
    <col min="33" max="16384" width="11" style="3"/>
  </cols>
  <sheetData>
    <row r="1" spans="1:12" ht="14.25">
      <c r="A1" s="4" t="s">
        <v>7</v>
      </c>
      <c r="B1" s="24" t="s">
        <v>13</v>
      </c>
      <c r="C1" s="5"/>
      <c r="D1" s="5"/>
      <c r="E1" s="5"/>
      <c r="F1" s="5"/>
      <c r="G1" s="5"/>
      <c r="H1" s="5"/>
      <c r="I1" s="5"/>
      <c r="J1" s="5"/>
      <c r="K1" s="5"/>
      <c r="L1" s="5"/>
    </row>
    <row r="2" spans="1:12" s="1" customFormat="1" ht="30" customHeight="1">
      <c r="A2" s="372" t="s">
        <v>106</v>
      </c>
      <c r="B2" s="373"/>
      <c r="C2" s="373"/>
      <c r="D2" s="373"/>
      <c r="E2" s="373"/>
      <c r="F2" s="373"/>
      <c r="G2" s="373"/>
      <c r="H2" s="373"/>
      <c r="I2" s="373"/>
      <c r="J2" s="373"/>
      <c r="K2" s="373"/>
      <c r="L2" s="373"/>
    </row>
    <row r="3" spans="1:12" ht="19.5" customHeight="1">
      <c r="A3" s="374" t="str">
        <f>CONCATENATE(封面!D9,封面!F9,封面!G9,封面!H9,封面!I9,封面!J9,封面!K9)</f>
        <v>评估基准日：2022年7月22日</v>
      </c>
      <c r="B3" s="374"/>
      <c r="C3" s="374"/>
      <c r="D3" s="374"/>
      <c r="E3" s="374"/>
      <c r="F3" s="374"/>
      <c r="G3" s="375"/>
      <c r="H3" s="375"/>
      <c r="I3" s="375"/>
      <c r="J3" s="375"/>
      <c r="K3" s="375"/>
      <c r="L3" s="375"/>
    </row>
    <row r="4" spans="1:12" ht="19.5" customHeight="1">
      <c r="A4" s="7" t="str">
        <f>封面!D7&amp;封面!F7</f>
        <v>产权持有人：抚顺经济开发区诚达融资担保有限公司</v>
      </c>
      <c r="L4" s="112" t="s">
        <v>160</v>
      </c>
    </row>
    <row r="5" spans="1:12" s="2" customFormat="1" ht="19.5" customHeight="1">
      <c r="A5" s="376" t="s">
        <v>17</v>
      </c>
      <c r="B5" s="376" t="s">
        <v>14</v>
      </c>
      <c r="C5" s="376" t="s">
        <v>10</v>
      </c>
      <c r="D5" s="377"/>
      <c r="E5" s="378" t="s">
        <v>11</v>
      </c>
      <c r="F5" s="379"/>
      <c r="G5" s="376" t="s">
        <v>12</v>
      </c>
      <c r="H5" s="380"/>
      <c r="I5" s="376" t="s">
        <v>16</v>
      </c>
      <c r="J5" s="380"/>
      <c r="K5" s="376" t="s">
        <v>15</v>
      </c>
      <c r="L5" s="380"/>
    </row>
    <row r="6" spans="1:12" s="2" customFormat="1" ht="19.5" customHeight="1">
      <c r="A6" s="380"/>
      <c r="B6" s="380"/>
      <c r="C6" s="247" t="s">
        <v>43</v>
      </c>
      <c r="D6" s="9" t="s">
        <v>44</v>
      </c>
      <c r="E6" s="248" t="s">
        <v>43</v>
      </c>
      <c r="F6" s="247" t="s">
        <v>44</v>
      </c>
      <c r="G6" s="247" t="s">
        <v>43</v>
      </c>
      <c r="H6" s="247" t="s">
        <v>44</v>
      </c>
      <c r="I6" s="247" t="s">
        <v>43</v>
      </c>
      <c r="J6" s="247" t="s">
        <v>44</v>
      </c>
      <c r="K6" s="247" t="s">
        <v>43</v>
      </c>
      <c r="L6" s="247" t="s">
        <v>44</v>
      </c>
    </row>
    <row r="7" spans="1:12" ht="19.5" customHeight="1">
      <c r="A7" s="111" t="s">
        <v>110</v>
      </c>
      <c r="B7" s="29" t="s">
        <v>54</v>
      </c>
      <c r="C7" s="11">
        <f>房屋建筑物!Y25</f>
        <v>0</v>
      </c>
      <c r="D7" s="10">
        <f>房屋建筑物!Z25</f>
        <v>1000</v>
      </c>
      <c r="E7" s="13">
        <f>房屋建筑物!AA25</f>
        <v>0</v>
      </c>
      <c r="F7" s="11">
        <f>房屋建筑物!AB25</f>
        <v>0</v>
      </c>
      <c r="G7" s="11">
        <f>房屋建筑物!AC25</f>
        <v>0</v>
      </c>
      <c r="H7" s="11">
        <f>房屋建筑物!AE25</f>
        <v>0</v>
      </c>
      <c r="I7" s="11">
        <f t="shared" ref="I7:J9" si="0">G7-E7</f>
        <v>0</v>
      </c>
      <c r="J7" s="11">
        <f t="shared" si="0"/>
        <v>0</v>
      </c>
      <c r="K7" s="11" t="str">
        <f t="shared" ref="K7:L11" si="1">IF(E7=0,"",I7/E7*100)</f>
        <v/>
      </c>
      <c r="L7" s="11" t="str">
        <f t="shared" si="1"/>
        <v/>
      </c>
    </row>
    <row r="8" spans="1:12" ht="19.5" customHeight="1">
      <c r="A8" s="111" t="s">
        <v>163</v>
      </c>
      <c r="B8" s="29" t="s">
        <v>55</v>
      </c>
      <c r="C8" s="11">
        <f>构筑物!M25</f>
        <v>0</v>
      </c>
      <c r="D8" s="10">
        <f>构筑物!N25</f>
        <v>0</v>
      </c>
      <c r="E8" s="13">
        <f>构筑物!O25</f>
        <v>0</v>
      </c>
      <c r="F8" s="11">
        <f>构筑物!P25</f>
        <v>0</v>
      </c>
      <c r="G8" s="11">
        <f>构筑物!Q25</f>
        <v>0</v>
      </c>
      <c r="H8" s="11">
        <f>构筑物!S25</f>
        <v>0</v>
      </c>
      <c r="I8" s="11">
        <f t="shared" si="0"/>
        <v>0</v>
      </c>
      <c r="J8" s="11">
        <f t="shared" si="0"/>
        <v>0</v>
      </c>
      <c r="K8" s="11" t="str">
        <f t="shared" si="1"/>
        <v/>
      </c>
      <c r="L8" s="11" t="str">
        <f t="shared" si="1"/>
        <v/>
      </c>
    </row>
    <row r="9" spans="1:12" ht="19.5" customHeight="1">
      <c r="A9" s="111" t="s">
        <v>147</v>
      </c>
      <c r="B9" s="29" t="s">
        <v>56</v>
      </c>
      <c r="C9" s="11">
        <f>管道沟槽!AF26</f>
        <v>0</v>
      </c>
      <c r="D9" s="10">
        <f>管道沟槽!AK26</f>
        <v>0</v>
      </c>
      <c r="E9" s="13">
        <f>管道沟槽!AL26</f>
        <v>0</v>
      </c>
      <c r="F9" s="11">
        <f>管道沟槽!AM26</f>
        <v>0</v>
      </c>
      <c r="G9" s="11">
        <f>管道沟槽!AN26</f>
        <v>0</v>
      </c>
      <c r="H9" s="11">
        <f>管道沟槽!AP26</f>
        <v>0</v>
      </c>
      <c r="I9" s="11">
        <f t="shared" si="0"/>
        <v>0</v>
      </c>
      <c r="J9" s="11">
        <f t="shared" si="0"/>
        <v>0</v>
      </c>
      <c r="K9" s="11" t="str">
        <f t="shared" si="1"/>
        <v/>
      </c>
      <c r="L9" s="11" t="str">
        <f t="shared" si="1"/>
        <v/>
      </c>
    </row>
    <row r="10" spans="1:12" ht="19.5" customHeight="1">
      <c r="A10" s="111"/>
      <c r="B10" s="29" t="s">
        <v>57</v>
      </c>
      <c r="C10" s="18"/>
      <c r="D10" s="10">
        <f>房屋建筑物!Z26+构筑物!N26+管道沟槽!AK27</f>
        <v>100</v>
      </c>
      <c r="E10" s="13"/>
      <c r="F10" s="11">
        <f>房屋建筑物!AB26+构筑物!P26+管道沟槽!AM27</f>
        <v>0</v>
      </c>
      <c r="G10" s="11"/>
      <c r="H10" s="11">
        <f>房屋建筑物!AE26+构筑物!S26+管道沟槽!AP27</f>
        <v>0</v>
      </c>
      <c r="I10" s="11">
        <f>G10-E10</f>
        <v>0</v>
      </c>
      <c r="J10" s="11">
        <f>H10-F10</f>
        <v>0</v>
      </c>
      <c r="K10" s="11" t="str">
        <f t="shared" si="1"/>
        <v/>
      </c>
      <c r="L10" s="11" t="str">
        <f t="shared" si="1"/>
        <v/>
      </c>
    </row>
    <row r="11" spans="1:12" ht="19.5" customHeight="1">
      <c r="A11" s="111"/>
      <c r="B11" s="42" t="s">
        <v>58</v>
      </c>
      <c r="C11" s="11">
        <f t="shared" ref="C11:H11" si="2">SUM(C7:C9)-C10</f>
        <v>0</v>
      </c>
      <c r="D11" s="10">
        <f t="shared" si="2"/>
        <v>900</v>
      </c>
      <c r="E11" s="13">
        <f t="shared" si="2"/>
        <v>0</v>
      </c>
      <c r="F11" s="11">
        <f t="shared" si="2"/>
        <v>0</v>
      </c>
      <c r="G11" s="11">
        <f t="shared" si="2"/>
        <v>0</v>
      </c>
      <c r="H11" s="11">
        <f t="shared" si="2"/>
        <v>0</v>
      </c>
      <c r="I11" s="11">
        <f>G11-E11</f>
        <v>0</v>
      </c>
      <c r="J11" s="11">
        <f>H11-F11</f>
        <v>0</v>
      </c>
      <c r="K11" s="11" t="str">
        <f t="shared" si="1"/>
        <v/>
      </c>
      <c r="L11" s="11" t="str">
        <f t="shared" si="1"/>
        <v/>
      </c>
    </row>
    <row r="12" spans="1:12" ht="19.5" customHeight="1">
      <c r="A12" s="111"/>
      <c r="B12" s="29"/>
      <c r="C12" s="11"/>
      <c r="D12" s="10"/>
      <c r="E12" s="13"/>
      <c r="F12" s="11"/>
      <c r="G12" s="11"/>
      <c r="H12" s="11"/>
      <c r="I12" s="11"/>
      <c r="J12" s="11"/>
      <c r="K12" s="11"/>
      <c r="L12" s="11"/>
    </row>
    <row r="13" spans="1:12" ht="19.5" customHeight="1">
      <c r="A13" s="111" t="s">
        <v>164</v>
      </c>
      <c r="B13" s="29" t="s">
        <v>59</v>
      </c>
      <c r="C13" s="11">
        <f>机器设备!M1103</f>
        <v>0</v>
      </c>
      <c r="D13" s="10">
        <f>机器设备!N1103</f>
        <v>2000</v>
      </c>
      <c r="E13" s="13">
        <f>机器设备!O1103</f>
        <v>0</v>
      </c>
      <c r="F13" s="11">
        <f>机器设备!P1103</f>
        <v>0</v>
      </c>
      <c r="G13" s="11">
        <v>96356600</v>
      </c>
      <c r="H13" s="11">
        <v>38640351</v>
      </c>
      <c r="I13" s="11">
        <f t="shared" ref="I13:J15" si="3">G13-E13</f>
        <v>96356600</v>
      </c>
      <c r="J13" s="11">
        <f t="shared" si="3"/>
        <v>38640351</v>
      </c>
      <c r="K13" s="11" t="str">
        <f t="shared" ref="K13:L17" si="4">IF(E13=0,"",I13/E13*100)</f>
        <v/>
      </c>
      <c r="L13" s="11" t="str">
        <f t="shared" si="4"/>
        <v/>
      </c>
    </row>
    <row r="14" spans="1:12" ht="19.5" customHeight="1">
      <c r="A14" s="111" t="s">
        <v>165</v>
      </c>
      <c r="B14" s="29" t="s">
        <v>60</v>
      </c>
      <c r="C14" s="11">
        <f>车辆!N25</f>
        <v>0</v>
      </c>
      <c r="D14" s="10">
        <f>车辆!O25</f>
        <v>0</v>
      </c>
      <c r="E14" s="13">
        <f>车辆!P25</f>
        <v>0</v>
      </c>
      <c r="F14" s="11">
        <f>车辆!Q25</f>
        <v>0</v>
      </c>
      <c r="G14" s="11">
        <f>车辆!R25</f>
        <v>0</v>
      </c>
      <c r="H14" s="11">
        <f>车辆!T25</f>
        <v>0</v>
      </c>
      <c r="I14" s="11">
        <f t="shared" si="3"/>
        <v>0</v>
      </c>
      <c r="J14" s="11">
        <f t="shared" si="3"/>
        <v>0</v>
      </c>
      <c r="K14" s="11" t="str">
        <f t="shared" si="4"/>
        <v/>
      </c>
      <c r="L14" s="11" t="str">
        <f t="shared" si="4"/>
        <v/>
      </c>
    </row>
    <row r="15" spans="1:12" ht="19.5" customHeight="1">
      <c r="A15" s="111" t="s">
        <v>166</v>
      </c>
      <c r="B15" s="29" t="s">
        <v>61</v>
      </c>
      <c r="C15" s="11">
        <f>电子设备!M25</f>
        <v>0</v>
      </c>
      <c r="D15" s="10">
        <f>电子设备!N25</f>
        <v>0</v>
      </c>
      <c r="E15" s="13">
        <f>电子设备!O25</f>
        <v>0</v>
      </c>
      <c r="F15" s="11">
        <f>电子设备!P25</f>
        <v>0</v>
      </c>
      <c r="G15" s="11">
        <f>电子设备!Q25</f>
        <v>0</v>
      </c>
      <c r="H15" s="11">
        <f>电子设备!S25</f>
        <v>0</v>
      </c>
      <c r="I15" s="11">
        <f t="shared" si="3"/>
        <v>0</v>
      </c>
      <c r="J15" s="11">
        <f t="shared" si="3"/>
        <v>0</v>
      </c>
      <c r="K15" s="11" t="str">
        <f t="shared" si="4"/>
        <v/>
      </c>
      <c r="L15" s="11" t="str">
        <f t="shared" si="4"/>
        <v/>
      </c>
    </row>
    <row r="16" spans="1:12" ht="19.5" customHeight="1">
      <c r="A16" s="111"/>
      <c r="B16" s="43" t="s">
        <v>62</v>
      </c>
      <c r="C16" s="11"/>
      <c r="D16" s="10">
        <f>机器设备!N1104+车辆!O26+电子设备!N26</f>
        <v>0</v>
      </c>
      <c r="E16" s="13"/>
      <c r="F16" s="11">
        <f>机器设备!P1104+车辆!Q26+电子设备!P26</f>
        <v>0</v>
      </c>
      <c r="G16" s="11"/>
      <c r="H16" s="11">
        <f>机器设备!S1104+车辆!T26+电子设备!S26</f>
        <v>0</v>
      </c>
      <c r="I16" s="11">
        <f>G16-E16</f>
        <v>0</v>
      </c>
      <c r="J16" s="11">
        <f>H16-F16</f>
        <v>0</v>
      </c>
      <c r="K16" s="11" t="str">
        <f t="shared" si="4"/>
        <v/>
      </c>
      <c r="L16" s="11" t="str">
        <f t="shared" si="4"/>
        <v/>
      </c>
    </row>
    <row r="17" spans="1:15" ht="19.5" customHeight="1">
      <c r="A17" s="111"/>
      <c r="B17" s="42" t="s">
        <v>63</v>
      </c>
      <c r="C17" s="11">
        <f t="shared" ref="C17:H17" si="5">SUM(C13:C15)-C16</f>
        <v>0</v>
      </c>
      <c r="D17" s="10">
        <f t="shared" si="5"/>
        <v>2000</v>
      </c>
      <c r="E17" s="13">
        <f t="shared" si="5"/>
        <v>0</v>
      </c>
      <c r="F17" s="11">
        <f t="shared" si="5"/>
        <v>0</v>
      </c>
      <c r="G17" s="11">
        <f t="shared" si="5"/>
        <v>96356600</v>
      </c>
      <c r="H17" s="11">
        <f t="shared" si="5"/>
        <v>38640351</v>
      </c>
      <c r="I17" s="11">
        <f>G17-E17</f>
        <v>96356600</v>
      </c>
      <c r="J17" s="11">
        <f>H17-F17</f>
        <v>38640351</v>
      </c>
      <c r="K17" s="11" t="str">
        <f t="shared" si="4"/>
        <v/>
      </c>
      <c r="L17" s="11" t="str">
        <f t="shared" si="4"/>
        <v/>
      </c>
    </row>
    <row r="18" spans="1:15" ht="19.5" customHeight="1">
      <c r="A18" s="111"/>
      <c r="B18" s="42"/>
      <c r="C18" s="11"/>
      <c r="D18" s="10"/>
      <c r="E18" s="13"/>
      <c r="F18" s="11"/>
      <c r="G18" s="11"/>
      <c r="H18" s="11"/>
      <c r="I18" s="11"/>
      <c r="J18" s="11"/>
      <c r="K18" s="11"/>
      <c r="L18" s="11"/>
      <c r="M18" s="176">
        <f>J17-Sheet1!C16</f>
        <v>0</v>
      </c>
      <c r="O18" s="176">
        <f>I17-Sheet1!B16</f>
        <v>0</v>
      </c>
    </row>
    <row r="19" spans="1:15" ht="19.5" customHeight="1">
      <c r="A19" s="111" t="s">
        <v>167</v>
      </c>
      <c r="B19" s="29" t="s">
        <v>64</v>
      </c>
      <c r="C19" s="11">
        <f>土地!O28</f>
        <v>0</v>
      </c>
      <c r="D19" s="10">
        <f>土地!P28</f>
        <v>0</v>
      </c>
      <c r="E19" s="13">
        <f>土地!Q28</f>
        <v>0</v>
      </c>
      <c r="F19" s="11">
        <f>土地!R28</f>
        <v>0</v>
      </c>
      <c r="G19" s="11">
        <f>土地!S28</f>
        <v>0</v>
      </c>
      <c r="H19" s="11">
        <f>土地!T28</f>
        <v>0</v>
      </c>
      <c r="I19" s="11">
        <f>G19-E19</f>
        <v>0</v>
      </c>
      <c r="J19" s="11">
        <f>H19-F19</f>
        <v>0</v>
      </c>
      <c r="K19" s="11" t="str">
        <f>IF(E19=0,"",I19/E19*100)</f>
        <v/>
      </c>
      <c r="L19" s="11" t="str">
        <f>IF(F19=0,"",J19/F19*100)</f>
        <v/>
      </c>
    </row>
    <row r="20" spans="1:15" ht="19.5" customHeight="1">
      <c r="A20" s="111"/>
      <c r="B20" s="29"/>
      <c r="C20" s="11"/>
      <c r="D20" s="10"/>
      <c r="E20" s="13"/>
      <c r="F20" s="11"/>
      <c r="G20" s="11"/>
      <c r="H20" s="11"/>
      <c r="I20" s="11"/>
      <c r="J20" s="11"/>
      <c r="K20" s="11"/>
      <c r="L20" s="11"/>
    </row>
    <row r="21" spans="1:15" ht="19.5" customHeight="1">
      <c r="A21" s="111" t="s">
        <v>168</v>
      </c>
      <c r="B21" s="44" t="s">
        <v>65</v>
      </c>
      <c r="C21" s="11">
        <f t="shared" ref="C21:G21" si="6">SUM(C7:C9,C13:C15,C19)</f>
        <v>0</v>
      </c>
      <c r="D21" s="10">
        <f>SUM(D7:D9,D13:D15,D19)</f>
        <v>3000</v>
      </c>
      <c r="E21" s="13">
        <f t="shared" si="6"/>
        <v>0</v>
      </c>
      <c r="F21" s="11">
        <f>SUM(F7:F9,F13:F15,F19)</f>
        <v>0</v>
      </c>
      <c r="G21" s="11">
        <f t="shared" si="6"/>
        <v>96356600</v>
      </c>
      <c r="H21" s="11">
        <f>SUM(H7:H9,H13:H15,H19)</f>
        <v>38640351</v>
      </c>
      <c r="I21" s="11">
        <f>G21-E21</f>
        <v>96356600</v>
      </c>
      <c r="J21" s="11">
        <f>H21-F21</f>
        <v>38640351</v>
      </c>
      <c r="K21" s="11" t="str">
        <f t="shared" ref="K21:L23" si="7">IF(E21=0,"",I21/E21*100)</f>
        <v/>
      </c>
      <c r="L21" s="11" t="str">
        <f t="shared" si="7"/>
        <v/>
      </c>
    </row>
    <row r="22" spans="1:15" ht="19.5" customHeight="1">
      <c r="A22" s="111" t="s">
        <v>168</v>
      </c>
      <c r="B22" s="249" t="s">
        <v>66</v>
      </c>
      <c r="C22" s="18"/>
      <c r="D22" s="10">
        <f>D10+D16</f>
        <v>100</v>
      </c>
      <c r="E22" s="18"/>
      <c r="F22" s="20">
        <f>F10+F16</f>
        <v>0</v>
      </c>
      <c r="G22" s="20"/>
      <c r="H22" s="20">
        <f>H10+H16</f>
        <v>0</v>
      </c>
      <c r="I22" s="20">
        <f>G22-E22</f>
        <v>0</v>
      </c>
      <c r="J22" s="11">
        <f>H22-F22</f>
        <v>0</v>
      </c>
      <c r="K22" s="11" t="str">
        <f>IF(E22=0,"",I22/E22*100)</f>
        <v/>
      </c>
      <c r="L22" s="11" t="str">
        <f>IF(F22=0,"",J22/F22*100)</f>
        <v/>
      </c>
    </row>
    <row r="23" spans="1:15" ht="19.5" customHeight="1">
      <c r="A23" s="111" t="s">
        <v>168</v>
      </c>
      <c r="B23" s="45" t="s">
        <v>65</v>
      </c>
      <c r="C23" s="11">
        <f t="shared" ref="C23:J23" si="8">C21-C22</f>
        <v>0</v>
      </c>
      <c r="D23" s="10">
        <f>D21-D22</f>
        <v>2900</v>
      </c>
      <c r="E23" s="11">
        <f t="shared" si="8"/>
        <v>0</v>
      </c>
      <c r="F23" s="11">
        <f t="shared" si="8"/>
        <v>0</v>
      </c>
      <c r="G23" s="11">
        <f t="shared" si="8"/>
        <v>96356600</v>
      </c>
      <c r="H23" s="11">
        <f>H21-H22</f>
        <v>38640351</v>
      </c>
      <c r="I23" s="11">
        <f>I21-I22</f>
        <v>96356600</v>
      </c>
      <c r="J23" s="11">
        <f t="shared" si="8"/>
        <v>38640351</v>
      </c>
      <c r="K23" s="11" t="str">
        <f t="shared" si="7"/>
        <v/>
      </c>
      <c r="L23" s="11" t="str">
        <f t="shared" si="7"/>
        <v/>
      </c>
    </row>
    <row r="24" spans="1:15" ht="19.5" customHeight="1">
      <c r="A24" s="14"/>
      <c r="H24" s="137" t="s">
        <v>251</v>
      </c>
    </row>
    <row r="25" spans="1:15" ht="15.75" customHeight="1">
      <c r="A25" s="14"/>
    </row>
  </sheetData>
  <mergeCells count="9">
    <mergeCell ref="A2:L2"/>
    <mergeCell ref="A3:L3"/>
    <mergeCell ref="A5:A6"/>
    <mergeCell ref="B5:B6"/>
    <mergeCell ref="C5:D5"/>
    <mergeCell ref="E5:F5"/>
    <mergeCell ref="G5:H5"/>
    <mergeCell ref="I5:J5"/>
    <mergeCell ref="K5:L5"/>
  </mergeCells>
  <phoneticPr fontId="9" type="noConversion"/>
  <hyperlinks>
    <hyperlink ref="A1" location="索引目录!C35" display="返回索引页"/>
    <hyperlink ref="B7" location="房屋建筑物!B1" display="固定资产-房屋建筑物"/>
    <hyperlink ref="B8" location="构筑物!B1" display="固定资产-构筑物及其他辅助设施"/>
    <hyperlink ref="B9" location="管道沟槽!B1" display="固定资产-管道及沟槽"/>
    <hyperlink ref="B13" location="机器设备!B1" display="固定资产-机器设备"/>
    <hyperlink ref="B14" location="车辆!B1" display="固定资产-车辆"/>
    <hyperlink ref="B15" location="电子设备!B1" display="固定资产-电子设备"/>
    <hyperlink ref="B1" location="非流动资产评估汇总!B11" display="返回"/>
    <hyperlink ref="B19" location="土地!B1" display="固定资产-土地"/>
  </hyperlinks>
  <printOptions horizontalCentered="1"/>
  <pageMargins left="0.35433070866141736" right="0.35433070866141736" top="0.78740157480314965" bottom="0.78740157480314965" header="0.98425196850393704" footer="0.51181102362204722"/>
  <pageSetup paperSize="9" orientation="landscape" horizontalDpi="4294967292" r:id="rId1"/>
  <headerFooter alignWithMargins="0">
    <oddHeader>&amp;R&amp;"宋体,常规"&amp;9表&amp;"Times New Roman,常规"4-8
&amp;"宋体,常规"共&amp;"Times New Roman,常规"&amp;N&amp;"宋体,常规"页第&amp;"Times New Roman,常规"&amp;P&amp;"宋体,常规"页</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C16"/>
  <sheetViews>
    <sheetView workbookViewId="0">
      <selection activeCell="F17" sqref="F17"/>
    </sheetView>
  </sheetViews>
  <sheetFormatPr defaultRowHeight="15.75"/>
  <cols>
    <col min="2" max="3" width="14.375" bestFit="1" customWidth="1"/>
  </cols>
  <sheetData>
    <row r="4" spans="1:3">
      <c r="A4" t="s">
        <v>1719</v>
      </c>
      <c r="B4" s="242">
        <f>'B1'!M102</f>
        <v>29338000</v>
      </c>
      <c r="C4" s="242">
        <f>'B1'!O102</f>
        <v>11965958</v>
      </c>
    </row>
    <row r="5" spans="1:3">
      <c r="A5" t="s">
        <v>453</v>
      </c>
      <c r="B5" s="242">
        <f>'B2'!M455</f>
        <v>23737200</v>
      </c>
      <c r="C5" s="242">
        <f>'B2'!O455</f>
        <v>8940329</v>
      </c>
    </row>
    <row r="6" spans="1:3">
      <c r="A6" t="s">
        <v>990</v>
      </c>
      <c r="B6" s="242">
        <f>'B3'!M37</f>
        <v>1823600</v>
      </c>
      <c r="C6" s="242">
        <f>'B3'!O37</f>
        <v>393008</v>
      </c>
    </row>
    <row r="7" spans="1:3">
      <c r="A7" t="s">
        <v>1028</v>
      </c>
      <c r="B7">
        <f>'B4'!M10</f>
        <v>277600</v>
      </c>
      <c r="C7" s="242">
        <f>'B4'!O10</f>
        <v>152186</v>
      </c>
    </row>
    <row r="8" spans="1:3">
      <c r="A8" t="s">
        <v>1720</v>
      </c>
      <c r="B8">
        <f>'A1'!M22</f>
        <v>652200</v>
      </c>
      <c r="C8" s="242">
        <f>'A1'!O22</f>
        <v>310294</v>
      </c>
    </row>
    <row r="9" spans="1:3">
      <c r="A9" t="s">
        <v>1055</v>
      </c>
      <c r="B9" s="242">
        <f>'A2'!M98</f>
        <v>14590600</v>
      </c>
      <c r="C9" s="242">
        <f>'A2'!O98</f>
        <v>6412264</v>
      </c>
    </row>
    <row r="10" spans="1:3">
      <c r="A10" t="s">
        <v>1166</v>
      </c>
      <c r="B10" s="242">
        <f>'A3'!M43</f>
        <v>246800</v>
      </c>
      <c r="C10" s="242">
        <f>'A3'!O43</f>
        <v>90875</v>
      </c>
    </row>
    <row r="11" spans="1:3">
      <c r="A11" t="s">
        <v>1201</v>
      </c>
      <c r="B11" s="242">
        <f>'A4'!M172</f>
        <v>2386900</v>
      </c>
      <c r="C11" s="242">
        <f>'A4'!O172</f>
        <v>821970</v>
      </c>
    </row>
    <row r="12" spans="1:3">
      <c r="A12" t="s">
        <v>1367</v>
      </c>
      <c r="B12" s="242">
        <f>'A5'!M156</f>
        <v>20583300</v>
      </c>
      <c r="C12" s="242">
        <f>'A5'!O156</f>
        <v>8683222</v>
      </c>
    </row>
    <row r="13" spans="1:3">
      <c r="A13" s="253" t="s">
        <v>1721</v>
      </c>
      <c r="B13" s="242">
        <f>锅炉房!M13</f>
        <v>490000</v>
      </c>
      <c r="C13" s="242">
        <f>锅炉房!O13</f>
        <v>29865</v>
      </c>
    </row>
    <row r="14" spans="1:3">
      <c r="A14" s="253" t="s">
        <v>1722</v>
      </c>
      <c r="B14" s="242">
        <f>开闭所!M44</f>
        <v>1580500</v>
      </c>
      <c r="C14" s="242">
        <f>开闭所!O44</f>
        <v>671607</v>
      </c>
    </row>
    <row r="15" spans="1:3">
      <c r="A15" s="253" t="s">
        <v>1723</v>
      </c>
      <c r="B15" s="242">
        <f>研发楼!M27</f>
        <v>649900</v>
      </c>
      <c r="C15" s="242">
        <f>研发楼!O27</f>
        <v>168773</v>
      </c>
    </row>
    <row r="16" spans="1:3">
      <c r="B16" s="242">
        <f>SUM(B4:B15)</f>
        <v>96356600</v>
      </c>
      <c r="C16" s="242">
        <f>SUM(C4:C15)</f>
        <v>38640351</v>
      </c>
    </row>
  </sheetData>
  <phoneticPr fontId="9"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4">
    <tabColor rgb="FF00FF00"/>
    <pageSetUpPr fitToPage="1"/>
  </sheetPr>
  <dimension ref="A1:X29"/>
  <sheetViews>
    <sheetView view="pageBreakPreview" zoomScaleSheetLayoutView="100" workbookViewId="0">
      <selection activeCell="A28" sqref="A28:XFD28"/>
    </sheetView>
  </sheetViews>
  <sheetFormatPr defaultColWidth="11" defaultRowHeight="15.75" customHeight="1" outlineLevelCol="1"/>
  <cols>
    <col min="1" max="1" width="4.125" style="3" customWidth="1"/>
    <col min="2" max="2" width="11.625" style="3" customWidth="1"/>
    <col min="3" max="3" width="18.5" style="3" customWidth="1"/>
    <col min="4" max="4" width="11.125" style="3" hidden="1" customWidth="1" outlineLevel="1"/>
    <col min="5" max="5" width="8.625" style="3" customWidth="1" collapsed="1"/>
    <col min="6" max="7" width="4.375" style="3" customWidth="1"/>
    <col min="8" max="10" width="7.5" style="3" customWidth="1"/>
    <col min="11" max="11" width="7.625" style="3" customWidth="1"/>
    <col min="12" max="13" width="7.625" style="3" hidden="1" customWidth="1" outlineLevel="1"/>
    <col min="14" max="14" width="10.125" style="3" hidden="1" customWidth="1" outlineLevel="1"/>
    <col min="15" max="15" width="10" style="3" hidden="1" customWidth="1" outlineLevel="1"/>
    <col min="16" max="16" width="11" style="3" customWidth="1" collapsed="1"/>
    <col min="17" max="18" width="11" style="3" customWidth="1"/>
    <col min="19" max="19" width="7.375" style="3" customWidth="1"/>
    <col min="20" max="20" width="11" style="3" customWidth="1"/>
    <col min="21" max="21" width="6.875" style="3" customWidth="1"/>
    <col min="22" max="22" width="6.625" style="3" customWidth="1"/>
    <col min="23" max="23" width="13.125" style="3" hidden="1" customWidth="1" outlineLevel="1"/>
    <col min="24" max="24" width="9" style="3" bestFit="1" customWidth="1" collapsed="1"/>
    <col min="25" max="33" width="9" style="3" bestFit="1" customWidth="1"/>
    <col min="34" max="16384" width="11" style="3"/>
  </cols>
  <sheetData>
    <row r="1" spans="1:23" ht="14.25">
      <c r="A1" s="4" t="s">
        <v>7</v>
      </c>
      <c r="B1" s="24" t="s">
        <v>13</v>
      </c>
      <c r="C1" s="5"/>
      <c r="D1" s="5"/>
      <c r="E1" s="5"/>
      <c r="F1" s="5"/>
      <c r="G1" s="5"/>
      <c r="H1" s="5"/>
      <c r="I1" s="5"/>
      <c r="J1" s="5"/>
      <c r="K1" s="5"/>
      <c r="L1" s="5"/>
      <c r="M1" s="5"/>
      <c r="N1" s="5"/>
      <c r="O1" s="5"/>
      <c r="P1" s="5"/>
      <c r="Q1" s="5"/>
      <c r="R1" s="5"/>
      <c r="S1" s="5"/>
      <c r="T1" s="5"/>
      <c r="U1" s="5"/>
      <c r="V1" s="5"/>
    </row>
    <row r="2" spans="1:23" s="1" customFormat="1" ht="30" customHeight="1">
      <c r="A2" s="372" t="s">
        <v>92</v>
      </c>
      <c r="B2" s="373"/>
      <c r="C2" s="373"/>
      <c r="D2" s="373"/>
      <c r="E2" s="373"/>
      <c r="F2" s="373"/>
      <c r="G2" s="373"/>
      <c r="H2" s="373"/>
      <c r="I2" s="373"/>
      <c r="J2" s="373"/>
      <c r="K2" s="373"/>
      <c r="L2" s="373"/>
      <c r="M2" s="373"/>
      <c r="N2" s="373"/>
      <c r="O2" s="373"/>
      <c r="P2" s="373"/>
      <c r="Q2" s="373"/>
      <c r="R2" s="373"/>
      <c r="S2" s="373"/>
      <c r="T2" s="373"/>
      <c r="U2" s="373"/>
      <c r="V2" s="373"/>
    </row>
    <row r="3" spans="1:23" ht="14.1" customHeight="1">
      <c r="A3" s="374" t="str">
        <f>CONCATENATE(封面!D9,封面!F9,封面!G9,封面!H9,封面!I9,封面!J9,封面!K9)</f>
        <v>评估基准日：2022年7月22日</v>
      </c>
      <c r="B3" s="374"/>
      <c r="C3" s="374"/>
      <c r="D3" s="374"/>
      <c r="E3" s="374"/>
      <c r="F3" s="374"/>
      <c r="G3" s="374"/>
      <c r="H3" s="374"/>
      <c r="I3" s="375"/>
      <c r="J3" s="375"/>
      <c r="K3" s="375"/>
      <c r="L3" s="375"/>
      <c r="M3" s="375"/>
      <c r="N3" s="375"/>
      <c r="O3" s="375"/>
      <c r="P3" s="375"/>
      <c r="Q3" s="375"/>
      <c r="R3" s="375"/>
      <c r="S3" s="375"/>
      <c r="T3" s="375"/>
      <c r="U3" s="375"/>
      <c r="V3" s="375"/>
    </row>
    <row r="4" spans="1:23" ht="15.75" customHeight="1">
      <c r="A4" s="7" t="str">
        <f>封面!D7&amp;封面!F7</f>
        <v>产权持有人：抚顺经济开发区诚达融资担保有限公司</v>
      </c>
      <c r="V4" s="79" t="s">
        <v>160</v>
      </c>
    </row>
    <row r="5" spans="1:23" s="2" customFormat="1" ht="15.75" customHeight="1">
      <c r="A5" s="376" t="s">
        <v>8</v>
      </c>
      <c r="B5" s="376" t="s">
        <v>93</v>
      </c>
      <c r="C5" s="381" t="s">
        <v>157</v>
      </c>
      <c r="D5" s="400" t="s">
        <v>37</v>
      </c>
      <c r="E5" s="381" t="s">
        <v>89</v>
      </c>
      <c r="F5" s="381" t="s">
        <v>20</v>
      </c>
      <c r="G5" s="381" t="s">
        <v>21</v>
      </c>
      <c r="H5" s="381" t="s">
        <v>90</v>
      </c>
      <c r="I5" s="381" t="s">
        <v>23</v>
      </c>
      <c r="J5" s="381" t="s">
        <v>152</v>
      </c>
      <c r="K5" s="381" t="s">
        <v>94</v>
      </c>
      <c r="L5" s="384" t="s">
        <v>73</v>
      </c>
      <c r="M5" s="384" t="s">
        <v>156</v>
      </c>
      <c r="N5" s="376" t="s">
        <v>10</v>
      </c>
      <c r="O5" s="377"/>
      <c r="P5" s="409" t="s">
        <v>11</v>
      </c>
      <c r="Q5" s="410"/>
      <c r="R5" s="376" t="s">
        <v>12</v>
      </c>
      <c r="S5" s="380"/>
      <c r="T5" s="380"/>
      <c r="U5" s="381" t="s">
        <v>15</v>
      </c>
      <c r="V5" s="381" t="s">
        <v>9</v>
      </c>
      <c r="W5" s="376" t="s">
        <v>42</v>
      </c>
    </row>
    <row r="6" spans="1:23" s="2" customFormat="1" ht="15.75" customHeight="1">
      <c r="A6" s="380"/>
      <c r="B6" s="380"/>
      <c r="C6" s="380"/>
      <c r="D6" s="401"/>
      <c r="E6" s="380"/>
      <c r="F6" s="380"/>
      <c r="G6" s="380"/>
      <c r="H6" s="380"/>
      <c r="I6" s="380"/>
      <c r="J6" s="380"/>
      <c r="K6" s="380"/>
      <c r="L6" s="385"/>
      <c r="M6" s="385"/>
      <c r="N6" s="8" t="s">
        <v>43</v>
      </c>
      <c r="O6" s="9" t="s">
        <v>44</v>
      </c>
      <c r="P6" s="16" t="s">
        <v>43</v>
      </c>
      <c r="Q6" s="8" t="s">
        <v>44</v>
      </c>
      <c r="R6" s="8" t="s">
        <v>43</v>
      </c>
      <c r="S6" s="8" t="s">
        <v>25</v>
      </c>
      <c r="T6" s="8" t="s">
        <v>44</v>
      </c>
      <c r="U6" s="380"/>
      <c r="V6" s="380"/>
      <c r="W6" s="380"/>
    </row>
    <row r="7" spans="1:23" ht="15.75" customHeight="1">
      <c r="A7" s="22"/>
      <c r="B7" s="22"/>
      <c r="C7" s="30"/>
      <c r="D7" s="31"/>
      <c r="E7" s="30"/>
      <c r="F7" s="22"/>
      <c r="G7" s="22"/>
      <c r="H7" s="23"/>
      <c r="I7" s="23"/>
      <c r="J7" s="23"/>
      <c r="K7" s="33"/>
      <c r="L7" s="33"/>
      <c r="M7" s="110"/>
      <c r="N7" s="11"/>
      <c r="O7" s="10"/>
      <c r="P7" s="13"/>
      <c r="Q7" s="11"/>
      <c r="R7" s="11"/>
      <c r="S7" s="32"/>
      <c r="T7" s="11">
        <f>ROUND(R7*S7/100,0)</f>
        <v>0</v>
      </c>
      <c r="U7" s="11" t="str">
        <f t="shared" ref="U7:U27" si="0">IF(Q7=0,"",(T7-Q7)/Q7*100)</f>
        <v/>
      </c>
      <c r="V7" s="12"/>
      <c r="W7" s="12"/>
    </row>
    <row r="8" spans="1:23" ht="15.75" customHeight="1">
      <c r="A8" s="22"/>
      <c r="B8" s="22"/>
      <c r="C8" s="30"/>
      <c r="D8" s="31"/>
      <c r="E8" s="30"/>
      <c r="F8" s="22"/>
      <c r="G8" s="22"/>
      <c r="H8" s="23"/>
      <c r="I8" s="23"/>
      <c r="J8" s="23"/>
      <c r="K8" s="33"/>
      <c r="L8" s="33"/>
      <c r="M8" s="110"/>
      <c r="N8" s="11"/>
      <c r="O8" s="10"/>
      <c r="P8" s="13"/>
      <c r="Q8" s="11"/>
      <c r="R8" s="11"/>
      <c r="S8" s="32"/>
      <c r="T8" s="11">
        <f>ROUND(R8*S8/100,0)</f>
        <v>0</v>
      </c>
      <c r="U8" s="11" t="str">
        <f t="shared" si="0"/>
        <v/>
      </c>
      <c r="V8" s="12"/>
      <c r="W8" s="12"/>
    </row>
    <row r="9" spans="1:23" ht="15.75" customHeight="1">
      <c r="A9" s="22"/>
      <c r="B9" s="22"/>
      <c r="C9" s="30"/>
      <c r="D9" s="31"/>
      <c r="E9" s="30"/>
      <c r="F9" s="22"/>
      <c r="G9" s="22"/>
      <c r="H9" s="23"/>
      <c r="I9" s="23"/>
      <c r="J9" s="23"/>
      <c r="K9" s="33"/>
      <c r="L9" s="33"/>
      <c r="M9" s="110"/>
      <c r="N9" s="11"/>
      <c r="O9" s="10"/>
      <c r="P9" s="13"/>
      <c r="Q9" s="11"/>
      <c r="R9" s="11"/>
      <c r="S9" s="32"/>
      <c r="T9" s="11">
        <f>ROUND(R9*S9/100,0)</f>
        <v>0</v>
      </c>
      <c r="U9" s="11" t="str">
        <f t="shared" si="0"/>
        <v/>
      </c>
      <c r="V9" s="12"/>
      <c r="W9" s="12"/>
    </row>
    <row r="10" spans="1:23" ht="15.75" customHeight="1">
      <c r="A10" s="22"/>
      <c r="B10" s="22"/>
      <c r="C10" s="30"/>
      <c r="D10" s="31"/>
      <c r="E10" s="30"/>
      <c r="F10" s="22"/>
      <c r="G10" s="22"/>
      <c r="H10" s="23"/>
      <c r="I10" s="23"/>
      <c r="J10" s="23"/>
      <c r="K10" s="33"/>
      <c r="L10" s="33"/>
      <c r="M10" s="110"/>
      <c r="N10" s="11"/>
      <c r="O10" s="10"/>
      <c r="P10" s="13"/>
      <c r="Q10" s="11"/>
      <c r="R10" s="11"/>
      <c r="S10" s="32"/>
      <c r="T10" s="11">
        <f>ROUND(R10*S10/100,0)</f>
        <v>0</v>
      </c>
      <c r="U10" s="11" t="str">
        <f t="shared" si="0"/>
        <v/>
      </c>
      <c r="V10" s="12"/>
      <c r="W10" s="12"/>
    </row>
    <row r="11" spans="1:23" ht="15.75" customHeight="1">
      <c r="A11" s="22"/>
      <c r="B11" s="22"/>
      <c r="C11" s="30"/>
      <c r="D11" s="31"/>
      <c r="E11" s="30"/>
      <c r="F11" s="22"/>
      <c r="G11" s="22"/>
      <c r="H11" s="23"/>
      <c r="I11" s="23"/>
      <c r="J11" s="23"/>
      <c r="K11" s="33"/>
      <c r="L11" s="33"/>
      <c r="M11" s="110"/>
      <c r="N11" s="11"/>
      <c r="O11" s="10"/>
      <c r="P11" s="13"/>
      <c r="Q11" s="11"/>
      <c r="R11" s="11"/>
      <c r="S11" s="32"/>
      <c r="T11" s="11">
        <f>ROUND(R11*S11/100,0)</f>
        <v>0</v>
      </c>
      <c r="U11" s="11" t="str">
        <f t="shared" si="0"/>
        <v/>
      </c>
      <c r="V11" s="12"/>
      <c r="W11" s="12"/>
    </row>
    <row r="12" spans="1:23" ht="15.75" customHeight="1">
      <c r="A12" s="22"/>
      <c r="B12" s="22"/>
      <c r="C12" s="30"/>
      <c r="D12" s="31"/>
      <c r="E12" s="30"/>
      <c r="F12" s="22"/>
      <c r="G12" s="22"/>
      <c r="H12" s="23"/>
      <c r="I12" s="23"/>
      <c r="J12" s="23"/>
      <c r="K12" s="33"/>
      <c r="L12" s="33"/>
      <c r="M12" s="110"/>
      <c r="N12" s="11"/>
      <c r="O12" s="10"/>
      <c r="P12" s="13"/>
      <c r="Q12" s="11"/>
      <c r="R12" s="11"/>
      <c r="S12" s="32"/>
      <c r="T12" s="11">
        <f t="shared" ref="T12:T24" si="1">ROUND(R12*S12/100,0)</f>
        <v>0</v>
      </c>
      <c r="U12" s="11" t="str">
        <f t="shared" si="0"/>
        <v/>
      </c>
      <c r="V12" s="12"/>
      <c r="W12" s="12"/>
    </row>
    <row r="13" spans="1:23" ht="15.75" customHeight="1">
      <c r="A13" s="22"/>
      <c r="B13" s="22"/>
      <c r="C13" s="30"/>
      <c r="D13" s="31"/>
      <c r="E13" s="30"/>
      <c r="F13" s="22"/>
      <c r="G13" s="22"/>
      <c r="H13" s="23"/>
      <c r="I13" s="23"/>
      <c r="J13" s="23"/>
      <c r="K13" s="33"/>
      <c r="L13" s="33"/>
      <c r="M13" s="110"/>
      <c r="N13" s="11"/>
      <c r="O13" s="10"/>
      <c r="P13" s="13"/>
      <c r="Q13" s="11"/>
      <c r="R13" s="11"/>
      <c r="S13" s="32"/>
      <c r="T13" s="11">
        <f t="shared" si="1"/>
        <v>0</v>
      </c>
      <c r="U13" s="11" t="str">
        <f t="shared" si="0"/>
        <v/>
      </c>
      <c r="V13" s="12"/>
      <c r="W13" s="12"/>
    </row>
    <row r="14" spans="1:23" ht="15.75" customHeight="1">
      <c r="A14" s="22"/>
      <c r="B14" s="22"/>
      <c r="C14" s="30"/>
      <c r="D14" s="31"/>
      <c r="E14" s="30"/>
      <c r="F14" s="22"/>
      <c r="G14" s="22"/>
      <c r="H14" s="23"/>
      <c r="I14" s="23"/>
      <c r="J14" s="23"/>
      <c r="K14" s="33"/>
      <c r="L14" s="33"/>
      <c r="M14" s="110"/>
      <c r="N14" s="11"/>
      <c r="O14" s="10"/>
      <c r="P14" s="13"/>
      <c r="Q14" s="11"/>
      <c r="R14" s="11"/>
      <c r="S14" s="32"/>
      <c r="T14" s="11">
        <f t="shared" si="1"/>
        <v>0</v>
      </c>
      <c r="U14" s="11" t="str">
        <f t="shared" si="0"/>
        <v/>
      </c>
      <c r="V14" s="12"/>
      <c r="W14" s="12"/>
    </row>
    <row r="15" spans="1:23" ht="15.75" customHeight="1">
      <c r="A15" s="22"/>
      <c r="B15" s="22"/>
      <c r="C15" s="30"/>
      <c r="D15" s="31"/>
      <c r="E15" s="30"/>
      <c r="F15" s="22"/>
      <c r="G15" s="22"/>
      <c r="H15" s="23"/>
      <c r="I15" s="23"/>
      <c r="J15" s="23"/>
      <c r="K15" s="33"/>
      <c r="L15" s="33"/>
      <c r="M15" s="110"/>
      <c r="N15" s="11"/>
      <c r="O15" s="10"/>
      <c r="P15" s="13"/>
      <c r="Q15" s="11"/>
      <c r="R15" s="11"/>
      <c r="S15" s="32"/>
      <c r="T15" s="11">
        <f t="shared" si="1"/>
        <v>0</v>
      </c>
      <c r="U15" s="11" t="str">
        <f t="shared" si="0"/>
        <v/>
      </c>
      <c r="V15" s="12"/>
      <c r="W15" s="12"/>
    </row>
    <row r="16" spans="1:23" ht="15.75" customHeight="1">
      <c r="A16" s="22"/>
      <c r="B16" s="22"/>
      <c r="C16" s="30"/>
      <c r="D16" s="31"/>
      <c r="E16" s="30"/>
      <c r="F16" s="22"/>
      <c r="G16" s="22"/>
      <c r="H16" s="23"/>
      <c r="I16" s="23"/>
      <c r="J16" s="23"/>
      <c r="K16" s="33"/>
      <c r="L16" s="33"/>
      <c r="M16" s="110"/>
      <c r="N16" s="11"/>
      <c r="O16" s="10"/>
      <c r="P16" s="13"/>
      <c r="Q16" s="11"/>
      <c r="R16" s="11"/>
      <c r="S16" s="32"/>
      <c r="T16" s="11">
        <f t="shared" si="1"/>
        <v>0</v>
      </c>
      <c r="U16" s="11" t="str">
        <f t="shared" si="0"/>
        <v/>
      </c>
      <c r="V16" s="12"/>
      <c r="W16" s="12"/>
    </row>
    <row r="17" spans="1:23" ht="15.75" customHeight="1">
      <c r="A17" s="22"/>
      <c r="B17" s="22"/>
      <c r="C17" s="30"/>
      <c r="D17" s="31"/>
      <c r="E17" s="30"/>
      <c r="F17" s="22"/>
      <c r="G17" s="22"/>
      <c r="H17" s="23"/>
      <c r="I17" s="23"/>
      <c r="J17" s="23"/>
      <c r="K17" s="33"/>
      <c r="L17" s="33"/>
      <c r="M17" s="110"/>
      <c r="N17" s="11"/>
      <c r="O17" s="10"/>
      <c r="P17" s="13"/>
      <c r="Q17" s="11"/>
      <c r="R17" s="11"/>
      <c r="S17" s="32"/>
      <c r="T17" s="11">
        <f t="shared" si="1"/>
        <v>0</v>
      </c>
      <c r="U17" s="11" t="str">
        <f t="shared" si="0"/>
        <v/>
      </c>
      <c r="V17" s="12"/>
      <c r="W17" s="12"/>
    </row>
    <row r="18" spans="1:23" ht="15.75" customHeight="1">
      <c r="A18" s="22"/>
      <c r="B18" s="22"/>
      <c r="C18" s="30"/>
      <c r="D18" s="31"/>
      <c r="E18" s="30"/>
      <c r="F18" s="22"/>
      <c r="G18" s="22"/>
      <c r="H18" s="23"/>
      <c r="I18" s="23"/>
      <c r="J18" s="23"/>
      <c r="K18" s="33"/>
      <c r="L18" s="33"/>
      <c r="M18" s="110"/>
      <c r="N18" s="11"/>
      <c r="O18" s="10"/>
      <c r="P18" s="13"/>
      <c r="Q18" s="11"/>
      <c r="R18" s="11"/>
      <c r="S18" s="32"/>
      <c r="T18" s="11">
        <f t="shared" si="1"/>
        <v>0</v>
      </c>
      <c r="U18" s="11" t="str">
        <f t="shared" si="0"/>
        <v/>
      </c>
      <c r="V18" s="12"/>
      <c r="W18" s="12"/>
    </row>
    <row r="19" spans="1:23" ht="15.75" customHeight="1">
      <c r="A19" s="22"/>
      <c r="B19" s="22"/>
      <c r="C19" s="30"/>
      <c r="D19" s="31"/>
      <c r="E19" s="30"/>
      <c r="F19" s="22"/>
      <c r="G19" s="22"/>
      <c r="H19" s="23"/>
      <c r="I19" s="23"/>
      <c r="J19" s="23"/>
      <c r="K19" s="33"/>
      <c r="L19" s="33"/>
      <c r="M19" s="110"/>
      <c r="N19" s="11"/>
      <c r="O19" s="10"/>
      <c r="P19" s="13"/>
      <c r="Q19" s="11"/>
      <c r="R19" s="11"/>
      <c r="S19" s="32"/>
      <c r="T19" s="11">
        <f t="shared" si="1"/>
        <v>0</v>
      </c>
      <c r="U19" s="11" t="str">
        <f t="shared" si="0"/>
        <v/>
      </c>
      <c r="V19" s="12"/>
      <c r="W19" s="12"/>
    </row>
    <row r="20" spans="1:23" ht="15.75" customHeight="1">
      <c r="A20" s="22"/>
      <c r="B20" s="22"/>
      <c r="C20" s="30"/>
      <c r="D20" s="31"/>
      <c r="E20" s="30"/>
      <c r="F20" s="22"/>
      <c r="G20" s="22"/>
      <c r="H20" s="23"/>
      <c r="I20" s="23"/>
      <c r="J20" s="23"/>
      <c r="K20" s="33"/>
      <c r="L20" s="33"/>
      <c r="M20" s="110"/>
      <c r="N20" s="11"/>
      <c r="O20" s="10"/>
      <c r="P20" s="13"/>
      <c r="Q20" s="11"/>
      <c r="R20" s="11"/>
      <c r="S20" s="32"/>
      <c r="T20" s="11">
        <f t="shared" si="1"/>
        <v>0</v>
      </c>
      <c r="U20" s="11" t="str">
        <f t="shared" si="0"/>
        <v/>
      </c>
      <c r="V20" s="12"/>
      <c r="W20" s="12"/>
    </row>
    <row r="21" spans="1:23" ht="15.75" customHeight="1">
      <c r="A21" s="22"/>
      <c r="B21" s="22"/>
      <c r="C21" s="30"/>
      <c r="D21" s="31"/>
      <c r="E21" s="30"/>
      <c r="F21" s="22"/>
      <c r="G21" s="22"/>
      <c r="H21" s="23"/>
      <c r="I21" s="23"/>
      <c r="J21" s="23"/>
      <c r="K21" s="33"/>
      <c r="L21" s="33"/>
      <c r="M21" s="110"/>
      <c r="N21" s="11"/>
      <c r="O21" s="10"/>
      <c r="P21" s="13"/>
      <c r="Q21" s="11"/>
      <c r="R21" s="11"/>
      <c r="S21" s="32"/>
      <c r="T21" s="11">
        <f t="shared" si="1"/>
        <v>0</v>
      </c>
      <c r="U21" s="11" t="str">
        <f t="shared" si="0"/>
        <v/>
      </c>
      <c r="V21" s="12"/>
      <c r="W21" s="12"/>
    </row>
    <row r="22" spans="1:23" ht="15.75" customHeight="1">
      <c r="A22" s="22"/>
      <c r="B22" s="22"/>
      <c r="C22" s="30"/>
      <c r="D22" s="31"/>
      <c r="E22" s="30"/>
      <c r="F22" s="22"/>
      <c r="G22" s="22"/>
      <c r="H22" s="23"/>
      <c r="I22" s="23"/>
      <c r="J22" s="23"/>
      <c r="K22" s="33"/>
      <c r="L22" s="33"/>
      <c r="M22" s="110"/>
      <c r="N22" s="11"/>
      <c r="O22" s="10"/>
      <c r="P22" s="13"/>
      <c r="Q22" s="11"/>
      <c r="R22" s="11"/>
      <c r="S22" s="32"/>
      <c r="T22" s="11">
        <f t="shared" si="1"/>
        <v>0</v>
      </c>
      <c r="U22" s="11" t="str">
        <f t="shared" si="0"/>
        <v/>
      </c>
      <c r="V22" s="12"/>
      <c r="W22" s="12"/>
    </row>
    <row r="23" spans="1:23" ht="15.75" customHeight="1">
      <c r="A23" s="22"/>
      <c r="B23" s="22"/>
      <c r="C23" s="30"/>
      <c r="D23" s="31"/>
      <c r="E23" s="30"/>
      <c r="F23" s="22"/>
      <c r="G23" s="22"/>
      <c r="H23" s="23"/>
      <c r="I23" s="23"/>
      <c r="J23" s="23"/>
      <c r="K23" s="33"/>
      <c r="L23" s="33"/>
      <c r="M23" s="110"/>
      <c r="N23" s="11"/>
      <c r="O23" s="10"/>
      <c r="P23" s="13"/>
      <c r="Q23" s="11"/>
      <c r="R23" s="11"/>
      <c r="S23" s="32"/>
      <c r="T23" s="11">
        <f t="shared" si="1"/>
        <v>0</v>
      </c>
      <c r="U23" s="11" t="str">
        <f t="shared" si="0"/>
        <v/>
      </c>
      <c r="V23" s="12"/>
      <c r="W23" s="12"/>
    </row>
    <row r="24" spans="1:23" ht="15.75" customHeight="1">
      <c r="A24" s="22"/>
      <c r="B24" s="22"/>
      <c r="C24" s="30"/>
      <c r="D24" s="31"/>
      <c r="E24" s="30"/>
      <c r="F24" s="22"/>
      <c r="G24" s="22"/>
      <c r="H24" s="23"/>
      <c r="I24" s="23"/>
      <c r="J24" s="23"/>
      <c r="K24" s="33"/>
      <c r="L24" s="33"/>
      <c r="M24" s="110"/>
      <c r="N24" s="11"/>
      <c r="O24" s="10"/>
      <c r="P24" s="13"/>
      <c r="Q24" s="11"/>
      <c r="R24" s="11"/>
      <c r="S24" s="32"/>
      <c r="T24" s="11">
        <f t="shared" si="1"/>
        <v>0</v>
      </c>
      <c r="U24" s="11" t="str">
        <f t="shared" si="0"/>
        <v/>
      </c>
      <c r="V24" s="12"/>
      <c r="W24" s="12"/>
    </row>
    <row r="25" spans="1:23" ht="15.75" customHeight="1">
      <c r="A25" s="376" t="s">
        <v>75</v>
      </c>
      <c r="B25" s="380"/>
      <c r="C25" s="380"/>
      <c r="D25" s="31"/>
      <c r="E25" s="30"/>
      <c r="F25" s="22"/>
      <c r="G25" s="22"/>
      <c r="H25" s="23"/>
      <c r="I25" s="23"/>
      <c r="J25" s="23"/>
      <c r="K25" s="33"/>
      <c r="L25" s="33"/>
      <c r="M25" s="110"/>
      <c r="N25" s="11">
        <f>SUM(N7:N24)</f>
        <v>0</v>
      </c>
      <c r="O25" s="10">
        <f>SUM(O7:O24)</f>
        <v>0</v>
      </c>
      <c r="P25" s="13">
        <f>SUM(P7:P24)</f>
        <v>0</v>
      </c>
      <c r="Q25" s="11">
        <f>SUM(Q7:Q24)</f>
        <v>0</v>
      </c>
      <c r="R25" s="11">
        <f>SUM(R7:R24)</f>
        <v>0</v>
      </c>
      <c r="S25" s="25"/>
      <c r="T25" s="11">
        <f>SUM(T7:T24)</f>
        <v>0</v>
      </c>
      <c r="U25" s="11" t="str">
        <f t="shared" si="0"/>
        <v/>
      </c>
      <c r="V25" s="12"/>
      <c r="W25" s="12"/>
    </row>
    <row r="26" spans="1:23" ht="15.75" customHeight="1">
      <c r="A26" s="414" t="s">
        <v>95</v>
      </c>
      <c r="B26" s="414"/>
      <c r="C26" s="414"/>
      <c r="D26" s="31"/>
      <c r="E26" s="30"/>
      <c r="F26" s="22"/>
      <c r="G26" s="22"/>
      <c r="H26" s="23"/>
      <c r="I26" s="23"/>
      <c r="J26" s="23"/>
      <c r="K26" s="33"/>
      <c r="L26" s="33"/>
      <c r="M26" s="110"/>
      <c r="N26" s="11"/>
      <c r="O26" s="10"/>
      <c r="P26" s="13"/>
      <c r="Q26" s="11"/>
      <c r="R26" s="11"/>
      <c r="S26" s="25"/>
      <c r="T26" s="11"/>
      <c r="U26" s="11" t="str">
        <f t="shared" si="0"/>
        <v/>
      </c>
      <c r="V26" s="12"/>
      <c r="W26" s="12"/>
    </row>
    <row r="27" spans="1:23" ht="15.75" customHeight="1">
      <c r="A27" s="390" t="s">
        <v>19</v>
      </c>
      <c r="B27" s="378"/>
      <c r="C27" s="391"/>
      <c r="D27" s="31"/>
      <c r="E27" s="30"/>
      <c r="F27" s="22"/>
      <c r="G27" s="22"/>
      <c r="H27" s="23"/>
      <c r="I27" s="23"/>
      <c r="J27" s="23"/>
      <c r="K27" s="22"/>
      <c r="L27" s="22"/>
      <c r="M27" s="110"/>
      <c r="N27" s="11">
        <f>N25-N26</f>
        <v>0</v>
      </c>
      <c r="O27" s="10">
        <f>O25-O26</f>
        <v>0</v>
      </c>
      <c r="P27" s="13">
        <f>P25-P26</f>
        <v>0</v>
      </c>
      <c r="Q27" s="11">
        <f>Q25-Q26</f>
        <v>0</v>
      </c>
      <c r="R27" s="11">
        <f>R25-R26</f>
        <v>0</v>
      </c>
      <c r="S27" s="25"/>
      <c r="T27" s="11">
        <f>T25-T26</f>
        <v>0</v>
      </c>
      <c r="U27" s="11" t="str">
        <f t="shared" si="0"/>
        <v/>
      </c>
      <c r="V27" s="12"/>
      <c r="W27" s="12"/>
    </row>
    <row r="28" spans="1:23" ht="15.75" customHeight="1">
      <c r="A28" s="14" t="str">
        <f>封面!D11&amp;封面!F11</f>
        <v>产权持有人填表人：</v>
      </c>
      <c r="R28" s="14" t="str">
        <f>"评估人员："&amp;封面!F25</f>
        <v>评估人员：</v>
      </c>
    </row>
    <row r="29" spans="1:23" ht="15.75" customHeight="1">
      <c r="A29" s="14" t="str">
        <f>CONCATENATE(封面!D15,封面!F15,封面!G15,封面!H15,封面!I15,封面!J15,封面!K15)</f>
        <v>填表日期：2022年6月28日</v>
      </c>
    </row>
  </sheetData>
  <mergeCells count="24">
    <mergeCell ref="A2:V2"/>
    <mergeCell ref="A3:V3"/>
    <mergeCell ref="N5:O5"/>
    <mergeCell ref="P5:Q5"/>
    <mergeCell ref="R5:T5"/>
    <mergeCell ref="D5:D6"/>
    <mergeCell ref="E5:E6"/>
    <mergeCell ref="F5:F6"/>
    <mergeCell ref="U5:U6"/>
    <mergeCell ref="V5:V6"/>
    <mergeCell ref="A26:C26"/>
    <mergeCell ref="A27:C27"/>
    <mergeCell ref="A5:A6"/>
    <mergeCell ref="B5:B6"/>
    <mergeCell ref="C5:C6"/>
    <mergeCell ref="A25:C25"/>
    <mergeCell ref="W5:W6"/>
    <mergeCell ref="G5:G6"/>
    <mergeCell ref="H5:H6"/>
    <mergeCell ref="I5:I6"/>
    <mergeCell ref="K5:K6"/>
    <mergeCell ref="L5:L6"/>
    <mergeCell ref="M5:M6"/>
    <mergeCell ref="J5:J6"/>
  </mergeCells>
  <phoneticPr fontId="10" type="noConversion"/>
  <hyperlinks>
    <hyperlink ref="A1" location="索引目录!E39" display="返回索引页"/>
    <hyperlink ref="B1" location="固定资产汇总!B15" display="返回"/>
  </hyperlinks>
  <printOptions horizontalCentered="1"/>
  <pageMargins left="0.35433070866141736" right="0.35433070866141736" top="0.78740157480314965" bottom="0.78740157480314965" header="1.0236220472440944" footer="0.51181102362204722"/>
  <pageSetup paperSize="9" scale="89" fitToHeight="0" orientation="landscape" horizontalDpi="4294967292" r:id="rId1"/>
  <headerFooter alignWithMargins="0">
    <oddHeader>&amp;R&amp;"宋体,常规"&amp;9表&amp;"Times New Roman,常规"4-8-5
&amp;"宋体,常规"共&amp;"Times New Roman,常规"&amp;N&amp;"宋体,常规"页第&amp;"Times New Roman,常规"&amp;P&amp;"宋体,常规"页</oddHead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5">
    <tabColor rgb="FF00FF00"/>
    <pageSetUpPr fitToPage="1"/>
  </sheetPr>
  <dimension ref="A1:U29"/>
  <sheetViews>
    <sheetView view="pageBreakPreview" zoomScaleSheetLayoutView="100" workbookViewId="0">
      <selection activeCell="A28" sqref="A28:XFD28"/>
    </sheetView>
  </sheetViews>
  <sheetFormatPr defaultColWidth="11" defaultRowHeight="15.75" customHeight="1" outlineLevelCol="1"/>
  <cols>
    <col min="1" max="1" width="4.625" style="3" customWidth="1"/>
    <col min="2" max="2" width="8.625" style="3" customWidth="1"/>
    <col min="3" max="3" width="18.5" style="3" customWidth="1"/>
    <col min="4" max="4" width="10.125" style="3" customWidth="1"/>
    <col min="5" max="5" width="8" style="3" hidden="1" customWidth="1" outlineLevel="1"/>
    <col min="6" max="6" width="10.125" style="3" customWidth="1" collapsed="1"/>
    <col min="7" max="7" width="4.125" style="3" customWidth="1"/>
    <col min="8" max="8" width="4.625" style="3" customWidth="1"/>
    <col min="9" max="10" width="9.125" style="3" customWidth="1"/>
    <col min="11" max="11" width="8.375" style="3" hidden="1" customWidth="1" outlineLevel="1"/>
    <col min="12" max="12" width="9.375" style="3" hidden="1" customWidth="1" outlineLevel="1"/>
    <col min="13" max="14" width="11" style="3" hidden="1" customWidth="1" outlineLevel="1"/>
    <col min="15" max="15" width="11" style="3" customWidth="1" collapsed="1"/>
    <col min="16" max="17" width="11" style="3" customWidth="1"/>
    <col min="18" max="18" width="7" style="3" customWidth="1"/>
    <col min="19" max="19" width="11" style="3" customWidth="1"/>
    <col min="20" max="20" width="5" style="3" customWidth="1"/>
    <col min="21" max="21" width="6" style="3" customWidth="1"/>
    <col min="22" max="34" width="9" style="3" bestFit="1" customWidth="1"/>
    <col min="35" max="16384" width="11" style="3"/>
  </cols>
  <sheetData>
    <row r="1" spans="1:21" ht="14.25">
      <c r="A1" s="4" t="s">
        <v>7</v>
      </c>
      <c r="B1" s="24" t="s">
        <v>13</v>
      </c>
      <c r="C1" s="5"/>
      <c r="D1" s="5"/>
      <c r="E1" s="5"/>
      <c r="F1" s="5"/>
      <c r="G1" s="5"/>
      <c r="H1" s="5"/>
      <c r="I1" s="5"/>
      <c r="J1" s="5"/>
      <c r="K1" s="5"/>
      <c r="L1" s="5"/>
      <c r="M1" s="5"/>
      <c r="N1" s="5"/>
      <c r="O1" s="5"/>
      <c r="P1" s="5"/>
      <c r="Q1" s="5"/>
      <c r="R1" s="5"/>
      <c r="S1" s="5"/>
      <c r="T1" s="5"/>
      <c r="U1" s="5"/>
    </row>
    <row r="2" spans="1:21" s="1" customFormat="1" ht="30" customHeight="1">
      <c r="A2" s="372" t="s">
        <v>96</v>
      </c>
      <c r="B2" s="373"/>
      <c r="C2" s="373"/>
      <c r="D2" s="373"/>
      <c r="E2" s="373"/>
      <c r="F2" s="373"/>
      <c r="G2" s="373"/>
      <c r="H2" s="373"/>
      <c r="I2" s="373"/>
      <c r="J2" s="373"/>
      <c r="K2" s="373"/>
      <c r="L2" s="373"/>
      <c r="M2" s="373"/>
      <c r="N2" s="373"/>
      <c r="O2" s="373"/>
      <c r="P2" s="373"/>
      <c r="Q2" s="373"/>
      <c r="R2" s="373"/>
      <c r="S2" s="373"/>
      <c r="T2" s="373"/>
      <c r="U2" s="373"/>
    </row>
    <row r="3" spans="1:21" ht="14.1" customHeight="1">
      <c r="A3" s="374" t="str">
        <f>CONCATENATE(封面!D9,封面!F9,封面!G9,封面!H9,封面!I9,封面!J9,封面!K9)</f>
        <v>评估基准日：2022年7月22日</v>
      </c>
      <c r="B3" s="374"/>
      <c r="C3" s="374"/>
      <c r="D3" s="374"/>
      <c r="E3" s="374"/>
      <c r="F3" s="374"/>
      <c r="G3" s="374"/>
      <c r="H3" s="374"/>
      <c r="I3" s="375"/>
      <c r="J3" s="375"/>
      <c r="K3" s="375"/>
      <c r="L3" s="375"/>
      <c r="M3" s="375"/>
      <c r="N3" s="375"/>
      <c r="O3" s="375"/>
      <c r="P3" s="375"/>
      <c r="Q3" s="375"/>
      <c r="R3" s="375"/>
      <c r="S3" s="375"/>
      <c r="T3" s="375"/>
      <c r="U3" s="375"/>
    </row>
    <row r="4" spans="1:21" ht="15.75" customHeight="1">
      <c r="A4" s="7" t="str">
        <f>封面!D7&amp;封面!F7</f>
        <v>产权持有人：抚顺经济开发区诚达融资担保有限公司</v>
      </c>
      <c r="U4" s="79" t="s">
        <v>160</v>
      </c>
    </row>
    <row r="5" spans="1:21" s="2" customFormat="1" ht="15.75" customHeight="1">
      <c r="A5" s="376" t="s">
        <v>8</v>
      </c>
      <c r="B5" s="381" t="s">
        <v>109</v>
      </c>
      <c r="C5" s="381" t="s">
        <v>88</v>
      </c>
      <c r="D5" s="381" t="s">
        <v>22</v>
      </c>
      <c r="E5" s="400" t="s">
        <v>37</v>
      </c>
      <c r="F5" s="381" t="s">
        <v>89</v>
      </c>
      <c r="G5" s="381" t="s">
        <v>20</v>
      </c>
      <c r="H5" s="381" t="s">
        <v>21</v>
      </c>
      <c r="I5" s="381" t="s">
        <v>90</v>
      </c>
      <c r="J5" s="381" t="s">
        <v>23</v>
      </c>
      <c r="K5" s="384" t="s">
        <v>73</v>
      </c>
      <c r="L5" s="384" t="s">
        <v>156</v>
      </c>
      <c r="M5" s="376" t="s">
        <v>10</v>
      </c>
      <c r="N5" s="377"/>
      <c r="O5" s="409" t="s">
        <v>11</v>
      </c>
      <c r="P5" s="410"/>
      <c r="Q5" s="376" t="s">
        <v>12</v>
      </c>
      <c r="R5" s="380"/>
      <c r="S5" s="380"/>
      <c r="T5" s="381" t="s">
        <v>15</v>
      </c>
      <c r="U5" s="381" t="s">
        <v>9</v>
      </c>
    </row>
    <row r="6" spans="1:21" s="2" customFormat="1" ht="15.75" customHeight="1">
      <c r="A6" s="380"/>
      <c r="B6" s="380"/>
      <c r="C6" s="380"/>
      <c r="D6" s="380"/>
      <c r="E6" s="401"/>
      <c r="F6" s="380"/>
      <c r="G6" s="380"/>
      <c r="H6" s="380"/>
      <c r="I6" s="380"/>
      <c r="J6" s="380"/>
      <c r="K6" s="385"/>
      <c r="L6" s="385"/>
      <c r="M6" s="8" t="s">
        <v>43</v>
      </c>
      <c r="N6" s="9" t="s">
        <v>44</v>
      </c>
      <c r="O6" s="16" t="s">
        <v>43</v>
      </c>
      <c r="P6" s="8" t="s">
        <v>44</v>
      </c>
      <c r="Q6" s="8" t="s">
        <v>43</v>
      </c>
      <c r="R6" s="8" t="s">
        <v>25</v>
      </c>
      <c r="S6" s="8" t="s">
        <v>44</v>
      </c>
      <c r="T6" s="380"/>
      <c r="U6" s="380"/>
    </row>
    <row r="7" spans="1:21" ht="15.75" customHeight="1">
      <c r="A7" s="22"/>
      <c r="B7" s="22"/>
      <c r="C7" s="30"/>
      <c r="D7" s="30"/>
      <c r="E7" s="31"/>
      <c r="F7" s="30"/>
      <c r="G7" s="22"/>
      <c r="H7" s="22"/>
      <c r="I7" s="23"/>
      <c r="J7" s="23"/>
      <c r="K7" s="23"/>
      <c r="L7" s="110"/>
      <c r="M7" s="11"/>
      <c r="N7" s="10"/>
      <c r="O7" s="13"/>
      <c r="P7" s="11"/>
      <c r="Q7" s="11"/>
      <c r="R7" s="32"/>
      <c r="S7" s="11">
        <f>ROUND(Q7*R7/100,0)</f>
        <v>0</v>
      </c>
      <c r="T7" s="11" t="str">
        <f t="shared" ref="T7:T27" si="0">IF(P7=0,"",(S7-P7)/P7*100)</f>
        <v/>
      </c>
      <c r="U7" s="12"/>
    </row>
    <row r="8" spans="1:21" ht="15.75" customHeight="1">
      <c r="A8" s="22"/>
      <c r="B8" s="22"/>
      <c r="C8" s="30"/>
      <c r="D8" s="30"/>
      <c r="E8" s="31"/>
      <c r="F8" s="30"/>
      <c r="G8" s="22"/>
      <c r="H8" s="22"/>
      <c r="I8" s="23"/>
      <c r="J8" s="23"/>
      <c r="K8" s="23"/>
      <c r="L8" s="110"/>
      <c r="M8" s="11"/>
      <c r="N8" s="10"/>
      <c r="O8" s="13"/>
      <c r="P8" s="11"/>
      <c r="Q8" s="11"/>
      <c r="R8" s="32"/>
      <c r="S8" s="11">
        <f t="shared" ref="S8:S24" si="1">ROUND(Q8*R8/100,0)</f>
        <v>0</v>
      </c>
      <c r="T8" s="11" t="str">
        <f t="shared" si="0"/>
        <v/>
      </c>
      <c r="U8" s="12"/>
    </row>
    <row r="9" spans="1:21" ht="15.75" customHeight="1">
      <c r="A9" s="22"/>
      <c r="B9" s="22"/>
      <c r="C9" s="30"/>
      <c r="D9" s="30"/>
      <c r="E9" s="31"/>
      <c r="F9" s="30"/>
      <c r="G9" s="22"/>
      <c r="H9" s="22"/>
      <c r="I9" s="23"/>
      <c r="J9" s="23"/>
      <c r="K9" s="23"/>
      <c r="L9" s="110"/>
      <c r="M9" s="11"/>
      <c r="N9" s="10"/>
      <c r="O9" s="13"/>
      <c r="P9" s="11"/>
      <c r="Q9" s="11"/>
      <c r="R9" s="32"/>
      <c r="S9" s="11">
        <f t="shared" si="1"/>
        <v>0</v>
      </c>
      <c r="T9" s="11" t="str">
        <f t="shared" si="0"/>
        <v/>
      </c>
      <c r="U9" s="12"/>
    </row>
    <row r="10" spans="1:21" ht="15.75" customHeight="1">
      <c r="A10" s="22"/>
      <c r="B10" s="22"/>
      <c r="C10" s="30"/>
      <c r="D10" s="30"/>
      <c r="E10" s="31"/>
      <c r="F10" s="30"/>
      <c r="G10" s="22"/>
      <c r="H10" s="22"/>
      <c r="I10" s="23"/>
      <c r="J10" s="23"/>
      <c r="K10" s="23"/>
      <c r="L10" s="110"/>
      <c r="M10" s="11"/>
      <c r="N10" s="10"/>
      <c r="O10" s="13"/>
      <c r="P10" s="11"/>
      <c r="Q10" s="11"/>
      <c r="R10" s="32"/>
      <c r="S10" s="11">
        <f t="shared" si="1"/>
        <v>0</v>
      </c>
      <c r="T10" s="11" t="str">
        <f t="shared" si="0"/>
        <v/>
      </c>
      <c r="U10" s="12"/>
    </row>
    <row r="11" spans="1:21" ht="15.75" customHeight="1">
      <c r="A11" s="22"/>
      <c r="B11" s="22"/>
      <c r="C11" s="30"/>
      <c r="D11" s="30"/>
      <c r="E11" s="31"/>
      <c r="F11" s="30"/>
      <c r="G11" s="22"/>
      <c r="H11" s="22"/>
      <c r="I11" s="23"/>
      <c r="J11" s="23"/>
      <c r="K11" s="23"/>
      <c r="L11" s="110"/>
      <c r="M11" s="11"/>
      <c r="N11" s="10"/>
      <c r="O11" s="13"/>
      <c r="P11" s="11"/>
      <c r="Q11" s="11"/>
      <c r="R11" s="32"/>
      <c r="S11" s="11">
        <f t="shared" si="1"/>
        <v>0</v>
      </c>
      <c r="T11" s="11" t="str">
        <f t="shared" si="0"/>
        <v/>
      </c>
      <c r="U11" s="12"/>
    </row>
    <row r="12" spans="1:21" ht="15.75" customHeight="1">
      <c r="A12" s="22"/>
      <c r="B12" s="22"/>
      <c r="C12" s="30"/>
      <c r="D12" s="30"/>
      <c r="E12" s="31"/>
      <c r="F12" s="30"/>
      <c r="G12" s="22"/>
      <c r="H12" s="22"/>
      <c r="I12" s="23"/>
      <c r="J12" s="23"/>
      <c r="K12" s="23"/>
      <c r="L12" s="110"/>
      <c r="M12" s="11"/>
      <c r="N12" s="10"/>
      <c r="O12" s="13"/>
      <c r="P12" s="11"/>
      <c r="Q12" s="11"/>
      <c r="R12" s="32"/>
      <c r="S12" s="11">
        <f t="shared" si="1"/>
        <v>0</v>
      </c>
      <c r="T12" s="11" t="str">
        <f t="shared" si="0"/>
        <v/>
      </c>
      <c r="U12" s="12"/>
    </row>
    <row r="13" spans="1:21" ht="15.75" customHeight="1">
      <c r="A13" s="22"/>
      <c r="B13" s="22"/>
      <c r="C13" s="30"/>
      <c r="D13" s="30"/>
      <c r="E13" s="31"/>
      <c r="F13" s="30"/>
      <c r="G13" s="22"/>
      <c r="H13" s="22"/>
      <c r="I13" s="23"/>
      <c r="J13" s="23"/>
      <c r="K13" s="23"/>
      <c r="L13" s="110"/>
      <c r="M13" s="11"/>
      <c r="N13" s="10"/>
      <c r="O13" s="13"/>
      <c r="P13" s="11"/>
      <c r="Q13" s="11"/>
      <c r="R13" s="32"/>
      <c r="S13" s="11">
        <f t="shared" si="1"/>
        <v>0</v>
      </c>
      <c r="T13" s="11" t="str">
        <f t="shared" si="0"/>
        <v/>
      </c>
      <c r="U13" s="12"/>
    </row>
    <row r="14" spans="1:21" ht="15.75" customHeight="1">
      <c r="A14" s="22"/>
      <c r="B14" s="22"/>
      <c r="C14" s="30"/>
      <c r="D14" s="30"/>
      <c r="E14" s="31"/>
      <c r="F14" s="30"/>
      <c r="G14" s="22"/>
      <c r="H14" s="22"/>
      <c r="I14" s="23"/>
      <c r="J14" s="23"/>
      <c r="K14" s="23"/>
      <c r="L14" s="110"/>
      <c r="M14" s="11"/>
      <c r="N14" s="10"/>
      <c r="O14" s="13"/>
      <c r="P14" s="11"/>
      <c r="Q14" s="11"/>
      <c r="R14" s="32"/>
      <c r="S14" s="11">
        <f t="shared" si="1"/>
        <v>0</v>
      </c>
      <c r="T14" s="11" t="str">
        <f t="shared" si="0"/>
        <v/>
      </c>
      <c r="U14" s="12"/>
    </row>
    <row r="15" spans="1:21" ht="15.75" customHeight="1">
      <c r="A15" s="22"/>
      <c r="B15" s="22"/>
      <c r="C15" s="30"/>
      <c r="D15" s="30"/>
      <c r="E15" s="31"/>
      <c r="F15" s="30"/>
      <c r="G15" s="22"/>
      <c r="H15" s="22"/>
      <c r="I15" s="23"/>
      <c r="J15" s="23"/>
      <c r="K15" s="23"/>
      <c r="L15" s="110"/>
      <c r="M15" s="11"/>
      <c r="N15" s="10"/>
      <c r="O15" s="13"/>
      <c r="P15" s="11"/>
      <c r="Q15" s="11"/>
      <c r="R15" s="32"/>
      <c r="S15" s="11">
        <f t="shared" si="1"/>
        <v>0</v>
      </c>
      <c r="T15" s="11" t="str">
        <f t="shared" si="0"/>
        <v/>
      </c>
      <c r="U15" s="12"/>
    </row>
    <row r="16" spans="1:21" ht="15.75" customHeight="1">
      <c r="A16" s="22"/>
      <c r="B16" s="22"/>
      <c r="C16" s="30"/>
      <c r="D16" s="30"/>
      <c r="E16" s="31"/>
      <c r="F16" s="30"/>
      <c r="G16" s="22"/>
      <c r="H16" s="22"/>
      <c r="I16" s="23"/>
      <c r="J16" s="23"/>
      <c r="K16" s="23"/>
      <c r="L16" s="110"/>
      <c r="M16" s="11"/>
      <c r="N16" s="10"/>
      <c r="O16" s="13"/>
      <c r="P16" s="11"/>
      <c r="Q16" s="11"/>
      <c r="R16" s="32"/>
      <c r="S16" s="11">
        <f t="shared" si="1"/>
        <v>0</v>
      </c>
      <c r="T16" s="11" t="str">
        <f t="shared" si="0"/>
        <v/>
      </c>
      <c r="U16" s="12"/>
    </row>
    <row r="17" spans="1:21" ht="15.75" customHeight="1">
      <c r="A17" s="22"/>
      <c r="B17" s="22"/>
      <c r="C17" s="30"/>
      <c r="D17" s="30"/>
      <c r="E17" s="31"/>
      <c r="F17" s="30"/>
      <c r="G17" s="22"/>
      <c r="H17" s="22"/>
      <c r="I17" s="23"/>
      <c r="J17" s="23"/>
      <c r="K17" s="23"/>
      <c r="L17" s="110"/>
      <c r="M17" s="11"/>
      <c r="N17" s="10"/>
      <c r="O17" s="13"/>
      <c r="P17" s="11"/>
      <c r="Q17" s="11"/>
      <c r="R17" s="32"/>
      <c r="S17" s="11">
        <f t="shared" si="1"/>
        <v>0</v>
      </c>
      <c r="T17" s="11" t="str">
        <f t="shared" si="0"/>
        <v/>
      </c>
      <c r="U17" s="12"/>
    </row>
    <row r="18" spans="1:21" ht="15.75" customHeight="1">
      <c r="A18" s="22"/>
      <c r="B18" s="22"/>
      <c r="C18" s="30"/>
      <c r="D18" s="30"/>
      <c r="E18" s="31"/>
      <c r="F18" s="30"/>
      <c r="G18" s="22"/>
      <c r="H18" s="22"/>
      <c r="I18" s="23"/>
      <c r="J18" s="23"/>
      <c r="K18" s="23"/>
      <c r="L18" s="110"/>
      <c r="M18" s="11"/>
      <c r="N18" s="10"/>
      <c r="O18" s="13"/>
      <c r="P18" s="11"/>
      <c r="Q18" s="11"/>
      <c r="R18" s="32"/>
      <c r="S18" s="11">
        <f t="shared" si="1"/>
        <v>0</v>
      </c>
      <c r="T18" s="11" t="str">
        <f t="shared" si="0"/>
        <v/>
      </c>
      <c r="U18" s="12"/>
    </row>
    <row r="19" spans="1:21" ht="15.75" customHeight="1">
      <c r="A19" s="22"/>
      <c r="B19" s="22"/>
      <c r="C19" s="30"/>
      <c r="D19" s="30"/>
      <c r="E19" s="31"/>
      <c r="F19" s="30"/>
      <c r="G19" s="22"/>
      <c r="H19" s="22"/>
      <c r="I19" s="23"/>
      <c r="J19" s="23"/>
      <c r="K19" s="23"/>
      <c r="L19" s="110"/>
      <c r="M19" s="11"/>
      <c r="N19" s="10"/>
      <c r="O19" s="13"/>
      <c r="P19" s="11"/>
      <c r="Q19" s="11"/>
      <c r="R19" s="32"/>
      <c r="S19" s="11">
        <f t="shared" si="1"/>
        <v>0</v>
      </c>
      <c r="T19" s="11" t="str">
        <f t="shared" si="0"/>
        <v/>
      </c>
      <c r="U19" s="12"/>
    </row>
    <row r="20" spans="1:21" ht="15.75" customHeight="1">
      <c r="A20" s="22"/>
      <c r="B20" s="22"/>
      <c r="C20" s="30"/>
      <c r="D20" s="30"/>
      <c r="E20" s="31"/>
      <c r="F20" s="30"/>
      <c r="G20" s="22"/>
      <c r="H20" s="22"/>
      <c r="I20" s="23"/>
      <c r="J20" s="23"/>
      <c r="K20" s="23"/>
      <c r="L20" s="110"/>
      <c r="M20" s="11"/>
      <c r="N20" s="10"/>
      <c r="O20" s="13"/>
      <c r="P20" s="11"/>
      <c r="Q20" s="11"/>
      <c r="R20" s="32"/>
      <c r="S20" s="11">
        <f t="shared" si="1"/>
        <v>0</v>
      </c>
      <c r="T20" s="11" t="str">
        <f t="shared" si="0"/>
        <v/>
      </c>
      <c r="U20" s="12"/>
    </row>
    <row r="21" spans="1:21" ht="15.75" customHeight="1">
      <c r="A21" s="22"/>
      <c r="B21" s="22"/>
      <c r="C21" s="30"/>
      <c r="D21" s="30"/>
      <c r="E21" s="31"/>
      <c r="F21" s="30"/>
      <c r="G21" s="22"/>
      <c r="H21" s="22"/>
      <c r="I21" s="23"/>
      <c r="J21" s="23"/>
      <c r="K21" s="23"/>
      <c r="L21" s="110"/>
      <c r="M21" s="11"/>
      <c r="N21" s="10"/>
      <c r="O21" s="13"/>
      <c r="P21" s="11"/>
      <c r="Q21" s="11"/>
      <c r="R21" s="32"/>
      <c r="S21" s="11">
        <f t="shared" si="1"/>
        <v>0</v>
      </c>
      <c r="T21" s="11" t="str">
        <f t="shared" si="0"/>
        <v/>
      </c>
      <c r="U21" s="12"/>
    </row>
    <row r="22" spans="1:21" ht="15.75" customHeight="1">
      <c r="A22" s="22"/>
      <c r="B22" s="22"/>
      <c r="C22" s="30"/>
      <c r="D22" s="30"/>
      <c r="E22" s="31"/>
      <c r="F22" s="30"/>
      <c r="G22" s="22"/>
      <c r="H22" s="22"/>
      <c r="I22" s="23"/>
      <c r="J22" s="23"/>
      <c r="K22" s="23"/>
      <c r="L22" s="110"/>
      <c r="M22" s="11"/>
      <c r="N22" s="10"/>
      <c r="O22" s="13"/>
      <c r="P22" s="11"/>
      <c r="Q22" s="11"/>
      <c r="R22" s="32"/>
      <c r="S22" s="11">
        <f t="shared" si="1"/>
        <v>0</v>
      </c>
      <c r="T22" s="11" t="str">
        <f t="shared" si="0"/>
        <v/>
      </c>
      <c r="U22" s="12"/>
    </row>
    <row r="23" spans="1:21" ht="15.75" customHeight="1">
      <c r="A23" s="22"/>
      <c r="B23" s="22"/>
      <c r="C23" s="30"/>
      <c r="D23" s="30"/>
      <c r="E23" s="31"/>
      <c r="F23" s="30"/>
      <c r="G23" s="22"/>
      <c r="H23" s="22"/>
      <c r="I23" s="23"/>
      <c r="J23" s="23"/>
      <c r="K23" s="23"/>
      <c r="L23" s="110"/>
      <c r="M23" s="11"/>
      <c r="N23" s="10"/>
      <c r="O23" s="13"/>
      <c r="P23" s="11"/>
      <c r="Q23" s="11"/>
      <c r="R23" s="32"/>
      <c r="S23" s="11">
        <f t="shared" si="1"/>
        <v>0</v>
      </c>
      <c r="T23" s="11" t="str">
        <f t="shared" si="0"/>
        <v/>
      </c>
      <c r="U23" s="12"/>
    </row>
    <row r="24" spans="1:21" ht="15.75" customHeight="1">
      <c r="A24" s="22"/>
      <c r="B24" s="22"/>
      <c r="C24" s="30"/>
      <c r="D24" s="30"/>
      <c r="E24" s="31"/>
      <c r="F24" s="30"/>
      <c r="G24" s="22"/>
      <c r="H24" s="22"/>
      <c r="I24" s="23"/>
      <c r="J24" s="23"/>
      <c r="K24" s="23"/>
      <c r="L24" s="110"/>
      <c r="M24" s="11"/>
      <c r="N24" s="10"/>
      <c r="O24" s="13"/>
      <c r="P24" s="11"/>
      <c r="Q24" s="11"/>
      <c r="R24" s="32"/>
      <c r="S24" s="11">
        <f t="shared" si="1"/>
        <v>0</v>
      </c>
      <c r="T24" s="11" t="str">
        <f t="shared" si="0"/>
        <v/>
      </c>
      <c r="U24" s="12"/>
    </row>
    <row r="25" spans="1:21" ht="15.75" customHeight="1">
      <c r="A25" s="376" t="s">
        <v>75</v>
      </c>
      <c r="B25" s="380"/>
      <c r="C25" s="380"/>
      <c r="D25" s="30"/>
      <c r="E25" s="31"/>
      <c r="F25" s="30"/>
      <c r="G25" s="22"/>
      <c r="H25" s="22"/>
      <c r="I25" s="23"/>
      <c r="J25" s="23"/>
      <c r="K25" s="23"/>
      <c r="L25" s="110"/>
      <c r="M25" s="11">
        <f>SUM(M7:M24)</f>
        <v>0</v>
      </c>
      <c r="N25" s="10">
        <f>SUM(N7:N24)</f>
        <v>0</v>
      </c>
      <c r="O25" s="13">
        <f>SUM(O7:O24)</f>
        <v>0</v>
      </c>
      <c r="P25" s="11">
        <f>SUM(P7:P24)</f>
        <v>0</v>
      </c>
      <c r="Q25" s="11">
        <f>SUM(Q7:Q24)</f>
        <v>0</v>
      </c>
      <c r="R25" s="25"/>
      <c r="S25" s="11">
        <f>SUM(S7:S24)</f>
        <v>0</v>
      </c>
      <c r="T25" s="11" t="str">
        <f t="shared" si="0"/>
        <v/>
      </c>
      <c r="U25" s="12"/>
    </row>
    <row r="26" spans="1:21" ht="15.75" customHeight="1">
      <c r="A26" s="414" t="s">
        <v>97</v>
      </c>
      <c r="B26" s="414"/>
      <c r="C26" s="414"/>
      <c r="D26" s="30"/>
      <c r="E26" s="31"/>
      <c r="F26" s="30"/>
      <c r="G26" s="22"/>
      <c r="H26" s="22"/>
      <c r="I26" s="23"/>
      <c r="J26" s="23"/>
      <c r="K26" s="23"/>
      <c r="L26" s="110"/>
      <c r="M26" s="11"/>
      <c r="N26" s="10"/>
      <c r="O26" s="13"/>
      <c r="P26" s="11"/>
      <c r="Q26" s="11"/>
      <c r="R26" s="25"/>
      <c r="S26" s="11"/>
      <c r="T26" s="11" t="str">
        <f t="shared" si="0"/>
        <v/>
      </c>
      <c r="U26" s="12"/>
    </row>
    <row r="27" spans="1:21" ht="15.75" customHeight="1">
      <c r="A27" s="390" t="s">
        <v>19</v>
      </c>
      <c r="B27" s="378"/>
      <c r="C27" s="391"/>
      <c r="D27" s="30"/>
      <c r="E27" s="31"/>
      <c r="F27" s="30"/>
      <c r="G27" s="22"/>
      <c r="H27" s="22"/>
      <c r="I27" s="23"/>
      <c r="J27" s="23"/>
      <c r="K27" s="23"/>
      <c r="L27" s="110"/>
      <c r="M27" s="11">
        <f>M25-M26</f>
        <v>0</v>
      </c>
      <c r="N27" s="10">
        <f>N25-N26</f>
        <v>0</v>
      </c>
      <c r="O27" s="13">
        <f>O25-O26</f>
        <v>0</v>
      </c>
      <c r="P27" s="11">
        <f>P25-P26</f>
        <v>0</v>
      </c>
      <c r="Q27" s="11">
        <f>Q25-Q26</f>
        <v>0</v>
      </c>
      <c r="R27" s="25"/>
      <c r="S27" s="11">
        <f>S25-S26</f>
        <v>0</v>
      </c>
      <c r="T27" s="11" t="str">
        <f t="shared" si="0"/>
        <v/>
      </c>
      <c r="U27" s="12"/>
    </row>
    <row r="28" spans="1:21" ht="15.75" customHeight="1">
      <c r="A28" s="14" t="str">
        <f>封面!D11&amp;封面!F11</f>
        <v>产权持有人填表人：</v>
      </c>
      <c r="Q28" s="14" t="str">
        <f>"评估人员："&amp;封面!F25</f>
        <v>评估人员：</v>
      </c>
    </row>
    <row r="29" spans="1:21" ht="15.75" customHeight="1">
      <c r="A29" s="14" t="str">
        <f>CONCATENATE(封面!D15,封面!F15,封面!G15,封面!H15,封面!I15,封面!J15,封面!K15)</f>
        <v>填表日期：2022年6月28日</v>
      </c>
    </row>
  </sheetData>
  <mergeCells count="22">
    <mergeCell ref="A2:U2"/>
    <mergeCell ref="A3:U3"/>
    <mergeCell ref="M5:N5"/>
    <mergeCell ref="O5:P5"/>
    <mergeCell ref="Q5:S5"/>
    <mergeCell ref="E5:E6"/>
    <mergeCell ref="F5:F6"/>
    <mergeCell ref="G5:G6"/>
    <mergeCell ref="H5:H6"/>
    <mergeCell ref="U5:U6"/>
    <mergeCell ref="D5:D6"/>
    <mergeCell ref="I5:I6"/>
    <mergeCell ref="J5:J6"/>
    <mergeCell ref="K5:K6"/>
    <mergeCell ref="L5:L6"/>
    <mergeCell ref="T5:T6"/>
    <mergeCell ref="A26:C26"/>
    <mergeCell ref="A27:C27"/>
    <mergeCell ref="A5:A6"/>
    <mergeCell ref="B5:B6"/>
    <mergeCell ref="C5:C6"/>
    <mergeCell ref="A25:C25"/>
  </mergeCells>
  <phoneticPr fontId="10" type="noConversion"/>
  <hyperlinks>
    <hyperlink ref="A1" location="索引目录!E40" display="返回索引页"/>
    <hyperlink ref="B1" location="固定资产汇总!B16" display="返回"/>
  </hyperlinks>
  <printOptions horizontalCentered="1"/>
  <pageMargins left="0.35433070866141736" right="0.35433070866141736" top="0.78740157480314965" bottom="0.78740157480314965" header="1.0236220472440944" footer="0.51181102362204722"/>
  <pageSetup paperSize="9" scale="93" fitToHeight="0" orientation="landscape" horizontalDpi="4294967292" r:id="rId1"/>
  <headerFooter alignWithMargins="0">
    <oddHeader>&amp;R&amp;"宋体,常规"&amp;9表&amp;"Times New Roman,常规"4-8-6
&amp;"宋体,常规"共&amp;"Times New Roman,常规"&amp;N&amp;"宋体,常规"页第&amp;"Times New Roman,常规"&amp;P&amp;"宋体,常规"页</oddHeader>
  </headerFooter>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6">
    <pageSetUpPr fitToPage="1"/>
  </sheetPr>
  <dimension ref="A1:X30"/>
  <sheetViews>
    <sheetView view="pageBreakPreview" zoomScaleSheetLayoutView="100" workbookViewId="0">
      <selection activeCell="S34" sqref="S34"/>
    </sheetView>
  </sheetViews>
  <sheetFormatPr defaultColWidth="11" defaultRowHeight="15.75" customHeight="1" outlineLevelCol="1"/>
  <cols>
    <col min="1" max="1" width="4" style="3" customWidth="1"/>
    <col min="2" max="2" width="16.625" style="3" customWidth="1"/>
    <col min="3" max="3" width="13.375" style="3" customWidth="1"/>
    <col min="4" max="5" width="8.125" style="3" customWidth="1"/>
    <col min="6" max="7" width="5.375" style="3" customWidth="1"/>
    <col min="8" max="8" width="5.125" style="3" customWidth="1"/>
    <col min="9" max="9" width="7.875" style="3" customWidth="1"/>
    <col min="10" max="10" width="5.125" style="3" customWidth="1"/>
    <col min="11" max="11" width="7.125" style="3" customWidth="1"/>
    <col min="12" max="12" width="11" style="3" customWidth="1"/>
    <col min="13" max="14" width="8.375" style="3" hidden="1" customWidth="1" outlineLevel="1"/>
    <col min="15" max="15" width="9.875" style="3" hidden="1" customWidth="1" outlineLevel="1"/>
    <col min="16" max="16" width="9.375" style="3" hidden="1" customWidth="1" outlineLevel="1"/>
    <col min="17" max="17" width="9.875" style="3" customWidth="1" collapsed="1"/>
    <col min="18" max="18" width="9.625" style="3" customWidth="1"/>
    <col min="19" max="20" width="9.125" style="3" customWidth="1"/>
    <col min="21" max="21" width="4.875" style="3" customWidth="1"/>
    <col min="22" max="22" width="6.625" style="3" customWidth="1"/>
    <col min="23" max="23" width="13.125" style="3" hidden="1" customWidth="1" outlineLevel="1"/>
    <col min="24" max="24" width="9" style="3" bestFit="1" customWidth="1" collapsed="1"/>
    <col min="25" max="35" width="9" style="3" bestFit="1" customWidth="1"/>
    <col min="36" max="16384" width="11" style="3"/>
  </cols>
  <sheetData>
    <row r="1" spans="1:23" ht="14.25">
      <c r="A1" s="4" t="s">
        <v>7</v>
      </c>
      <c r="B1" s="24" t="s">
        <v>13</v>
      </c>
      <c r="C1" s="5"/>
      <c r="D1" s="5"/>
      <c r="E1" s="5"/>
      <c r="F1" s="5"/>
      <c r="G1" s="5"/>
      <c r="H1" s="5"/>
      <c r="I1" s="5"/>
      <c r="J1" s="5"/>
      <c r="K1" s="5"/>
      <c r="L1" s="5"/>
      <c r="M1" s="5"/>
      <c r="N1" s="5"/>
      <c r="O1" s="5"/>
      <c r="P1" s="5"/>
      <c r="Q1" s="5"/>
      <c r="R1" s="5"/>
      <c r="S1" s="5"/>
      <c r="T1" s="5"/>
      <c r="U1" s="5"/>
      <c r="V1" s="5"/>
    </row>
    <row r="2" spans="1:23" s="1" customFormat="1" ht="30" customHeight="1">
      <c r="A2" s="372" t="s">
        <v>98</v>
      </c>
      <c r="B2" s="373"/>
      <c r="C2" s="373"/>
      <c r="D2" s="373"/>
      <c r="E2" s="373"/>
      <c r="F2" s="373"/>
      <c r="G2" s="373"/>
      <c r="H2" s="373"/>
      <c r="I2" s="373"/>
      <c r="J2" s="373"/>
      <c r="K2" s="373"/>
      <c r="L2" s="373"/>
      <c r="M2" s="373"/>
      <c r="N2" s="373"/>
      <c r="O2" s="373"/>
      <c r="P2" s="373"/>
      <c r="Q2" s="373"/>
      <c r="R2" s="373"/>
      <c r="S2" s="373"/>
      <c r="T2" s="373"/>
      <c r="U2" s="373"/>
      <c r="V2" s="373"/>
    </row>
    <row r="3" spans="1:23" ht="14.1" customHeight="1">
      <c r="A3" s="374" t="str">
        <f>CONCATENATE(封面!D9,封面!F9,封面!G9,封面!H9,封面!I9,封面!J9,封面!K9)</f>
        <v>评估基准日：2022年7月22日</v>
      </c>
      <c r="B3" s="374"/>
      <c r="C3" s="374"/>
      <c r="D3" s="374"/>
      <c r="E3" s="374"/>
      <c r="F3" s="374"/>
      <c r="G3" s="374"/>
      <c r="H3" s="374"/>
      <c r="I3" s="374"/>
      <c r="J3" s="374"/>
      <c r="K3" s="375"/>
      <c r="L3" s="375"/>
      <c r="M3" s="375"/>
      <c r="N3" s="375"/>
      <c r="O3" s="375"/>
      <c r="P3" s="375"/>
      <c r="Q3" s="375"/>
      <c r="R3" s="375"/>
      <c r="S3" s="375"/>
      <c r="T3" s="375"/>
      <c r="U3" s="375"/>
      <c r="V3" s="375"/>
    </row>
    <row r="4" spans="1:23" ht="15.75" customHeight="1">
      <c r="A4" s="7" t="str">
        <f>封面!D7&amp;封面!F7</f>
        <v>产权持有人：抚顺经济开发区诚达融资担保有限公司</v>
      </c>
      <c r="V4" s="79" t="s">
        <v>160</v>
      </c>
    </row>
    <row r="5" spans="1:23" s="5" customFormat="1" ht="15.75" customHeight="1">
      <c r="A5" s="384" t="s">
        <v>8</v>
      </c>
      <c r="B5" s="384" t="s">
        <v>45</v>
      </c>
      <c r="C5" s="395" t="s">
        <v>46</v>
      </c>
      <c r="D5" s="384" t="s">
        <v>47</v>
      </c>
      <c r="E5" s="384" t="s">
        <v>48</v>
      </c>
      <c r="F5" s="384" t="s">
        <v>49</v>
      </c>
      <c r="G5" s="384" t="s">
        <v>50</v>
      </c>
      <c r="H5" s="384" t="s">
        <v>51</v>
      </c>
      <c r="I5" s="384" t="s">
        <v>102</v>
      </c>
      <c r="J5" s="384" t="s">
        <v>52</v>
      </c>
      <c r="K5" s="384" t="s">
        <v>53</v>
      </c>
      <c r="L5" s="384" t="s">
        <v>24</v>
      </c>
      <c r="M5" s="384" t="s">
        <v>99</v>
      </c>
      <c r="N5" s="384" t="s">
        <v>100</v>
      </c>
      <c r="O5" s="376" t="s">
        <v>10</v>
      </c>
      <c r="P5" s="377"/>
      <c r="Q5" s="409" t="s">
        <v>11</v>
      </c>
      <c r="R5" s="410"/>
      <c r="S5" s="424" t="s">
        <v>12</v>
      </c>
      <c r="T5" s="425"/>
      <c r="U5" s="384" t="s">
        <v>15</v>
      </c>
      <c r="V5" s="384" t="s">
        <v>9</v>
      </c>
      <c r="W5" s="376" t="s">
        <v>42</v>
      </c>
    </row>
    <row r="6" spans="1:23" s="5" customFormat="1" ht="12.75">
      <c r="A6" s="385"/>
      <c r="B6" s="385"/>
      <c r="C6" s="396"/>
      <c r="D6" s="385"/>
      <c r="E6" s="385"/>
      <c r="F6" s="385"/>
      <c r="G6" s="385"/>
      <c r="H6" s="385"/>
      <c r="I6" s="385"/>
      <c r="J6" s="385"/>
      <c r="K6" s="385"/>
      <c r="L6" s="385"/>
      <c r="M6" s="385"/>
      <c r="N6" s="385"/>
      <c r="O6" s="8" t="s">
        <v>43</v>
      </c>
      <c r="P6" s="9" t="s">
        <v>44</v>
      </c>
      <c r="Q6" s="16" t="s">
        <v>43</v>
      </c>
      <c r="R6" s="8" t="s">
        <v>44</v>
      </c>
      <c r="S6" s="8" t="s">
        <v>43</v>
      </c>
      <c r="T6" s="8" t="s">
        <v>44</v>
      </c>
      <c r="U6" s="385"/>
      <c r="V6" s="385"/>
      <c r="W6" s="380"/>
    </row>
    <row r="7" spans="1:23" ht="15.75" customHeight="1">
      <c r="A7" s="22"/>
      <c r="B7" s="22"/>
      <c r="C7" s="109"/>
      <c r="D7" s="30"/>
      <c r="E7" s="23"/>
      <c r="F7" s="22"/>
      <c r="G7" s="22"/>
      <c r="H7" s="22"/>
      <c r="I7" s="22"/>
      <c r="J7" s="22"/>
      <c r="K7" s="11"/>
      <c r="L7" s="11"/>
      <c r="M7" s="11"/>
      <c r="N7" s="11"/>
      <c r="O7" s="11"/>
      <c r="P7" s="10"/>
      <c r="Q7" s="13"/>
      <c r="R7" s="11"/>
      <c r="S7" s="11"/>
      <c r="T7" s="11"/>
      <c r="U7" s="11" t="str">
        <f t="shared" ref="U7:U28" si="0">IF(R7=0,"",(T7-R7)/R7*100)</f>
        <v/>
      </c>
      <c r="V7" s="12"/>
      <c r="W7" s="12"/>
    </row>
    <row r="8" spans="1:23" ht="15.75" customHeight="1">
      <c r="A8" s="22"/>
      <c r="B8" s="22"/>
      <c r="C8" s="109"/>
      <c r="D8" s="30"/>
      <c r="E8" s="23"/>
      <c r="F8" s="22"/>
      <c r="G8" s="22"/>
      <c r="H8" s="22"/>
      <c r="I8" s="22"/>
      <c r="J8" s="22"/>
      <c r="K8" s="11"/>
      <c r="L8" s="11"/>
      <c r="M8" s="11"/>
      <c r="N8" s="11"/>
      <c r="O8" s="11"/>
      <c r="P8" s="10"/>
      <c r="Q8" s="13"/>
      <c r="R8" s="11"/>
      <c r="S8" s="11"/>
      <c r="T8" s="11"/>
      <c r="U8" s="11" t="str">
        <f t="shared" si="0"/>
        <v/>
      </c>
      <c r="V8" s="12"/>
      <c r="W8" s="12"/>
    </row>
    <row r="9" spans="1:23" ht="15.75" customHeight="1">
      <c r="A9" s="22"/>
      <c r="B9" s="22"/>
      <c r="C9" s="109"/>
      <c r="D9" s="30"/>
      <c r="E9" s="23"/>
      <c r="F9" s="22"/>
      <c r="G9" s="22"/>
      <c r="H9" s="22"/>
      <c r="I9" s="22"/>
      <c r="J9" s="22"/>
      <c r="K9" s="11"/>
      <c r="L9" s="11"/>
      <c r="M9" s="11"/>
      <c r="N9" s="11"/>
      <c r="O9" s="11"/>
      <c r="P9" s="10"/>
      <c r="Q9" s="13"/>
      <c r="R9" s="11"/>
      <c r="S9" s="11"/>
      <c r="T9" s="11"/>
      <c r="U9" s="11" t="str">
        <f t="shared" si="0"/>
        <v/>
      </c>
      <c r="V9" s="12"/>
      <c r="W9" s="12"/>
    </row>
    <row r="10" spans="1:23" ht="15.75" customHeight="1">
      <c r="A10" s="22"/>
      <c r="B10" s="22"/>
      <c r="C10" s="109"/>
      <c r="D10" s="30"/>
      <c r="E10" s="23"/>
      <c r="F10" s="22"/>
      <c r="G10" s="22"/>
      <c r="H10" s="22"/>
      <c r="I10" s="22"/>
      <c r="J10" s="22"/>
      <c r="K10" s="11"/>
      <c r="L10" s="11"/>
      <c r="M10" s="11"/>
      <c r="N10" s="11"/>
      <c r="O10" s="11"/>
      <c r="P10" s="10"/>
      <c r="Q10" s="13"/>
      <c r="R10" s="11"/>
      <c r="S10" s="11"/>
      <c r="T10" s="11"/>
      <c r="U10" s="11" t="str">
        <f t="shared" si="0"/>
        <v/>
      </c>
      <c r="V10" s="12"/>
      <c r="W10" s="12"/>
    </row>
    <row r="11" spans="1:23" ht="15.75" customHeight="1">
      <c r="A11" s="22"/>
      <c r="B11" s="22"/>
      <c r="C11" s="109"/>
      <c r="D11" s="30"/>
      <c r="E11" s="23"/>
      <c r="F11" s="22"/>
      <c r="G11" s="22"/>
      <c r="H11" s="22"/>
      <c r="I11" s="22"/>
      <c r="J11" s="22"/>
      <c r="K11" s="11"/>
      <c r="L11" s="11"/>
      <c r="M11" s="11"/>
      <c r="N11" s="11"/>
      <c r="O11" s="11"/>
      <c r="P11" s="10"/>
      <c r="Q11" s="13"/>
      <c r="R11" s="11"/>
      <c r="S11" s="11"/>
      <c r="T11" s="11"/>
      <c r="U11" s="11" t="str">
        <f t="shared" si="0"/>
        <v/>
      </c>
      <c r="V11" s="12"/>
      <c r="W11" s="12"/>
    </row>
    <row r="12" spans="1:23" ht="15.75" customHeight="1">
      <c r="A12" s="22"/>
      <c r="B12" s="22"/>
      <c r="C12" s="109"/>
      <c r="D12" s="30"/>
      <c r="E12" s="23"/>
      <c r="F12" s="22"/>
      <c r="G12" s="22"/>
      <c r="H12" s="22"/>
      <c r="I12" s="22"/>
      <c r="J12" s="22"/>
      <c r="K12" s="11"/>
      <c r="L12" s="11"/>
      <c r="M12" s="11"/>
      <c r="N12" s="11"/>
      <c r="O12" s="11"/>
      <c r="P12" s="10"/>
      <c r="Q12" s="13"/>
      <c r="R12" s="11"/>
      <c r="S12" s="11"/>
      <c r="T12" s="11"/>
      <c r="U12" s="11" t="str">
        <f t="shared" si="0"/>
        <v/>
      </c>
      <c r="V12" s="12"/>
      <c r="W12" s="12"/>
    </row>
    <row r="13" spans="1:23" ht="15.75" customHeight="1">
      <c r="A13" s="22"/>
      <c r="B13" s="22"/>
      <c r="C13" s="109"/>
      <c r="D13" s="30"/>
      <c r="E13" s="23"/>
      <c r="F13" s="22"/>
      <c r="G13" s="22"/>
      <c r="H13" s="22"/>
      <c r="I13" s="22"/>
      <c r="J13" s="22"/>
      <c r="K13" s="11"/>
      <c r="L13" s="11"/>
      <c r="M13" s="11"/>
      <c r="N13" s="11"/>
      <c r="O13" s="11"/>
      <c r="P13" s="10"/>
      <c r="Q13" s="13"/>
      <c r="R13" s="11"/>
      <c r="S13" s="11"/>
      <c r="T13" s="11"/>
      <c r="U13" s="11" t="str">
        <f t="shared" si="0"/>
        <v/>
      </c>
      <c r="V13" s="12"/>
      <c r="W13" s="12"/>
    </row>
    <row r="14" spans="1:23" ht="15.75" customHeight="1">
      <c r="A14" s="22"/>
      <c r="B14" s="22"/>
      <c r="C14" s="109"/>
      <c r="D14" s="30"/>
      <c r="E14" s="23"/>
      <c r="F14" s="22"/>
      <c r="G14" s="22"/>
      <c r="H14" s="22"/>
      <c r="I14" s="22"/>
      <c r="J14" s="22"/>
      <c r="K14" s="11"/>
      <c r="L14" s="11"/>
      <c r="M14" s="11"/>
      <c r="N14" s="11"/>
      <c r="O14" s="11"/>
      <c r="P14" s="10"/>
      <c r="Q14" s="13"/>
      <c r="R14" s="11"/>
      <c r="S14" s="11"/>
      <c r="T14" s="11"/>
      <c r="U14" s="11" t="str">
        <f t="shared" si="0"/>
        <v/>
      </c>
      <c r="V14" s="12"/>
      <c r="W14" s="12"/>
    </row>
    <row r="15" spans="1:23" ht="15.75" customHeight="1">
      <c r="A15" s="22"/>
      <c r="B15" s="22"/>
      <c r="C15" s="109"/>
      <c r="D15" s="30"/>
      <c r="E15" s="23"/>
      <c r="F15" s="22"/>
      <c r="G15" s="22"/>
      <c r="H15" s="22"/>
      <c r="I15" s="22"/>
      <c r="J15" s="22"/>
      <c r="K15" s="11"/>
      <c r="L15" s="11"/>
      <c r="M15" s="11"/>
      <c r="N15" s="11"/>
      <c r="O15" s="11"/>
      <c r="P15" s="10"/>
      <c r="Q15" s="13"/>
      <c r="R15" s="11"/>
      <c r="S15" s="11"/>
      <c r="T15" s="11"/>
      <c r="U15" s="11" t="str">
        <f t="shared" si="0"/>
        <v/>
      </c>
      <c r="V15" s="12"/>
      <c r="W15" s="12"/>
    </row>
    <row r="16" spans="1:23" ht="15.75" customHeight="1">
      <c r="A16" s="22"/>
      <c r="B16" s="22"/>
      <c r="C16" s="109"/>
      <c r="D16" s="30"/>
      <c r="E16" s="23"/>
      <c r="F16" s="22"/>
      <c r="G16" s="22"/>
      <c r="H16" s="22"/>
      <c r="I16" s="22"/>
      <c r="J16" s="22"/>
      <c r="K16" s="11"/>
      <c r="L16" s="11"/>
      <c r="M16" s="11"/>
      <c r="N16" s="11"/>
      <c r="O16" s="11"/>
      <c r="P16" s="10"/>
      <c r="Q16" s="13"/>
      <c r="R16" s="11"/>
      <c r="S16" s="11"/>
      <c r="T16" s="11"/>
      <c r="U16" s="11" t="str">
        <f t="shared" si="0"/>
        <v/>
      </c>
      <c r="V16" s="12"/>
      <c r="W16" s="12"/>
    </row>
    <row r="17" spans="1:23" ht="15.75" customHeight="1">
      <c r="A17" s="22"/>
      <c r="B17" s="22"/>
      <c r="C17" s="109"/>
      <c r="D17" s="30"/>
      <c r="E17" s="23"/>
      <c r="F17" s="22"/>
      <c r="G17" s="22"/>
      <c r="H17" s="22"/>
      <c r="I17" s="22"/>
      <c r="J17" s="22"/>
      <c r="K17" s="11"/>
      <c r="L17" s="11"/>
      <c r="M17" s="11"/>
      <c r="N17" s="11"/>
      <c r="O17" s="11"/>
      <c r="P17" s="10"/>
      <c r="Q17" s="13"/>
      <c r="R17" s="11"/>
      <c r="S17" s="11"/>
      <c r="T17" s="11"/>
      <c r="U17" s="11" t="str">
        <f t="shared" si="0"/>
        <v/>
      </c>
      <c r="V17" s="12"/>
      <c r="W17" s="12"/>
    </row>
    <row r="18" spans="1:23" ht="15.75" customHeight="1">
      <c r="A18" s="22"/>
      <c r="B18" s="22"/>
      <c r="C18" s="109"/>
      <c r="D18" s="30"/>
      <c r="E18" s="23"/>
      <c r="F18" s="22"/>
      <c r="G18" s="22"/>
      <c r="H18" s="22"/>
      <c r="I18" s="22"/>
      <c r="J18" s="22"/>
      <c r="K18" s="11"/>
      <c r="L18" s="11"/>
      <c r="M18" s="11"/>
      <c r="N18" s="11"/>
      <c r="O18" s="11"/>
      <c r="P18" s="10"/>
      <c r="Q18" s="13"/>
      <c r="R18" s="11"/>
      <c r="S18" s="11"/>
      <c r="T18" s="11"/>
      <c r="U18" s="11" t="str">
        <f t="shared" si="0"/>
        <v/>
      </c>
      <c r="V18" s="12"/>
      <c r="W18" s="12"/>
    </row>
    <row r="19" spans="1:23" ht="15.75" customHeight="1">
      <c r="A19" s="22"/>
      <c r="B19" s="22"/>
      <c r="C19" s="109"/>
      <c r="D19" s="30"/>
      <c r="E19" s="23"/>
      <c r="F19" s="22"/>
      <c r="G19" s="22"/>
      <c r="H19" s="22"/>
      <c r="I19" s="22"/>
      <c r="J19" s="22"/>
      <c r="K19" s="11"/>
      <c r="L19" s="11"/>
      <c r="M19" s="11"/>
      <c r="N19" s="11"/>
      <c r="O19" s="11"/>
      <c r="P19" s="10"/>
      <c r="Q19" s="13"/>
      <c r="R19" s="11"/>
      <c r="S19" s="11"/>
      <c r="T19" s="11"/>
      <c r="U19" s="11" t="str">
        <f t="shared" si="0"/>
        <v/>
      </c>
      <c r="V19" s="12"/>
      <c r="W19" s="12"/>
    </row>
    <row r="20" spans="1:23" ht="15.75" customHeight="1">
      <c r="A20" s="22"/>
      <c r="B20" s="22"/>
      <c r="C20" s="109"/>
      <c r="D20" s="30"/>
      <c r="E20" s="23"/>
      <c r="F20" s="22"/>
      <c r="G20" s="22"/>
      <c r="H20" s="22"/>
      <c r="I20" s="22"/>
      <c r="J20" s="22"/>
      <c r="K20" s="11"/>
      <c r="L20" s="11"/>
      <c r="M20" s="11"/>
      <c r="N20" s="11"/>
      <c r="O20" s="11"/>
      <c r="P20" s="10"/>
      <c r="Q20" s="13"/>
      <c r="R20" s="11"/>
      <c r="S20" s="11"/>
      <c r="T20" s="11"/>
      <c r="U20" s="11" t="str">
        <f t="shared" si="0"/>
        <v/>
      </c>
      <c r="V20" s="12"/>
      <c r="W20" s="12"/>
    </row>
    <row r="21" spans="1:23" ht="15.75" customHeight="1">
      <c r="A21" s="22"/>
      <c r="B21" s="22"/>
      <c r="C21" s="109"/>
      <c r="D21" s="30"/>
      <c r="E21" s="23"/>
      <c r="F21" s="22"/>
      <c r="G21" s="22"/>
      <c r="H21" s="22"/>
      <c r="I21" s="22"/>
      <c r="J21" s="22"/>
      <c r="K21" s="11"/>
      <c r="L21" s="11"/>
      <c r="M21" s="11"/>
      <c r="N21" s="11"/>
      <c r="O21" s="11"/>
      <c r="P21" s="10"/>
      <c r="Q21" s="13"/>
      <c r="R21" s="11"/>
      <c r="S21" s="11"/>
      <c r="T21" s="11"/>
      <c r="U21" s="11" t="str">
        <f t="shared" si="0"/>
        <v/>
      </c>
      <c r="V21" s="12"/>
      <c r="W21" s="12"/>
    </row>
    <row r="22" spans="1:23" ht="15.75" customHeight="1">
      <c r="A22" s="22"/>
      <c r="B22" s="22"/>
      <c r="C22" s="109"/>
      <c r="D22" s="30"/>
      <c r="E22" s="23"/>
      <c r="F22" s="22"/>
      <c r="G22" s="22"/>
      <c r="H22" s="22"/>
      <c r="I22" s="22"/>
      <c r="J22" s="22"/>
      <c r="K22" s="11"/>
      <c r="L22" s="11"/>
      <c r="M22" s="11"/>
      <c r="N22" s="11"/>
      <c r="O22" s="11"/>
      <c r="P22" s="10"/>
      <c r="Q22" s="13"/>
      <c r="R22" s="11"/>
      <c r="S22" s="11"/>
      <c r="T22" s="11"/>
      <c r="U22" s="11" t="str">
        <f t="shared" si="0"/>
        <v/>
      </c>
      <c r="V22" s="12"/>
      <c r="W22" s="12"/>
    </row>
    <row r="23" spans="1:23" ht="15.75" customHeight="1">
      <c r="A23" s="22"/>
      <c r="B23" s="22"/>
      <c r="C23" s="109"/>
      <c r="D23" s="30"/>
      <c r="E23" s="23"/>
      <c r="F23" s="22"/>
      <c r="G23" s="22"/>
      <c r="H23" s="22"/>
      <c r="I23" s="22"/>
      <c r="J23" s="22"/>
      <c r="K23" s="11"/>
      <c r="L23" s="11"/>
      <c r="M23" s="11"/>
      <c r="N23" s="11"/>
      <c r="O23" s="11"/>
      <c r="P23" s="10"/>
      <c r="Q23" s="13"/>
      <c r="R23" s="11"/>
      <c r="S23" s="11"/>
      <c r="T23" s="11"/>
      <c r="U23" s="11" t="str">
        <f t="shared" si="0"/>
        <v/>
      </c>
      <c r="V23" s="12"/>
      <c r="W23" s="12"/>
    </row>
    <row r="24" spans="1:23" ht="15.75" customHeight="1">
      <c r="A24" s="22"/>
      <c r="B24" s="22"/>
      <c r="C24" s="109"/>
      <c r="D24" s="30"/>
      <c r="E24" s="23"/>
      <c r="F24" s="22"/>
      <c r="G24" s="22"/>
      <c r="H24" s="22"/>
      <c r="I24" s="22"/>
      <c r="J24" s="22"/>
      <c r="K24" s="11"/>
      <c r="L24" s="11"/>
      <c r="M24" s="11"/>
      <c r="N24" s="11"/>
      <c r="O24" s="11"/>
      <c r="P24" s="10"/>
      <c r="Q24" s="13"/>
      <c r="R24" s="11"/>
      <c r="S24" s="11"/>
      <c r="T24" s="11"/>
      <c r="U24" s="11" t="str">
        <f t="shared" si="0"/>
        <v/>
      </c>
      <c r="V24" s="12"/>
      <c r="W24" s="12"/>
    </row>
    <row r="25" spans="1:23" ht="15.75" customHeight="1">
      <c r="A25" s="22"/>
      <c r="B25" s="22"/>
      <c r="C25" s="109"/>
      <c r="D25" s="30"/>
      <c r="E25" s="23"/>
      <c r="F25" s="22"/>
      <c r="G25" s="22"/>
      <c r="H25" s="22"/>
      <c r="I25" s="22"/>
      <c r="J25" s="22"/>
      <c r="K25" s="11"/>
      <c r="L25" s="11"/>
      <c r="M25" s="11"/>
      <c r="N25" s="11"/>
      <c r="O25" s="11"/>
      <c r="P25" s="10"/>
      <c r="Q25" s="13"/>
      <c r="R25" s="11"/>
      <c r="S25" s="11"/>
      <c r="T25" s="11"/>
      <c r="U25" s="11" t="str">
        <f t="shared" si="0"/>
        <v/>
      </c>
      <c r="V25" s="12"/>
      <c r="W25" s="12"/>
    </row>
    <row r="26" spans="1:23" ht="15.75" customHeight="1">
      <c r="A26" s="22"/>
      <c r="B26" s="22"/>
      <c r="C26" s="109"/>
      <c r="D26" s="30"/>
      <c r="E26" s="23"/>
      <c r="F26" s="22"/>
      <c r="G26" s="22"/>
      <c r="H26" s="22"/>
      <c r="I26" s="22"/>
      <c r="J26" s="22"/>
      <c r="K26" s="11"/>
      <c r="L26" s="11"/>
      <c r="M26" s="11"/>
      <c r="N26" s="11"/>
      <c r="O26" s="11"/>
      <c r="P26" s="10"/>
      <c r="Q26" s="13"/>
      <c r="R26" s="11"/>
      <c r="S26" s="11"/>
      <c r="T26" s="11"/>
      <c r="U26" s="11" t="str">
        <f t="shared" si="0"/>
        <v/>
      </c>
      <c r="V26" s="12"/>
      <c r="W26" s="12"/>
    </row>
    <row r="27" spans="1:23" ht="15.75" customHeight="1">
      <c r="A27" s="22"/>
      <c r="B27" s="22"/>
      <c r="C27" s="109"/>
      <c r="D27" s="30"/>
      <c r="E27" s="23"/>
      <c r="F27" s="22"/>
      <c r="G27" s="22"/>
      <c r="H27" s="22"/>
      <c r="I27" s="22"/>
      <c r="J27" s="22"/>
      <c r="K27" s="11"/>
      <c r="L27" s="11"/>
      <c r="M27" s="11"/>
      <c r="N27" s="11"/>
      <c r="O27" s="11"/>
      <c r="P27" s="10"/>
      <c r="Q27" s="13"/>
      <c r="R27" s="11"/>
      <c r="S27" s="11"/>
      <c r="T27" s="11"/>
      <c r="U27" s="11" t="str">
        <f t="shared" si="0"/>
        <v/>
      </c>
      <c r="V27" s="12"/>
      <c r="W27" s="12"/>
    </row>
    <row r="28" spans="1:23" ht="15.75" customHeight="1">
      <c r="A28" s="390" t="s">
        <v>18</v>
      </c>
      <c r="B28" s="378"/>
      <c r="C28" s="378"/>
      <c r="D28" s="391"/>
      <c r="E28" s="23"/>
      <c r="F28" s="22"/>
      <c r="G28" s="22"/>
      <c r="H28" s="22"/>
      <c r="I28" s="22"/>
      <c r="J28" s="22"/>
      <c r="K28" s="11"/>
      <c r="L28" s="11"/>
      <c r="M28" s="11"/>
      <c r="N28" s="11"/>
      <c r="O28" s="11">
        <f t="shared" ref="O28:T28" si="1">SUM(O7:O27)</f>
        <v>0</v>
      </c>
      <c r="P28" s="10">
        <f t="shared" si="1"/>
        <v>0</v>
      </c>
      <c r="Q28" s="13">
        <f t="shared" si="1"/>
        <v>0</v>
      </c>
      <c r="R28" s="11">
        <f t="shared" si="1"/>
        <v>0</v>
      </c>
      <c r="S28" s="11">
        <f t="shared" si="1"/>
        <v>0</v>
      </c>
      <c r="T28" s="11">
        <f t="shared" si="1"/>
        <v>0</v>
      </c>
      <c r="U28" s="11" t="str">
        <f t="shared" si="0"/>
        <v/>
      </c>
      <c r="V28" s="12"/>
      <c r="W28" s="35"/>
    </row>
    <row r="29" spans="1:23" ht="15.75" customHeight="1">
      <c r="A29" s="14" t="str">
        <f>封面!D11&amp;封面!F11</f>
        <v>产权持有人填表人：</v>
      </c>
      <c r="H29" s="7"/>
      <c r="I29" s="7"/>
      <c r="S29" s="26" t="str">
        <f>"评估人员："&amp;封面!F27</f>
        <v>评估人员：</v>
      </c>
    </row>
    <row r="30" spans="1:23" ht="15.75" customHeight="1">
      <c r="A30" s="14" t="str">
        <f>CONCATENATE(封面!D15,封面!F15,封面!G15,封面!H15,封面!I15,封面!J15,封面!K15)</f>
        <v>填表日期：2022年6月28日</v>
      </c>
    </row>
  </sheetData>
  <mergeCells count="23">
    <mergeCell ref="A28:D28"/>
    <mergeCell ref="A5:A6"/>
    <mergeCell ref="B5:B6"/>
    <mergeCell ref="C5:C6"/>
    <mergeCell ref="D5:D6"/>
    <mergeCell ref="A2:V2"/>
    <mergeCell ref="A3:V3"/>
    <mergeCell ref="O5:P5"/>
    <mergeCell ref="Q5:R5"/>
    <mergeCell ref="S5:T5"/>
    <mergeCell ref="W5:W6"/>
    <mergeCell ref="E5:E6"/>
    <mergeCell ref="F5:F6"/>
    <mergeCell ref="G5:G6"/>
    <mergeCell ref="H5:H6"/>
    <mergeCell ref="J5:J6"/>
    <mergeCell ref="K5:K6"/>
    <mergeCell ref="L5:L6"/>
    <mergeCell ref="M5:M6"/>
    <mergeCell ref="N5:N6"/>
    <mergeCell ref="U5:U6"/>
    <mergeCell ref="V5:V6"/>
    <mergeCell ref="I5:I6"/>
  </mergeCells>
  <phoneticPr fontId="10" type="noConversion"/>
  <hyperlinks>
    <hyperlink ref="A1" location="索引目录!E41" display="返回索引页"/>
    <hyperlink ref="B1" location="固定资产汇总!B18" display="返回"/>
  </hyperlinks>
  <printOptions horizontalCentered="1"/>
  <pageMargins left="0.35433070866141736" right="0.35433070866141736" top="0.78740157480314965" bottom="0.78740157480314965" header="1.0236220472440944" footer="0.51181102362204722"/>
  <pageSetup paperSize="9" scale="89" fitToHeight="0" orientation="landscape" horizontalDpi="4294967292" r:id="rId1"/>
  <headerFooter alignWithMargins="0">
    <oddHeader>&amp;R&amp;"宋体,常规"&amp;9表&amp;"Times New Roman,常规"4-8-7
&amp;"宋体,常规"共&amp;"Times New Roman,常规"&amp;N&amp;"宋体,常规"页第&amp;"Times New Roman,常规"&amp;P&amp;"宋体,常规"页</oddHeader>
  </headerFooter>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5"/>
  <sheetViews>
    <sheetView tabSelected="1" topLeftCell="A70" workbookViewId="0">
      <selection activeCell="S74" sqref="S74"/>
    </sheetView>
  </sheetViews>
  <sheetFormatPr defaultRowHeight="15.75"/>
  <cols>
    <col min="1" max="1" width="5" style="260" customWidth="1"/>
    <col min="2" max="3" width="5.375" customWidth="1"/>
    <col min="4" max="4" width="17.25" style="219" customWidth="1"/>
    <col min="5" max="5" width="14.75" customWidth="1"/>
    <col min="6" max="6" width="22.75" style="225" customWidth="1"/>
    <col min="7" max="7" width="5.125" customWidth="1"/>
    <col min="8" max="8" width="5.25" customWidth="1"/>
    <col min="9" max="10" width="8.25" customWidth="1"/>
    <col min="11" max="12" width="0" hidden="1" customWidth="1"/>
    <col min="13" max="13" width="9.75" customWidth="1"/>
    <col min="14" max="14" width="6.75" customWidth="1"/>
    <col min="15" max="15" width="9.75" customWidth="1"/>
    <col min="16" max="16" width="5.125" customWidth="1"/>
    <col min="17" max="17" width="5.75" customWidth="1"/>
    <col min="19" max="19" width="14.375" bestFit="1" customWidth="1"/>
  </cols>
  <sheetData>
    <row r="2" spans="1:23" s="1" customFormat="1" ht="30" customHeight="1">
      <c r="A2" s="372" t="s">
        <v>86</v>
      </c>
      <c r="B2" s="372"/>
      <c r="C2" s="372"/>
      <c r="D2" s="372"/>
      <c r="E2" s="372"/>
      <c r="F2" s="372"/>
      <c r="G2" s="372"/>
      <c r="H2" s="372"/>
      <c r="I2" s="372"/>
      <c r="J2" s="372"/>
      <c r="K2" s="372"/>
      <c r="L2" s="372"/>
      <c r="M2" s="372"/>
      <c r="N2" s="372"/>
      <c r="O2" s="372"/>
      <c r="P2" s="372"/>
      <c r="Q2" s="372"/>
      <c r="R2" s="41"/>
      <c r="S2" s="41"/>
      <c r="T2" s="41"/>
      <c r="U2" s="41"/>
      <c r="V2" s="41"/>
      <c r="W2" s="41"/>
    </row>
    <row r="3" spans="1:23" s="3" customFormat="1" ht="18.75" customHeight="1">
      <c r="A3" s="374" t="str">
        <f>CONCATENATE(封面!D9,封面!F9,封面!G9,封面!H9,封面!I9,封面!J9,封面!K9)</f>
        <v>评估基准日：2022年7月22日</v>
      </c>
      <c r="B3" s="374"/>
      <c r="C3" s="374"/>
      <c r="D3" s="374"/>
      <c r="E3" s="374"/>
      <c r="F3" s="374"/>
      <c r="G3" s="374"/>
      <c r="H3" s="374"/>
      <c r="I3" s="374"/>
      <c r="J3" s="374"/>
      <c r="K3" s="374"/>
      <c r="L3" s="374"/>
      <c r="M3" s="374"/>
      <c r="N3" s="374"/>
      <c r="O3" s="374"/>
      <c r="P3" s="374"/>
      <c r="Q3" s="374"/>
      <c r="R3" s="26"/>
      <c r="S3" s="26"/>
      <c r="T3" s="26"/>
      <c r="U3" s="26"/>
      <c r="V3" s="26"/>
      <c r="W3" s="26"/>
    </row>
    <row r="4" spans="1:23">
      <c r="A4" s="426" t="s">
        <v>261</v>
      </c>
      <c r="B4" s="426"/>
      <c r="C4" s="426"/>
      <c r="D4" s="426"/>
      <c r="E4" s="426"/>
      <c r="F4" s="426"/>
      <c r="G4" s="3"/>
      <c r="H4" s="3"/>
      <c r="I4" s="3"/>
      <c r="J4" s="3"/>
      <c r="K4" s="3"/>
      <c r="L4" s="3"/>
      <c r="M4" s="3"/>
      <c r="N4" s="207"/>
      <c r="O4" s="3"/>
      <c r="P4" s="3"/>
      <c r="Q4" s="79" t="s">
        <v>160</v>
      </c>
    </row>
    <row r="5" spans="1:23">
      <c r="A5" s="427" t="s">
        <v>1682</v>
      </c>
      <c r="B5" s="376" t="s">
        <v>1683</v>
      </c>
      <c r="C5" s="376" t="s">
        <v>8</v>
      </c>
      <c r="D5" s="381" t="s">
        <v>88</v>
      </c>
      <c r="E5" s="381" t="s">
        <v>22</v>
      </c>
      <c r="F5" s="429" t="s">
        <v>89</v>
      </c>
      <c r="G5" s="381" t="s">
        <v>20</v>
      </c>
      <c r="H5" s="381" t="s">
        <v>21</v>
      </c>
      <c r="I5" s="381" t="s">
        <v>90</v>
      </c>
      <c r="J5" s="381" t="s">
        <v>23</v>
      </c>
      <c r="K5" s="409" t="s">
        <v>11</v>
      </c>
      <c r="L5" s="410"/>
      <c r="M5" s="376" t="s">
        <v>12</v>
      </c>
      <c r="N5" s="380"/>
      <c r="O5" s="380"/>
      <c r="P5" s="381" t="s">
        <v>15</v>
      </c>
      <c r="Q5" s="381" t="s">
        <v>9</v>
      </c>
    </row>
    <row r="6" spans="1:23" ht="15.6" customHeight="1">
      <c r="A6" s="428"/>
      <c r="B6" s="380"/>
      <c r="C6" s="380"/>
      <c r="D6" s="412"/>
      <c r="E6" s="380"/>
      <c r="F6" s="430"/>
      <c r="G6" s="380"/>
      <c r="H6" s="380"/>
      <c r="I6" s="380"/>
      <c r="J6" s="380"/>
      <c r="K6" s="209" t="s">
        <v>43</v>
      </c>
      <c r="L6" s="208" t="s">
        <v>44</v>
      </c>
      <c r="M6" s="208" t="s">
        <v>43</v>
      </c>
      <c r="N6" s="192" t="s">
        <v>25</v>
      </c>
      <c r="O6" s="208" t="s">
        <v>44</v>
      </c>
      <c r="P6" s="380"/>
      <c r="Q6" s="380"/>
    </row>
    <row r="7" spans="1:23" ht="22.5" customHeight="1">
      <c r="A7" s="22">
        <v>1</v>
      </c>
      <c r="B7" s="22">
        <v>75</v>
      </c>
      <c r="C7" s="22">
        <v>345</v>
      </c>
      <c r="D7" s="217" t="s">
        <v>413</v>
      </c>
      <c r="E7" s="22" t="s">
        <v>414</v>
      </c>
      <c r="F7" s="217" t="s">
        <v>421</v>
      </c>
      <c r="G7" s="22" t="s">
        <v>266</v>
      </c>
      <c r="H7" s="22">
        <v>1</v>
      </c>
      <c r="I7" s="23" t="s">
        <v>422</v>
      </c>
      <c r="J7" s="23" t="s">
        <v>422</v>
      </c>
      <c r="K7" s="13"/>
      <c r="L7" s="11"/>
      <c r="M7" s="11">
        <v>100000</v>
      </c>
      <c r="N7" s="25">
        <v>60</v>
      </c>
      <c r="O7" s="11">
        <v>60000</v>
      </c>
      <c r="P7" s="11"/>
      <c r="Q7" s="177" t="s">
        <v>268</v>
      </c>
      <c r="T7" t="s">
        <v>445</v>
      </c>
    </row>
    <row r="8" spans="1:23" ht="22.5" customHeight="1">
      <c r="A8" s="22">
        <v>2</v>
      </c>
      <c r="B8" s="22">
        <v>76</v>
      </c>
      <c r="C8" s="22">
        <v>346</v>
      </c>
      <c r="D8" s="217" t="s">
        <v>415</v>
      </c>
      <c r="E8" s="22" t="s">
        <v>416</v>
      </c>
      <c r="F8" s="217" t="s">
        <v>423</v>
      </c>
      <c r="G8" s="22" t="s">
        <v>266</v>
      </c>
      <c r="H8" s="22">
        <v>1</v>
      </c>
      <c r="I8" s="23">
        <v>41275</v>
      </c>
      <c r="J8" s="23">
        <v>41275</v>
      </c>
      <c r="K8" s="13"/>
      <c r="L8" s="11"/>
      <c r="M8" s="11">
        <v>200000</v>
      </c>
      <c r="N8" s="25">
        <v>38</v>
      </c>
      <c r="O8" s="11">
        <v>76000</v>
      </c>
      <c r="P8" s="11"/>
      <c r="Q8" s="177" t="s">
        <v>268</v>
      </c>
    </row>
    <row r="9" spans="1:23" ht="22.5" customHeight="1">
      <c r="A9" s="22">
        <v>3</v>
      </c>
      <c r="B9" s="22">
        <v>21</v>
      </c>
      <c r="C9" s="22">
        <v>60</v>
      </c>
      <c r="D9" s="217" t="s">
        <v>309</v>
      </c>
      <c r="E9" s="22" t="s">
        <v>310</v>
      </c>
      <c r="F9" s="217" t="s">
        <v>311</v>
      </c>
      <c r="G9" s="22" t="s">
        <v>266</v>
      </c>
      <c r="H9" s="22">
        <v>1</v>
      </c>
      <c r="I9" s="23">
        <v>41639</v>
      </c>
      <c r="J9" s="23">
        <v>41639</v>
      </c>
      <c r="K9" s="13"/>
      <c r="L9" s="11"/>
      <c r="M9" s="11">
        <v>370000</v>
      </c>
      <c r="N9" s="25">
        <v>40</v>
      </c>
      <c r="O9" s="11">
        <v>148000</v>
      </c>
      <c r="P9" s="11"/>
      <c r="Q9" s="177" t="s">
        <v>268</v>
      </c>
    </row>
    <row r="10" spans="1:23" ht="22.5" customHeight="1">
      <c r="A10" s="22">
        <v>4</v>
      </c>
      <c r="B10" s="22">
        <v>20</v>
      </c>
      <c r="C10" s="22">
        <v>59</v>
      </c>
      <c r="D10" s="217" t="s">
        <v>307</v>
      </c>
      <c r="E10" s="22" t="s">
        <v>308</v>
      </c>
      <c r="F10" s="217" t="s">
        <v>311</v>
      </c>
      <c r="G10" s="22" t="s">
        <v>266</v>
      </c>
      <c r="H10" s="22">
        <v>1</v>
      </c>
      <c r="I10" s="23">
        <v>41274</v>
      </c>
      <c r="J10" s="23">
        <v>41274</v>
      </c>
      <c r="K10" s="13"/>
      <c r="L10" s="11"/>
      <c r="M10" s="11">
        <v>260000</v>
      </c>
      <c r="N10" s="25">
        <v>40</v>
      </c>
      <c r="O10" s="11">
        <v>104000</v>
      </c>
      <c r="P10" s="11"/>
      <c r="Q10" s="177" t="s">
        <v>268</v>
      </c>
    </row>
    <row r="11" spans="1:23" ht="22.5" customHeight="1">
      <c r="A11" s="22">
        <v>5</v>
      </c>
      <c r="B11" s="22">
        <v>86</v>
      </c>
      <c r="C11" s="22">
        <v>416</v>
      </c>
      <c r="D11" s="217" t="s">
        <v>366</v>
      </c>
      <c r="E11" s="22" t="s">
        <v>439</v>
      </c>
      <c r="F11" s="217" t="s">
        <v>440</v>
      </c>
      <c r="G11" s="22" t="s">
        <v>266</v>
      </c>
      <c r="H11" s="22">
        <v>1</v>
      </c>
      <c r="I11" s="23">
        <v>41305</v>
      </c>
      <c r="J11" s="23">
        <v>41305</v>
      </c>
      <c r="K11" s="13"/>
      <c r="L11" s="11"/>
      <c r="M11" s="11">
        <v>275000</v>
      </c>
      <c r="N11" s="25">
        <v>50</v>
      </c>
      <c r="O11" s="11">
        <v>137500</v>
      </c>
      <c r="P11" s="11"/>
      <c r="Q11" s="177" t="s">
        <v>268</v>
      </c>
    </row>
    <row r="12" spans="1:23" ht="22.5" customHeight="1">
      <c r="A12" s="22">
        <v>6</v>
      </c>
      <c r="B12" s="22">
        <v>5</v>
      </c>
      <c r="C12" s="22">
        <v>6</v>
      </c>
      <c r="D12" s="217" t="s">
        <v>271</v>
      </c>
      <c r="E12" s="22" t="s">
        <v>272</v>
      </c>
      <c r="F12" s="228" t="s">
        <v>1706</v>
      </c>
      <c r="G12" s="22" t="s">
        <v>266</v>
      </c>
      <c r="H12" s="22">
        <v>1</v>
      </c>
      <c r="I12" s="23">
        <v>41274</v>
      </c>
      <c r="J12" s="23">
        <v>41274</v>
      </c>
      <c r="K12" s="13"/>
      <c r="L12" s="11"/>
      <c r="M12" s="11">
        <v>260000</v>
      </c>
      <c r="N12" s="25">
        <v>38</v>
      </c>
      <c r="O12" s="11">
        <v>98800</v>
      </c>
      <c r="P12" s="11"/>
      <c r="Q12" s="177" t="s">
        <v>268</v>
      </c>
    </row>
    <row r="13" spans="1:23" ht="22.5" customHeight="1">
      <c r="A13" s="22">
        <v>7</v>
      </c>
      <c r="B13" s="22">
        <v>13</v>
      </c>
      <c r="C13" s="22">
        <v>19</v>
      </c>
      <c r="D13" s="217" t="s">
        <v>289</v>
      </c>
      <c r="E13" s="22" t="s">
        <v>290</v>
      </c>
      <c r="F13" s="217" t="s">
        <v>293</v>
      </c>
      <c r="G13" s="22" t="s">
        <v>266</v>
      </c>
      <c r="H13" s="22">
        <v>1</v>
      </c>
      <c r="I13" s="23">
        <v>41274</v>
      </c>
      <c r="J13" s="23">
        <v>41274</v>
      </c>
      <c r="K13" s="13"/>
      <c r="L13" s="11"/>
      <c r="M13" s="11">
        <v>200000</v>
      </c>
      <c r="N13" s="25">
        <v>38</v>
      </c>
      <c r="O13" s="11">
        <v>76000</v>
      </c>
      <c r="P13" s="11"/>
      <c r="Q13" s="177" t="s">
        <v>268</v>
      </c>
    </row>
    <row r="14" spans="1:23" ht="22.5" customHeight="1">
      <c r="A14" s="22">
        <v>8</v>
      </c>
      <c r="B14" s="22">
        <v>41</v>
      </c>
      <c r="C14" s="22">
        <v>152</v>
      </c>
      <c r="D14" s="217" t="s">
        <v>356</v>
      </c>
      <c r="E14" s="22" t="s">
        <v>357</v>
      </c>
      <c r="F14" s="217" t="s">
        <v>358</v>
      </c>
      <c r="G14" s="22" t="s">
        <v>266</v>
      </c>
      <c r="H14" s="22">
        <v>1</v>
      </c>
      <c r="I14" s="23">
        <v>41090</v>
      </c>
      <c r="J14" s="23">
        <v>41090</v>
      </c>
      <c r="K14" s="13"/>
      <c r="L14" s="11"/>
      <c r="M14" s="11">
        <v>92700</v>
      </c>
      <c r="N14" s="25">
        <v>35</v>
      </c>
      <c r="O14" s="11">
        <v>32445</v>
      </c>
      <c r="P14" s="11"/>
      <c r="Q14" s="177" t="s">
        <v>268</v>
      </c>
    </row>
    <row r="15" spans="1:23" ht="22.5" customHeight="1">
      <c r="A15" s="22">
        <v>9</v>
      </c>
      <c r="B15" s="22">
        <v>56</v>
      </c>
      <c r="C15" s="22">
        <v>236</v>
      </c>
      <c r="D15" s="217" t="s">
        <v>375</v>
      </c>
      <c r="E15" s="22" t="s">
        <v>376</v>
      </c>
      <c r="F15" s="217" t="s">
        <v>387</v>
      </c>
      <c r="G15" s="22" t="s">
        <v>266</v>
      </c>
      <c r="H15" s="22">
        <v>1</v>
      </c>
      <c r="I15" s="23">
        <v>36160</v>
      </c>
      <c r="J15" s="23">
        <v>36160</v>
      </c>
      <c r="K15" s="13"/>
      <c r="L15" s="11"/>
      <c r="M15" s="11">
        <v>32000</v>
      </c>
      <c r="N15" s="25">
        <v>10</v>
      </c>
      <c r="O15" s="11">
        <v>3200</v>
      </c>
      <c r="P15" s="11"/>
      <c r="Q15" s="177" t="s">
        <v>268</v>
      </c>
    </row>
    <row r="16" spans="1:23" ht="22.5" customHeight="1">
      <c r="A16" s="22">
        <v>10</v>
      </c>
      <c r="B16" s="22">
        <v>19</v>
      </c>
      <c r="C16" s="22">
        <v>55</v>
      </c>
      <c r="D16" s="217" t="s">
        <v>304</v>
      </c>
      <c r="E16" s="22" t="s">
        <v>305</v>
      </c>
      <c r="F16" s="217" t="s">
        <v>306</v>
      </c>
      <c r="G16" s="22" t="s">
        <v>266</v>
      </c>
      <c r="H16" s="22">
        <v>1</v>
      </c>
      <c r="I16" s="23">
        <v>41305</v>
      </c>
      <c r="J16" s="23">
        <v>41305</v>
      </c>
      <c r="K16" s="13"/>
      <c r="L16" s="11"/>
      <c r="M16" s="11">
        <v>175000</v>
      </c>
      <c r="N16" s="25">
        <v>45</v>
      </c>
      <c r="O16" s="11">
        <v>78750</v>
      </c>
      <c r="P16" s="11"/>
      <c r="Q16" s="177" t="s">
        <v>268</v>
      </c>
    </row>
    <row r="17" spans="1:17" ht="22.5" customHeight="1">
      <c r="A17" s="22">
        <v>11</v>
      </c>
      <c r="B17" s="22">
        <v>57</v>
      </c>
      <c r="C17" s="22">
        <v>237</v>
      </c>
      <c r="D17" s="217" t="s">
        <v>377</v>
      </c>
      <c r="E17" s="22" t="s">
        <v>1726</v>
      </c>
      <c r="F17" s="228" t="s">
        <v>1727</v>
      </c>
      <c r="G17" s="22" t="s">
        <v>266</v>
      </c>
      <c r="H17" s="22">
        <v>1</v>
      </c>
      <c r="I17" s="23">
        <v>36160</v>
      </c>
      <c r="J17" s="23">
        <v>36160</v>
      </c>
      <c r="K17" s="13"/>
      <c r="L17" s="11"/>
      <c r="M17" s="11">
        <v>85000</v>
      </c>
      <c r="N17" s="25">
        <v>10</v>
      </c>
      <c r="O17" s="11">
        <v>8500</v>
      </c>
      <c r="P17" s="11"/>
      <c r="Q17" s="177" t="s">
        <v>268</v>
      </c>
    </row>
    <row r="18" spans="1:17" ht="22.5" customHeight="1">
      <c r="A18" s="22">
        <v>12</v>
      </c>
      <c r="B18" s="22">
        <v>45</v>
      </c>
      <c r="C18" s="22">
        <v>171</v>
      </c>
      <c r="D18" s="217" t="s">
        <v>366</v>
      </c>
      <c r="E18" s="22" t="s">
        <v>367</v>
      </c>
      <c r="F18" s="217" t="s">
        <v>368</v>
      </c>
      <c r="G18" s="22" t="s">
        <v>266</v>
      </c>
      <c r="H18" s="22">
        <v>1</v>
      </c>
      <c r="I18" s="23">
        <v>40878</v>
      </c>
      <c r="J18" s="23">
        <v>40878</v>
      </c>
      <c r="K18" s="13"/>
      <c r="L18" s="11"/>
      <c r="M18" s="11">
        <v>115000</v>
      </c>
      <c r="N18" s="25">
        <v>40</v>
      </c>
      <c r="O18" s="11">
        <v>46000</v>
      </c>
      <c r="P18" s="11"/>
      <c r="Q18" s="177" t="s">
        <v>268</v>
      </c>
    </row>
    <row r="19" spans="1:17" ht="22.5" customHeight="1">
      <c r="A19" s="22">
        <v>13</v>
      </c>
      <c r="B19" s="22">
        <v>44</v>
      </c>
      <c r="C19" s="22">
        <v>165</v>
      </c>
      <c r="D19" s="217" t="s">
        <v>364</v>
      </c>
      <c r="E19" s="22" t="s">
        <v>365</v>
      </c>
      <c r="F19" s="217" t="s">
        <v>301</v>
      </c>
      <c r="G19" s="22" t="s">
        <v>266</v>
      </c>
      <c r="H19" s="22">
        <v>1</v>
      </c>
      <c r="I19" s="23">
        <v>41609</v>
      </c>
      <c r="J19" s="23">
        <v>41609</v>
      </c>
      <c r="K19" s="13"/>
      <c r="L19" s="11"/>
      <c r="M19" s="11">
        <v>285000</v>
      </c>
      <c r="N19" s="25">
        <v>40</v>
      </c>
      <c r="O19" s="11">
        <v>114000</v>
      </c>
      <c r="P19" s="11"/>
      <c r="Q19" s="177" t="s">
        <v>268</v>
      </c>
    </row>
    <row r="20" spans="1:17" ht="22.5" customHeight="1">
      <c r="A20" s="22">
        <v>14</v>
      </c>
      <c r="B20" s="22">
        <v>17</v>
      </c>
      <c r="C20" s="22">
        <v>26</v>
      </c>
      <c r="D20" s="217" t="s">
        <v>299</v>
      </c>
      <c r="E20" s="22" t="s">
        <v>300</v>
      </c>
      <c r="F20" s="217" t="s">
        <v>301</v>
      </c>
      <c r="G20" s="22" t="s">
        <v>266</v>
      </c>
      <c r="H20" s="22">
        <v>1</v>
      </c>
      <c r="I20" s="23">
        <v>41305</v>
      </c>
      <c r="J20" s="23">
        <v>41305</v>
      </c>
      <c r="K20" s="13"/>
      <c r="L20" s="11"/>
      <c r="M20" s="11">
        <v>68000</v>
      </c>
      <c r="N20" s="25">
        <v>40</v>
      </c>
      <c r="O20" s="11">
        <v>27200</v>
      </c>
      <c r="P20" s="11"/>
      <c r="Q20" s="177" t="s">
        <v>268</v>
      </c>
    </row>
    <row r="21" spans="1:17" ht="22.5" customHeight="1">
      <c r="A21" s="22">
        <v>15</v>
      </c>
      <c r="B21" s="22">
        <v>59</v>
      </c>
      <c r="C21" s="22">
        <v>239</v>
      </c>
      <c r="D21" s="217" t="s">
        <v>299</v>
      </c>
      <c r="E21" s="22" t="s">
        <v>378</v>
      </c>
      <c r="F21" s="217" t="s">
        <v>388</v>
      </c>
      <c r="G21" s="22" t="s">
        <v>266</v>
      </c>
      <c r="H21" s="22">
        <v>1</v>
      </c>
      <c r="I21" s="23">
        <v>40481</v>
      </c>
      <c r="J21" s="23">
        <v>40481</v>
      </c>
      <c r="K21" s="13"/>
      <c r="L21" s="11"/>
      <c r="M21" s="11">
        <v>31000</v>
      </c>
      <c r="N21" s="25">
        <v>28</v>
      </c>
      <c r="O21" s="11">
        <v>8680</v>
      </c>
      <c r="P21" s="11"/>
      <c r="Q21" s="177" t="s">
        <v>268</v>
      </c>
    </row>
    <row r="22" spans="1:17" ht="22.5" customHeight="1">
      <c r="A22" s="22">
        <v>16</v>
      </c>
      <c r="B22" s="22">
        <v>65</v>
      </c>
      <c r="C22" s="22">
        <v>245</v>
      </c>
      <c r="D22" s="217" t="s">
        <v>379</v>
      </c>
      <c r="E22" s="22" t="s">
        <v>380</v>
      </c>
      <c r="F22" s="228" t="s">
        <v>1711</v>
      </c>
      <c r="G22" s="22" t="s">
        <v>266</v>
      </c>
      <c r="H22" s="22">
        <v>1</v>
      </c>
      <c r="I22" s="23">
        <v>40330</v>
      </c>
      <c r="J22" s="23">
        <v>40330</v>
      </c>
      <c r="K22" s="13"/>
      <c r="L22" s="11"/>
      <c r="M22" s="11">
        <v>27000</v>
      </c>
      <c r="N22" s="25">
        <v>26</v>
      </c>
      <c r="O22" s="11">
        <v>7020</v>
      </c>
      <c r="P22" s="11"/>
      <c r="Q22" s="177" t="s">
        <v>268</v>
      </c>
    </row>
    <row r="23" spans="1:17" ht="22.5" customHeight="1">
      <c r="A23" s="22">
        <v>17</v>
      </c>
      <c r="B23" s="22">
        <v>61</v>
      </c>
      <c r="C23" s="22">
        <v>241</v>
      </c>
      <c r="D23" s="217" t="s">
        <v>381</v>
      </c>
      <c r="E23" s="22" t="s">
        <v>382</v>
      </c>
      <c r="F23" s="217" t="s">
        <v>390</v>
      </c>
      <c r="G23" s="22" t="s">
        <v>266</v>
      </c>
      <c r="H23" s="22">
        <v>1</v>
      </c>
      <c r="I23" s="23">
        <v>40391</v>
      </c>
      <c r="J23" s="23">
        <v>40391</v>
      </c>
      <c r="K23" s="13"/>
      <c r="L23" s="11"/>
      <c r="M23" s="11">
        <v>6000</v>
      </c>
      <c r="N23" s="25">
        <v>26</v>
      </c>
      <c r="O23" s="11">
        <v>1560</v>
      </c>
      <c r="P23" s="11"/>
      <c r="Q23" s="177" t="s">
        <v>268</v>
      </c>
    </row>
    <row r="24" spans="1:17" ht="22.5" customHeight="1">
      <c r="A24" s="22">
        <v>18</v>
      </c>
      <c r="B24" s="22">
        <v>62</v>
      </c>
      <c r="C24" s="22">
        <v>242</v>
      </c>
      <c r="D24" s="217" t="s">
        <v>381</v>
      </c>
      <c r="E24" s="22" t="s">
        <v>383</v>
      </c>
      <c r="F24" s="217" t="s">
        <v>391</v>
      </c>
      <c r="G24" s="22" t="s">
        <v>266</v>
      </c>
      <c r="H24" s="22">
        <v>1</v>
      </c>
      <c r="I24" s="23">
        <v>41303</v>
      </c>
      <c r="J24" s="23">
        <v>41303</v>
      </c>
      <c r="K24" s="13"/>
      <c r="L24" s="11"/>
      <c r="M24" s="11">
        <v>6800</v>
      </c>
      <c r="N24" s="25">
        <v>44</v>
      </c>
      <c r="O24" s="11">
        <v>2992</v>
      </c>
      <c r="P24" s="11"/>
      <c r="Q24" s="177" t="s">
        <v>268</v>
      </c>
    </row>
    <row r="25" spans="1:17" ht="22.5" customHeight="1">
      <c r="A25" s="22">
        <v>19</v>
      </c>
      <c r="B25" s="22">
        <v>46</v>
      </c>
      <c r="C25" s="22">
        <v>173</v>
      </c>
      <c r="D25" s="217" t="s">
        <v>369</v>
      </c>
      <c r="E25" s="22" t="s">
        <v>370</v>
      </c>
      <c r="F25" s="217" t="s">
        <v>371</v>
      </c>
      <c r="G25" s="22" t="s">
        <v>266</v>
      </c>
      <c r="H25" s="22">
        <v>1</v>
      </c>
      <c r="I25" s="23">
        <v>41974</v>
      </c>
      <c r="J25" s="23">
        <v>41974</v>
      </c>
      <c r="K25" s="13"/>
      <c r="L25" s="11"/>
      <c r="M25" s="11">
        <v>230000</v>
      </c>
      <c r="N25" s="25">
        <v>58</v>
      </c>
      <c r="O25" s="11">
        <v>133400</v>
      </c>
      <c r="P25" s="11"/>
      <c r="Q25" s="177" t="s">
        <v>268</v>
      </c>
    </row>
    <row r="26" spans="1:17" ht="22.5" customHeight="1">
      <c r="A26" s="22">
        <v>20</v>
      </c>
      <c r="B26" s="22">
        <v>63</v>
      </c>
      <c r="C26" s="22">
        <v>243</v>
      </c>
      <c r="D26" s="217" t="s">
        <v>384</v>
      </c>
      <c r="E26" s="22" t="s">
        <v>385</v>
      </c>
      <c r="F26" s="217" t="s">
        <v>392</v>
      </c>
      <c r="G26" s="22" t="s">
        <v>266</v>
      </c>
      <c r="H26" s="22">
        <v>1</v>
      </c>
      <c r="I26" s="23" t="s">
        <v>393</v>
      </c>
      <c r="J26" s="23" t="s">
        <v>393</v>
      </c>
      <c r="K26" s="13"/>
      <c r="L26" s="11"/>
      <c r="M26" s="11">
        <v>118000</v>
      </c>
      <c r="N26" s="25">
        <v>30</v>
      </c>
      <c r="O26" s="11">
        <v>35400</v>
      </c>
      <c r="P26" s="11"/>
      <c r="Q26" s="177" t="s">
        <v>268</v>
      </c>
    </row>
    <row r="27" spans="1:17" ht="22.5" customHeight="1">
      <c r="A27" s="22">
        <v>21</v>
      </c>
      <c r="B27" s="22">
        <v>64</v>
      </c>
      <c r="C27" s="22">
        <v>244</v>
      </c>
      <c r="D27" s="217" t="s">
        <v>384</v>
      </c>
      <c r="E27" s="22" t="s">
        <v>386</v>
      </c>
      <c r="F27" s="217" t="s">
        <v>371</v>
      </c>
      <c r="G27" s="22" t="s">
        <v>266</v>
      </c>
      <c r="H27" s="22">
        <v>1</v>
      </c>
      <c r="I27" s="23">
        <v>40332</v>
      </c>
      <c r="J27" s="23">
        <v>40332</v>
      </c>
      <c r="K27" s="13"/>
      <c r="L27" s="11"/>
      <c r="M27" s="11">
        <v>117000</v>
      </c>
      <c r="N27" s="25">
        <v>26</v>
      </c>
      <c r="O27" s="11">
        <v>30420</v>
      </c>
      <c r="P27" s="11"/>
      <c r="Q27" s="177" t="s">
        <v>268</v>
      </c>
    </row>
    <row r="28" spans="1:17" ht="22.5" customHeight="1">
      <c r="A28" s="22">
        <v>22</v>
      </c>
      <c r="B28" s="22">
        <v>60</v>
      </c>
      <c r="C28" s="22">
        <v>240</v>
      </c>
      <c r="D28" s="217" t="s">
        <v>379</v>
      </c>
      <c r="E28" s="22" t="s">
        <v>380</v>
      </c>
      <c r="F28" s="217" t="s">
        <v>389</v>
      </c>
      <c r="G28" s="22" t="s">
        <v>266</v>
      </c>
      <c r="H28" s="22">
        <v>1</v>
      </c>
      <c r="I28" s="23">
        <v>40482</v>
      </c>
      <c r="J28" s="23">
        <v>40482</v>
      </c>
      <c r="K28" s="13"/>
      <c r="L28" s="11"/>
      <c r="M28" s="11">
        <v>27000</v>
      </c>
      <c r="N28" s="25">
        <v>28</v>
      </c>
      <c r="O28" s="11">
        <v>7560</v>
      </c>
      <c r="P28" s="11"/>
      <c r="Q28" s="177" t="s">
        <v>268</v>
      </c>
    </row>
    <row r="29" spans="1:17" ht="22.5" customHeight="1">
      <c r="A29" s="22">
        <v>23</v>
      </c>
      <c r="B29" s="22">
        <v>4</v>
      </c>
      <c r="C29" s="22">
        <v>5</v>
      </c>
      <c r="D29" s="217" t="s">
        <v>269</v>
      </c>
      <c r="E29" s="22" t="s">
        <v>270</v>
      </c>
      <c r="F29" s="217" t="s">
        <v>277</v>
      </c>
      <c r="G29" s="22" t="s">
        <v>266</v>
      </c>
      <c r="H29" s="22">
        <v>1</v>
      </c>
      <c r="I29" s="23">
        <v>41305</v>
      </c>
      <c r="J29" s="23">
        <v>41305</v>
      </c>
      <c r="K29" s="13"/>
      <c r="L29" s="11"/>
      <c r="M29" s="11">
        <v>670000</v>
      </c>
      <c r="N29" s="25">
        <v>41</v>
      </c>
      <c r="O29" s="11">
        <v>274700</v>
      </c>
      <c r="P29" s="11"/>
      <c r="Q29" s="177" t="s">
        <v>268</v>
      </c>
    </row>
    <row r="30" spans="1:17" ht="22.5" customHeight="1">
      <c r="A30" s="22">
        <v>24</v>
      </c>
      <c r="B30" s="22">
        <v>23</v>
      </c>
      <c r="C30" s="22">
        <v>79</v>
      </c>
      <c r="D30" s="217" t="s">
        <v>315</v>
      </c>
      <c r="E30" s="217" t="s">
        <v>316</v>
      </c>
      <c r="F30" s="217" t="s">
        <v>317</v>
      </c>
      <c r="G30" s="22" t="s">
        <v>266</v>
      </c>
      <c r="H30" s="22">
        <v>1</v>
      </c>
      <c r="I30" s="23">
        <v>41274</v>
      </c>
      <c r="J30" s="23">
        <v>41274</v>
      </c>
      <c r="K30" s="13"/>
      <c r="L30" s="11"/>
      <c r="M30" s="11">
        <v>700000</v>
      </c>
      <c r="N30" s="25">
        <v>38</v>
      </c>
      <c r="O30" s="11">
        <v>266000</v>
      </c>
      <c r="P30" s="11"/>
      <c r="Q30" s="177" t="s">
        <v>268</v>
      </c>
    </row>
    <row r="31" spans="1:17" ht="22.5" customHeight="1">
      <c r="A31" s="22">
        <v>25</v>
      </c>
      <c r="B31" s="22">
        <v>42</v>
      </c>
      <c r="C31" s="22">
        <v>159</v>
      </c>
      <c r="D31" s="217" t="s">
        <v>273</v>
      </c>
      <c r="E31" s="22" t="s">
        <v>359</v>
      </c>
      <c r="F31" s="217" t="s">
        <v>278</v>
      </c>
      <c r="G31" s="22" t="s">
        <v>360</v>
      </c>
      <c r="H31" s="22">
        <v>1</v>
      </c>
      <c r="I31" s="23">
        <v>41640</v>
      </c>
      <c r="J31" s="23">
        <v>41640</v>
      </c>
      <c r="K31" s="13"/>
      <c r="L31" s="11"/>
      <c r="M31" s="11">
        <v>2030000</v>
      </c>
      <c r="N31" s="25">
        <v>46</v>
      </c>
      <c r="O31" s="11">
        <v>933800</v>
      </c>
      <c r="P31" s="11"/>
      <c r="Q31" s="177" t="s">
        <v>268</v>
      </c>
    </row>
    <row r="32" spans="1:17" ht="22.5" customHeight="1">
      <c r="A32" s="22">
        <v>26</v>
      </c>
      <c r="B32" s="22">
        <v>6</v>
      </c>
      <c r="C32" s="22">
        <v>7</v>
      </c>
      <c r="D32" s="217" t="s">
        <v>273</v>
      </c>
      <c r="E32" s="22" t="s">
        <v>1705</v>
      </c>
      <c r="F32" s="217" t="s">
        <v>278</v>
      </c>
      <c r="G32" s="22" t="s">
        <v>266</v>
      </c>
      <c r="H32" s="22">
        <v>1</v>
      </c>
      <c r="I32" s="23">
        <v>41425</v>
      </c>
      <c r="J32" s="23">
        <v>41425</v>
      </c>
      <c r="K32" s="13"/>
      <c r="L32" s="11"/>
      <c r="M32" s="11">
        <v>1850000</v>
      </c>
      <c r="N32" s="25">
        <v>41</v>
      </c>
      <c r="O32" s="11">
        <v>758500</v>
      </c>
      <c r="P32" s="11"/>
      <c r="Q32" s="177" t="s">
        <v>268</v>
      </c>
    </row>
    <row r="33" spans="1:17" ht="22.5" customHeight="1">
      <c r="A33" s="22">
        <v>27</v>
      </c>
      <c r="B33" s="22">
        <v>7</v>
      </c>
      <c r="C33" s="22">
        <v>8</v>
      </c>
      <c r="D33" s="217" t="s">
        <v>274</v>
      </c>
      <c r="E33" s="22" t="s">
        <v>275</v>
      </c>
      <c r="F33" s="217" t="s">
        <v>279</v>
      </c>
      <c r="G33" s="22" t="s">
        <v>266</v>
      </c>
      <c r="H33" s="22">
        <v>1</v>
      </c>
      <c r="I33" s="23">
        <v>41639</v>
      </c>
      <c r="J33" s="23">
        <v>41639</v>
      </c>
      <c r="K33" s="13"/>
      <c r="L33" s="11"/>
      <c r="M33" s="11">
        <v>120000</v>
      </c>
      <c r="N33" s="25">
        <v>45</v>
      </c>
      <c r="O33" s="11">
        <v>54000</v>
      </c>
      <c r="P33" s="11"/>
      <c r="Q33" s="177" t="s">
        <v>268</v>
      </c>
    </row>
    <row r="34" spans="1:17" ht="22.5" customHeight="1">
      <c r="A34" s="22">
        <v>28</v>
      </c>
      <c r="B34" s="22">
        <v>29</v>
      </c>
      <c r="C34" s="22">
        <v>117</v>
      </c>
      <c r="D34" s="217" t="s">
        <v>273</v>
      </c>
      <c r="E34" s="22" t="s">
        <v>276</v>
      </c>
      <c r="F34" s="217" t="s">
        <v>326</v>
      </c>
      <c r="G34" s="22" t="s">
        <v>266</v>
      </c>
      <c r="H34" s="22">
        <v>1</v>
      </c>
      <c r="I34" s="23">
        <v>41639</v>
      </c>
      <c r="J34" s="23">
        <v>41639</v>
      </c>
      <c r="K34" s="13"/>
      <c r="L34" s="11"/>
      <c r="M34" s="11">
        <v>2450000</v>
      </c>
      <c r="N34" s="25">
        <v>45</v>
      </c>
      <c r="O34" s="11">
        <v>1102500</v>
      </c>
      <c r="P34" s="11"/>
      <c r="Q34" s="177" t="s">
        <v>268</v>
      </c>
    </row>
    <row r="35" spans="1:17" ht="22.5" customHeight="1">
      <c r="A35" s="22">
        <v>29</v>
      </c>
      <c r="B35" s="22">
        <v>12</v>
      </c>
      <c r="C35" s="22">
        <v>18</v>
      </c>
      <c r="D35" s="217" t="s">
        <v>273</v>
      </c>
      <c r="E35" s="22" t="s">
        <v>276</v>
      </c>
      <c r="F35" s="217" t="s">
        <v>278</v>
      </c>
      <c r="G35" s="22" t="s">
        <v>266</v>
      </c>
      <c r="H35" s="22">
        <v>1</v>
      </c>
      <c r="I35" s="23">
        <v>41274</v>
      </c>
      <c r="J35" s="23">
        <v>41274</v>
      </c>
      <c r="K35" s="13"/>
      <c r="L35" s="11"/>
      <c r="M35" s="11">
        <v>2300000</v>
      </c>
      <c r="N35" s="25">
        <v>40</v>
      </c>
      <c r="O35" s="11">
        <v>920000</v>
      </c>
      <c r="P35" s="11"/>
      <c r="Q35" s="177" t="s">
        <v>268</v>
      </c>
    </row>
    <row r="36" spans="1:17" ht="22.5" customHeight="1">
      <c r="A36" s="22">
        <v>30</v>
      </c>
      <c r="B36" s="22">
        <v>8</v>
      </c>
      <c r="C36" s="22">
        <v>9</v>
      </c>
      <c r="D36" s="217" t="s">
        <v>273</v>
      </c>
      <c r="E36" s="22" t="s">
        <v>276</v>
      </c>
      <c r="F36" s="217" t="s">
        <v>278</v>
      </c>
      <c r="G36" s="22" t="s">
        <v>266</v>
      </c>
      <c r="H36" s="22">
        <v>1</v>
      </c>
      <c r="I36" s="23">
        <v>41425</v>
      </c>
      <c r="J36" s="23">
        <v>41425</v>
      </c>
      <c r="K36" s="13"/>
      <c r="L36" s="11"/>
      <c r="M36" s="11">
        <v>2450000</v>
      </c>
      <c r="N36" s="25">
        <v>41</v>
      </c>
      <c r="O36" s="11">
        <v>1004500</v>
      </c>
      <c r="P36" s="11"/>
      <c r="Q36" s="177" t="s">
        <v>268</v>
      </c>
    </row>
    <row r="37" spans="1:17" ht="22.5" customHeight="1">
      <c r="A37" s="22">
        <v>31</v>
      </c>
      <c r="B37" s="22">
        <v>37</v>
      </c>
      <c r="C37" s="22">
        <v>136</v>
      </c>
      <c r="D37" s="217" t="s">
        <v>345</v>
      </c>
      <c r="E37" s="22" t="s">
        <v>346</v>
      </c>
      <c r="F37" s="217" t="s">
        <v>348</v>
      </c>
      <c r="G37" s="22" t="s">
        <v>266</v>
      </c>
      <c r="H37" s="22">
        <v>1</v>
      </c>
      <c r="I37" s="23">
        <v>41364</v>
      </c>
      <c r="J37" s="23">
        <v>41364</v>
      </c>
      <c r="K37" s="13"/>
      <c r="L37" s="11"/>
      <c r="M37" s="11">
        <v>660000</v>
      </c>
      <c r="N37" s="25">
        <v>50</v>
      </c>
      <c r="O37" s="11">
        <v>330000</v>
      </c>
      <c r="P37" s="11"/>
      <c r="Q37" s="177" t="s">
        <v>268</v>
      </c>
    </row>
    <row r="38" spans="1:17" ht="22.5" customHeight="1">
      <c r="A38" s="22">
        <v>32</v>
      </c>
      <c r="B38" s="22">
        <v>36</v>
      </c>
      <c r="C38" s="22">
        <v>135</v>
      </c>
      <c r="D38" s="217" t="s">
        <v>343</v>
      </c>
      <c r="E38" s="22" t="s">
        <v>344</v>
      </c>
      <c r="F38" s="217" t="s">
        <v>347</v>
      </c>
      <c r="G38" s="22" t="s">
        <v>266</v>
      </c>
      <c r="H38" s="22">
        <v>1</v>
      </c>
      <c r="I38" s="23">
        <v>41364</v>
      </c>
      <c r="J38" s="23">
        <v>41364</v>
      </c>
      <c r="K38" s="13"/>
      <c r="L38" s="11"/>
      <c r="M38" s="11">
        <v>410000</v>
      </c>
      <c r="N38" s="25">
        <v>50</v>
      </c>
      <c r="O38" s="11">
        <v>205000</v>
      </c>
      <c r="P38" s="11"/>
      <c r="Q38" s="177" t="s">
        <v>268</v>
      </c>
    </row>
    <row r="39" spans="1:17" s="244" customFormat="1" ht="22.5" customHeight="1">
      <c r="A39" s="22">
        <v>33</v>
      </c>
      <c r="B39" s="22">
        <v>43</v>
      </c>
      <c r="C39" s="22">
        <v>162</v>
      </c>
      <c r="D39" s="217" t="s">
        <v>361</v>
      </c>
      <c r="E39" s="22" t="s">
        <v>362</v>
      </c>
      <c r="F39" s="217" t="s">
        <v>363</v>
      </c>
      <c r="G39" s="22" t="s">
        <v>266</v>
      </c>
      <c r="H39" s="22">
        <v>1</v>
      </c>
      <c r="I39" s="23">
        <v>41974</v>
      </c>
      <c r="J39" s="23">
        <v>41974</v>
      </c>
      <c r="K39" s="13"/>
      <c r="L39" s="11"/>
      <c r="M39" s="11">
        <v>3200</v>
      </c>
      <c r="N39" s="25">
        <v>44</v>
      </c>
      <c r="O39" s="11">
        <v>1408</v>
      </c>
      <c r="P39" s="11"/>
      <c r="Q39" s="177" t="s">
        <v>268</v>
      </c>
    </row>
    <row r="40" spans="1:17" ht="22.5" customHeight="1">
      <c r="A40" s="22">
        <v>34</v>
      </c>
      <c r="B40" s="22">
        <v>16</v>
      </c>
      <c r="C40" s="22">
        <v>25</v>
      </c>
      <c r="D40" s="217" t="s">
        <v>297</v>
      </c>
      <c r="E40" s="22" t="s">
        <v>298</v>
      </c>
      <c r="F40" s="217" t="s">
        <v>301</v>
      </c>
      <c r="G40" s="22" t="s">
        <v>266</v>
      </c>
      <c r="H40" s="22">
        <v>1</v>
      </c>
      <c r="I40" s="23">
        <v>41639</v>
      </c>
      <c r="J40" s="23">
        <v>41639</v>
      </c>
      <c r="K40" s="13"/>
      <c r="L40" s="11"/>
      <c r="M40" s="11">
        <v>2300000</v>
      </c>
      <c r="N40" s="25">
        <v>40</v>
      </c>
      <c r="O40" s="11">
        <v>920000</v>
      </c>
      <c r="P40" s="11"/>
      <c r="Q40" s="177" t="s">
        <v>268</v>
      </c>
    </row>
    <row r="41" spans="1:17" ht="22.5" customHeight="1">
      <c r="A41" s="22">
        <v>35</v>
      </c>
      <c r="B41" s="22">
        <v>15</v>
      </c>
      <c r="C41" s="22">
        <v>24</v>
      </c>
      <c r="D41" s="217" t="s">
        <v>295</v>
      </c>
      <c r="E41" s="22" t="s">
        <v>296</v>
      </c>
      <c r="F41" s="217" t="s">
        <v>301</v>
      </c>
      <c r="G41" s="22" t="s">
        <v>266</v>
      </c>
      <c r="H41" s="22">
        <v>1</v>
      </c>
      <c r="I41" s="23">
        <v>41639</v>
      </c>
      <c r="J41" s="23">
        <v>41639</v>
      </c>
      <c r="K41" s="13"/>
      <c r="L41" s="11"/>
      <c r="M41" s="11">
        <v>1900000</v>
      </c>
      <c r="N41" s="25">
        <v>40</v>
      </c>
      <c r="O41" s="11">
        <v>760000</v>
      </c>
      <c r="P41" s="11"/>
      <c r="Q41" s="177" t="s">
        <v>268</v>
      </c>
    </row>
    <row r="42" spans="1:17" ht="22.5" customHeight="1">
      <c r="A42" s="22">
        <v>36</v>
      </c>
      <c r="B42" s="22">
        <v>2</v>
      </c>
      <c r="C42" s="22">
        <v>2</v>
      </c>
      <c r="D42" s="217" t="s">
        <v>262</v>
      </c>
      <c r="E42" s="22" t="s">
        <v>1704</v>
      </c>
      <c r="F42" s="217" t="s">
        <v>265</v>
      </c>
      <c r="G42" s="22" t="s">
        <v>266</v>
      </c>
      <c r="H42" s="22">
        <v>1</v>
      </c>
      <c r="I42" s="23">
        <v>41305</v>
      </c>
      <c r="J42" s="23">
        <v>41305</v>
      </c>
      <c r="K42" s="13"/>
      <c r="L42" s="11"/>
      <c r="M42" s="11">
        <v>2624600</v>
      </c>
      <c r="N42" s="25">
        <v>32</v>
      </c>
      <c r="O42" s="11">
        <v>839872</v>
      </c>
      <c r="P42" s="11"/>
      <c r="Q42" s="177" t="s">
        <v>268</v>
      </c>
    </row>
    <row r="43" spans="1:17" ht="22.5" customHeight="1">
      <c r="A43" s="22">
        <v>37</v>
      </c>
      <c r="B43" s="22">
        <v>1</v>
      </c>
      <c r="C43" s="22">
        <v>1</v>
      </c>
      <c r="D43" s="217" t="s">
        <v>262</v>
      </c>
      <c r="E43" s="22" t="s">
        <v>1703</v>
      </c>
      <c r="F43" s="217" t="s">
        <v>265</v>
      </c>
      <c r="G43" s="22" t="s">
        <v>266</v>
      </c>
      <c r="H43" s="22">
        <v>1</v>
      </c>
      <c r="I43" s="23">
        <v>41305</v>
      </c>
      <c r="J43" s="23">
        <v>41305</v>
      </c>
      <c r="K43" s="13"/>
      <c r="L43" s="11"/>
      <c r="M43" s="11">
        <v>1911700</v>
      </c>
      <c r="N43" s="25">
        <v>32</v>
      </c>
      <c r="O43" s="11">
        <v>611744</v>
      </c>
      <c r="P43" s="11"/>
      <c r="Q43" s="177" t="s">
        <v>268</v>
      </c>
    </row>
    <row r="44" spans="1:17" ht="22.5" customHeight="1">
      <c r="A44" s="22">
        <v>38</v>
      </c>
      <c r="B44" s="22">
        <v>14</v>
      </c>
      <c r="C44" s="22">
        <v>20</v>
      </c>
      <c r="D44" s="217" t="s">
        <v>291</v>
      </c>
      <c r="E44" s="22" t="s">
        <v>292</v>
      </c>
      <c r="F44" s="217" t="s">
        <v>294</v>
      </c>
      <c r="G44" s="22" t="s">
        <v>266</v>
      </c>
      <c r="H44" s="22">
        <v>1</v>
      </c>
      <c r="I44" s="23">
        <v>41455</v>
      </c>
      <c r="J44" s="23">
        <v>41455</v>
      </c>
      <c r="K44" s="13"/>
      <c r="L44" s="11"/>
      <c r="M44" s="11">
        <v>785000</v>
      </c>
      <c r="N44" s="25">
        <v>43</v>
      </c>
      <c r="O44" s="11">
        <v>337550</v>
      </c>
      <c r="P44" s="11"/>
      <c r="Q44" s="177" t="s">
        <v>268</v>
      </c>
    </row>
    <row r="45" spans="1:17" ht="22.5" customHeight="1">
      <c r="A45" s="22">
        <v>39</v>
      </c>
      <c r="B45" s="22">
        <v>24</v>
      </c>
      <c r="C45" s="22">
        <v>87</v>
      </c>
      <c r="D45" s="217" t="s">
        <v>318</v>
      </c>
      <c r="E45" s="22"/>
      <c r="F45" s="217" t="s">
        <v>319</v>
      </c>
      <c r="G45" s="22" t="s">
        <v>266</v>
      </c>
      <c r="H45" s="22">
        <v>1</v>
      </c>
      <c r="I45" s="23">
        <v>41639</v>
      </c>
      <c r="J45" s="23">
        <v>41639</v>
      </c>
      <c r="K45" s="13"/>
      <c r="L45" s="11"/>
      <c r="M45" s="11">
        <v>13000</v>
      </c>
      <c r="N45" s="25">
        <v>45</v>
      </c>
      <c r="O45" s="11">
        <v>5850</v>
      </c>
      <c r="P45" s="11"/>
      <c r="Q45" s="177" t="s">
        <v>268</v>
      </c>
    </row>
    <row r="46" spans="1:17" s="244" customFormat="1" ht="22.5" customHeight="1">
      <c r="A46" s="22">
        <v>40</v>
      </c>
      <c r="B46" s="22">
        <v>58</v>
      </c>
      <c r="C46" s="22">
        <v>238</v>
      </c>
      <c r="D46" s="217" t="s">
        <v>299</v>
      </c>
      <c r="E46" s="22" t="s">
        <v>300</v>
      </c>
      <c r="F46" s="217" t="s">
        <v>388</v>
      </c>
      <c r="G46" s="22" t="s">
        <v>266</v>
      </c>
      <c r="H46" s="22">
        <v>1</v>
      </c>
      <c r="I46" s="23">
        <v>41274</v>
      </c>
      <c r="J46" s="23">
        <v>41274</v>
      </c>
      <c r="K46" s="13"/>
      <c r="L46" s="11"/>
      <c r="M46" s="11">
        <v>68000</v>
      </c>
      <c r="N46" s="25">
        <v>43</v>
      </c>
      <c r="O46" s="11">
        <v>29240</v>
      </c>
      <c r="P46" s="11"/>
      <c r="Q46" s="177" t="s">
        <v>268</v>
      </c>
    </row>
    <row r="47" spans="1:17" ht="22.5" customHeight="1">
      <c r="A47" s="22">
        <v>41</v>
      </c>
      <c r="B47" s="22">
        <v>3</v>
      </c>
      <c r="C47" s="22">
        <v>3</v>
      </c>
      <c r="D47" s="217" t="s">
        <v>263</v>
      </c>
      <c r="E47" s="22" t="s">
        <v>264</v>
      </c>
      <c r="F47" s="217" t="s">
        <v>267</v>
      </c>
      <c r="G47" s="22" t="s">
        <v>266</v>
      </c>
      <c r="H47" s="22">
        <v>1</v>
      </c>
      <c r="I47" s="23">
        <v>41305</v>
      </c>
      <c r="J47" s="23">
        <v>41305</v>
      </c>
      <c r="K47" s="13"/>
      <c r="L47" s="11"/>
      <c r="M47" s="11">
        <v>18000</v>
      </c>
      <c r="N47" s="25">
        <v>41</v>
      </c>
      <c r="O47" s="11">
        <v>7380</v>
      </c>
      <c r="P47" s="11"/>
      <c r="Q47" s="177" t="s">
        <v>268</v>
      </c>
    </row>
    <row r="48" spans="1:17" ht="22.5" customHeight="1">
      <c r="A48" s="22">
        <v>42</v>
      </c>
      <c r="B48" s="22">
        <v>25</v>
      </c>
      <c r="C48" s="22">
        <v>92</v>
      </c>
      <c r="D48" s="217" t="s">
        <v>320</v>
      </c>
      <c r="E48" s="22" t="s">
        <v>321</v>
      </c>
      <c r="F48" s="217" t="s">
        <v>324</v>
      </c>
      <c r="G48" s="22" t="s">
        <v>266</v>
      </c>
      <c r="H48" s="22">
        <v>1</v>
      </c>
      <c r="I48" s="23">
        <v>41394</v>
      </c>
      <c r="J48" s="23">
        <v>41394</v>
      </c>
      <c r="K48" s="13"/>
      <c r="L48" s="11"/>
      <c r="M48" s="11">
        <v>11000</v>
      </c>
      <c r="N48" s="25">
        <v>45</v>
      </c>
      <c r="O48" s="11">
        <v>4950</v>
      </c>
      <c r="P48" s="11"/>
      <c r="Q48" s="177" t="s">
        <v>268</v>
      </c>
    </row>
    <row r="49" spans="1:19" ht="22.5" customHeight="1">
      <c r="A49" s="22">
        <v>43</v>
      </c>
      <c r="B49" s="22">
        <v>26</v>
      </c>
      <c r="C49" s="22">
        <v>93</v>
      </c>
      <c r="D49" s="217" t="s">
        <v>320</v>
      </c>
      <c r="E49" s="22" t="s">
        <v>321</v>
      </c>
      <c r="F49" s="217" t="s">
        <v>324</v>
      </c>
      <c r="G49" s="22" t="s">
        <v>266</v>
      </c>
      <c r="H49" s="22">
        <v>1</v>
      </c>
      <c r="I49" s="23">
        <v>41394</v>
      </c>
      <c r="J49" s="23">
        <v>41394</v>
      </c>
      <c r="K49" s="13"/>
      <c r="L49" s="11"/>
      <c r="M49" s="11">
        <v>11000</v>
      </c>
      <c r="N49" s="25">
        <v>45</v>
      </c>
      <c r="O49" s="11">
        <v>4950</v>
      </c>
      <c r="P49" s="11"/>
      <c r="Q49" s="177" t="s">
        <v>268</v>
      </c>
    </row>
    <row r="50" spans="1:19" ht="22.5" customHeight="1">
      <c r="A50" s="22">
        <v>44</v>
      </c>
      <c r="B50" s="22">
        <v>27</v>
      </c>
      <c r="C50" s="22">
        <v>94</v>
      </c>
      <c r="D50" s="217" t="s">
        <v>320</v>
      </c>
      <c r="E50" s="22" t="s">
        <v>321</v>
      </c>
      <c r="F50" s="228" t="s">
        <v>1708</v>
      </c>
      <c r="G50" s="22" t="s">
        <v>266</v>
      </c>
      <c r="H50" s="22">
        <v>1</v>
      </c>
      <c r="I50" s="23">
        <v>41208</v>
      </c>
      <c r="J50" s="23">
        <v>41208</v>
      </c>
      <c r="K50" s="13"/>
      <c r="L50" s="11"/>
      <c r="M50" s="11">
        <v>11000</v>
      </c>
      <c r="N50" s="25">
        <v>42</v>
      </c>
      <c r="O50" s="11">
        <v>4620</v>
      </c>
      <c r="P50" s="11"/>
      <c r="Q50" s="177" t="s">
        <v>268</v>
      </c>
    </row>
    <row r="51" spans="1:19" ht="22.5" customHeight="1">
      <c r="A51" s="22">
        <v>45</v>
      </c>
      <c r="B51" s="210">
        <v>40</v>
      </c>
      <c r="C51" s="210">
        <v>147</v>
      </c>
      <c r="D51" s="221" t="s">
        <v>354</v>
      </c>
      <c r="E51" s="210" t="s">
        <v>300</v>
      </c>
      <c r="F51" s="221" t="s">
        <v>355</v>
      </c>
      <c r="G51" s="210" t="s">
        <v>266</v>
      </c>
      <c r="H51" s="210">
        <v>1</v>
      </c>
      <c r="I51" s="211">
        <v>41639</v>
      </c>
      <c r="J51" s="211">
        <v>41639</v>
      </c>
      <c r="K51" s="212"/>
      <c r="L51" s="213"/>
      <c r="M51" s="213">
        <f>136000/2</f>
        <v>68000</v>
      </c>
      <c r="N51" s="233">
        <v>48</v>
      </c>
      <c r="O51" s="213">
        <f>65280/2</f>
        <v>32640</v>
      </c>
      <c r="P51" s="213"/>
      <c r="Q51" s="214" t="s">
        <v>268</v>
      </c>
      <c r="R51" s="246" t="s">
        <v>1718</v>
      </c>
      <c r="S51" s="244"/>
    </row>
    <row r="52" spans="1:19" ht="22.5" customHeight="1">
      <c r="A52" s="22">
        <v>46</v>
      </c>
      <c r="B52" s="22">
        <v>18</v>
      </c>
      <c r="C52" s="22">
        <v>46</v>
      </c>
      <c r="D52" s="217" t="s">
        <v>302</v>
      </c>
      <c r="E52" s="22" t="s">
        <v>1707</v>
      </c>
      <c r="F52" s="217" t="s">
        <v>303</v>
      </c>
      <c r="G52" s="22" t="s">
        <v>266</v>
      </c>
      <c r="H52" s="22">
        <v>1</v>
      </c>
      <c r="I52" s="23">
        <v>41274</v>
      </c>
      <c r="J52" s="23">
        <v>41274</v>
      </c>
      <c r="K52" s="13"/>
      <c r="L52" s="11"/>
      <c r="M52" s="11">
        <v>170000</v>
      </c>
      <c r="N52" s="25">
        <v>43</v>
      </c>
      <c r="O52" s="11">
        <v>73100</v>
      </c>
      <c r="P52" s="11"/>
      <c r="Q52" s="177" t="s">
        <v>268</v>
      </c>
    </row>
    <row r="53" spans="1:19" ht="22.5" customHeight="1">
      <c r="A53" s="22">
        <v>47</v>
      </c>
      <c r="B53" s="22">
        <v>79</v>
      </c>
      <c r="C53" s="22">
        <v>351</v>
      </c>
      <c r="D53" s="228" t="s">
        <v>1712</v>
      </c>
      <c r="E53" s="22" t="s">
        <v>1713</v>
      </c>
      <c r="F53" s="228" t="s">
        <v>1714</v>
      </c>
      <c r="G53" s="22" t="s">
        <v>266</v>
      </c>
      <c r="H53" s="22">
        <v>1</v>
      </c>
      <c r="I53" s="23">
        <v>41275</v>
      </c>
      <c r="J53" s="23">
        <v>41275</v>
      </c>
      <c r="K53" s="13"/>
      <c r="L53" s="11"/>
      <c r="M53" s="11">
        <v>1500</v>
      </c>
      <c r="N53" s="25">
        <v>5</v>
      </c>
      <c r="O53" s="202">
        <v>75</v>
      </c>
      <c r="P53" s="202"/>
      <c r="Q53" s="203" t="s">
        <v>268</v>
      </c>
    </row>
    <row r="54" spans="1:19" ht="22.5" customHeight="1">
      <c r="A54" s="22">
        <v>48</v>
      </c>
      <c r="B54" s="22">
        <v>32</v>
      </c>
      <c r="C54" s="22">
        <v>121</v>
      </c>
      <c r="D54" s="217" t="s">
        <v>330</v>
      </c>
      <c r="E54" s="22" t="s">
        <v>331</v>
      </c>
      <c r="F54" s="217" t="s">
        <v>334</v>
      </c>
      <c r="G54" s="22" t="s">
        <v>266</v>
      </c>
      <c r="H54" s="22">
        <v>1</v>
      </c>
      <c r="I54" s="23">
        <v>41274</v>
      </c>
      <c r="J54" s="23">
        <v>41274</v>
      </c>
      <c r="K54" s="13"/>
      <c r="L54" s="11"/>
      <c r="M54" s="11">
        <v>30000</v>
      </c>
      <c r="N54" s="25">
        <v>22</v>
      </c>
      <c r="O54" s="11">
        <v>6600</v>
      </c>
      <c r="P54" s="11"/>
      <c r="Q54" s="177" t="s">
        <v>268</v>
      </c>
    </row>
    <row r="55" spans="1:19" ht="22.5" customHeight="1">
      <c r="A55" s="22">
        <v>49</v>
      </c>
      <c r="B55" s="22">
        <v>31</v>
      </c>
      <c r="C55" s="22">
        <v>120</v>
      </c>
      <c r="D55" s="228" t="s">
        <v>1709</v>
      </c>
      <c r="E55" s="22" t="s">
        <v>329</v>
      </c>
      <c r="F55" s="217" t="s">
        <v>333</v>
      </c>
      <c r="G55" s="22" t="s">
        <v>266</v>
      </c>
      <c r="H55" s="22">
        <v>1</v>
      </c>
      <c r="I55" s="23">
        <v>41394</v>
      </c>
      <c r="J55" s="23">
        <v>41394</v>
      </c>
      <c r="K55" s="13"/>
      <c r="L55" s="11"/>
      <c r="M55" s="11">
        <v>13000</v>
      </c>
      <c r="N55" s="25">
        <v>37</v>
      </c>
      <c r="O55" s="11">
        <v>4810</v>
      </c>
      <c r="P55" s="11"/>
      <c r="Q55" s="177" t="s">
        <v>268</v>
      </c>
    </row>
    <row r="56" spans="1:19" ht="22.5" customHeight="1">
      <c r="A56" s="22">
        <v>50</v>
      </c>
      <c r="B56" s="22">
        <v>73</v>
      </c>
      <c r="C56" s="22">
        <v>312</v>
      </c>
      <c r="D56" s="217" t="s">
        <v>408</v>
      </c>
      <c r="E56" s="22" t="s">
        <v>409</v>
      </c>
      <c r="F56" s="217" t="s">
        <v>410</v>
      </c>
      <c r="G56" s="22" t="s">
        <v>266</v>
      </c>
      <c r="H56" s="22">
        <v>1</v>
      </c>
      <c r="I56" s="23">
        <v>41639</v>
      </c>
      <c r="J56" s="23">
        <v>41639</v>
      </c>
      <c r="K56" s="13"/>
      <c r="L56" s="11"/>
      <c r="M56" s="11">
        <v>1150000</v>
      </c>
      <c r="N56" s="25">
        <v>48</v>
      </c>
      <c r="O56" s="11">
        <v>552000</v>
      </c>
      <c r="P56" s="11"/>
      <c r="Q56" s="177" t="s">
        <v>268</v>
      </c>
    </row>
    <row r="57" spans="1:19" ht="22.5" customHeight="1">
      <c r="A57" s="22">
        <v>51</v>
      </c>
      <c r="B57" s="22">
        <v>77</v>
      </c>
      <c r="C57" s="22">
        <v>347</v>
      </c>
      <c r="D57" s="217" t="s">
        <v>417</v>
      </c>
      <c r="E57" s="22" t="s">
        <v>418</v>
      </c>
      <c r="F57" s="217" t="s">
        <v>424</v>
      </c>
      <c r="G57" s="22" t="s">
        <v>266</v>
      </c>
      <c r="H57" s="22">
        <v>1</v>
      </c>
      <c r="I57" s="23">
        <v>41090</v>
      </c>
      <c r="J57" s="23">
        <v>41090</v>
      </c>
      <c r="K57" s="13"/>
      <c r="L57" s="11"/>
      <c r="M57" s="11">
        <v>42000</v>
      </c>
      <c r="N57" s="25">
        <v>44</v>
      </c>
      <c r="O57" s="11">
        <v>18480</v>
      </c>
      <c r="P57" s="11"/>
      <c r="Q57" s="177" t="s">
        <v>268</v>
      </c>
    </row>
    <row r="58" spans="1:19" ht="23.45" customHeight="1">
      <c r="A58" s="22">
        <v>52</v>
      </c>
      <c r="B58" s="22">
        <v>39</v>
      </c>
      <c r="C58" s="22">
        <v>112</v>
      </c>
      <c r="D58" s="217" t="s">
        <v>532</v>
      </c>
      <c r="E58" s="22" t="s">
        <v>1684</v>
      </c>
      <c r="F58" s="217" t="s">
        <v>533</v>
      </c>
      <c r="G58" s="22" t="s">
        <v>266</v>
      </c>
      <c r="H58" s="22">
        <v>1</v>
      </c>
      <c r="I58" s="23">
        <v>41639</v>
      </c>
      <c r="J58" s="23">
        <v>41639</v>
      </c>
      <c r="K58" s="13"/>
      <c r="L58" s="11"/>
      <c r="M58" s="11">
        <v>28000</v>
      </c>
      <c r="N58" s="25">
        <v>58</v>
      </c>
      <c r="O58" s="11">
        <v>16240</v>
      </c>
      <c r="P58" s="11"/>
      <c r="Q58" s="177" t="s">
        <v>453</v>
      </c>
    </row>
    <row r="59" spans="1:19" ht="22.5" customHeight="1">
      <c r="A59" s="22">
        <v>53</v>
      </c>
      <c r="B59" s="22">
        <v>9</v>
      </c>
      <c r="C59" s="22">
        <v>12</v>
      </c>
      <c r="D59" s="217" t="s">
        <v>280</v>
      </c>
      <c r="E59" s="22" t="s">
        <v>281</v>
      </c>
      <c r="F59" s="217" t="s">
        <v>286</v>
      </c>
      <c r="G59" s="22" t="s">
        <v>266</v>
      </c>
      <c r="H59" s="22">
        <v>1</v>
      </c>
      <c r="I59" s="23">
        <v>41305</v>
      </c>
      <c r="J59" s="23">
        <v>41305</v>
      </c>
      <c r="K59" s="13"/>
      <c r="L59" s="11"/>
      <c r="M59" s="11">
        <v>72000</v>
      </c>
      <c r="N59" s="25">
        <v>42</v>
      </c>
      <c r="O59" s="11">
        <v>30240</v>
      </c>
      <c r="P59" s="11"/>
      <c r="Q59" s="177" t="s">
        <v>268</v>
      </c>
    </row>
    <row r="60" spans="1:19" ht="22.5" customHeight="1">
      <c r="A60" s="22">
        <v>54</v>
      </c>
      <c r="B60" s="22">
        <v>11</v>
      </c>
      <c r="C60" s="22">
        <v>14</v>
      </c>
      <c r="D60" s="217" t="s">
        <v>284</v>
      </c>
      <c r="E60" s="22" t="s">
        <v>285</v>
      </c>
      <c r="F60" s="217" t="s">
        <v>288</v>
      </c>
      <c r="G60" s="22" t="s">
        <v>266</v>
      </c>
      <c r="H60" s="22">
        <v>1</v>
      </c>
      <c r="I60" s="23">
        <v>41639</v>
      </c>
      <c r="J60" s="23">
        <v>41639</v>
      </c>
      <c r="K60" s="13"/>
      <c r="L60" s="11"/>
      <c r="M60" s="11">
        <v>5900</v>
      </c>
      <c r="N60" s="25">
        <v>65</v>
      </c>
      <c r="O60" s="11">
        <v>3835</v>
      </c>
      <c r="P60" s="11"/>
      <c r="Q60" s="177" t="s">
        <v>268</v>
      </c>
    </row>
    <row r="61" spans="1:19" ht="22.5" customHeight="1">
      <c r="A61" s="22">
        <v>55</v>
      </c>
      <c r="B61" s="22">
        <v>10</v>
      </c>
      <c r="C61" s="22">
        <v>13</v>
      </c>
      <c r="D61" s="217" t="s">
        <v>282</v>
      </c>
      <c r="E61" s="22" t="s">
        <v>283</v>
      </c>
      <c r="F61" s="217" t="s">
        <v>287</v>
      </c>
      <c r="G61" s="22" t="s">
        <v>266</v>
      </c>
      <c r="H61" s="22">
        <v>1</v>
      </c>
      <c r="I61" s="23">
        <v>41639</v>
      </c>
      <c r="J61" s="23">
        <v>41639</v>
      </c>
      <c r="K61" s="13"/>
      <c r="L61" s="11"/>
      <c r="M61" s="11">
        <v>11500</v>
      </c>
      <c r="N61" s="25">
        <v>55</v>
      </c>
      <c r="O61" s="11">
        <v>6325</v>
      </c>
      <c r="P61" s="11"/>
      <c r="Q61" s="177" t="s">
        <v>268</v>
      </c>
    </row>
    <row r="62" spans="1:19" ht="22.5" customHeight="1">
      <c r="A62" s="22">
        <v>56</v>
      </c>
      <c r="B62" s="22">
        <v>38</v>
      </c>
      <c r="C62" s="22">
        <v>140</v>
      </c>
      <c r="D62" s="228" t="s">
        <v>1710</v>
      </c>
      <c r="E62" s="22" t="s">
        <v>350</v>
      </c>
      <c r="F62" s="217" t="s">
        <v>286</v>
      </c>
      <c r="G62" s="22" t="s">
        <v>266</v>
      </c>
      <c r="H62" s="22">
        <v>1</v>
      </c>
      <c r="I62" s="23">
        <v>41274</v>
      </c>
      <c r="J62" s="23">
        <v>41274</v>
      </c>
      <c r="K62" s="13"/>
      <c r="L62" s="11"/>
      <c r="M62" s="11">
        <v>72000</v>
      </c>
      <c r="N62" s="25">
        <v>47</v>
      </c>
      <c r="O62" s="11">
        <v>33840</v>
      </c>
      <c r="P62" s="11"/>
      <c r="Q62" s="177" t="s">
        <v>268</v>
      </c>
    </row>
    <row r="63" spans="1:19" ht="23.45" customHeight="1">
      <c r="A63" s="22">
        <v>57</v>
      </c>
      <c r="B63" s="22">
        <v>51</v>
      </c>
      <c r="C63" s="22">
        <v>163</v>
      </c>
      <c r="D63" s="217" t="s">
        <v>557</v>
      </c>
      <c r="E63" s="22" t="s">
        <v>1725</v>
      </c>
      <c r="F63" s="217" t="s">
        <v>363</v>
      </c>
      <c r="G63" s="22" t="s">
        <v>266</v>
      </c>
      <c r="H63" s="22">
        <v>1</v>
      </c>
      <c r="I63" s="23">
        <v>41974</v>
      </c>
      <c r="J63" s="23">
        <v>41974</v>
      </c>
      <c r="K63" s="13"/>
      <c r="L63" s="11"/>
      <c r="M63" s="11">
        <v>1200</v>
      </c>
      <c r="N63" s="25">
        <v>44</v>
      </c>
      <c r="O63" s="11">
        <v>528</v>
      </c>
      <c r="P63" s="11"/>
      <c r="Q63" s="177" t="s">
        <v>453</v>
      </c>
    </row>
    <row r="64" spans="1:19" ht="22.5" customHeight="1">
      <c r="A64" s="22">
        <v>58</v>
      </c>
      <c r="B64" s="22">
        <v>34</v>
      </c>
      <c r="C64" s="22">
        <v>125</v>
      </c>
      <c r="D64" s="217" t="s">
        <v>338</v>
      </c>
      <c r="E64" s="22" t="s">
        <v>339</v>
      </c>
      <c r="F64" s="217" t="s">
        <v>342</v>
      </c>
      <c r="G64" s="22" t="s">
        <v>266</v>
      </c>
      <c r="H64" s="22">
        <v>1</v>
      </c>
      <c r="I64" s="23">
        <v>42080</v>
      </c>
      <c r="J64" s="23">
        <v>42080</v>
      </c>
      <c r="K64" s="13"/>
      <c r="L64" s="11"/>
      <c r="M64" s="11">
        <v>44000</v>
      </c>
      <c r="N64" s="25">
        <v>55</v>
      </c>
      <c r="O64" s="11">
        <v>24200</v>
      </c>
      <c r="P64" s="11"/>
      <c r="Q64" s="177" t="s">
        <v>268</v>
      </c>
    </row>
    <row r="65" spans="1:17" ht="22.5" customHeight="1">
      <c r="A65" s="22">
        <v>59</v>
      </c>
      <c r="B65" s="22">
        <v>28</v>
      </c>
      <c r="C65" s="22">
        <v>95</v>
      </c>
      <c r="D65" s="217" t="s">
        <v>322</v>
      </c>
      <c r="E65" s="22" t="s">
        <v>323</v>
      </c>
      <c r="F65" s="217" t="s">
        <v>325</v>
      </c>
      <c r="G65" s="22" t="s">
        <v>266</v>
      </c>
      <c r="H65" s="22">
        <v>1</v>
      </c>
      <c r="I65" s="23">
        <v>41305</v>
      </c>
      <c r="J65" s="23">
        <v>41305</v>
      </c>
      <c r="K65" s="13"/>
      <c r="L65" s="11"/>
      <c r="M65" s="11">
        <v>5100</v>
      </c>
      <c r="N65" s="25">
        <v>44</v>
      </c>
      <c r="O65" s="11">
        <v>2244</v>
      </c>
      <c r="P65" s="11"/>
      <c r="Q65" s="177" t="s">
        <v>268</v>
      </c>
    </row>
    <row r="66" spans="1:17" ht="22.5" customHeight="1">
      <c r="A66" s="22">
        <v>60</v>
      </c>
      <c r="B66" s="22">
        <v>22</v>
      </c>
      <c r="C66" s="22">
        <v>65</v>
      </c>
      <c r="D66" s="217" t="s">
        <v>312</v>
      </c>
      <c r="E66" s="22" t="s">
        <v>313</v>
      </c>
      <c r="F66" s="217" t="s">
        <v>314</v>
      </c>
      <c r="G66" s="22" t="s">
        <v>266</v>
      </c>
      <c r="H66" s="22">
        <v>2</v>
      </c>
      <c r="I66" s="23">
        <v>41639</v>
      </c>
      <c r="J66" s="23">
        <v>41639</v>
      </c>
      <c r="K66" s="13"/>
      <c r="L66" s="11"/>
      <c r="M66" s="11">
        <v>2600</v>
      </c>
      <c r="N66" s="25">
        <v>25</v>
      </c>
      <c r="O66" s="11">
        <v>650</v>
      </c>
      <c r="P66" s="11"/>
      <c r="Q66" s="177" t="s">
        <v>268</v>
      </c>
    </row>
    <row r="67" spans="1:17" ht="22.5" customHeight="1">
      <c r="A67" s="22">
        <v>61</v>
      </c>
      <c r="B67" s="22">
        <v>39</v>
      </c>
      <c r="C67" s="22">
        <v>143</v>
      </c>
      <c r="D67" s="217" t="s">
        <v>351</v>
      </c>
      <c r="E67" s="22" t="s">
        <v>352</v>
      </c>
      <c r="F67" s="217" t="s">
        <v>353</v>
      </c>
      <c r="G67" s="22" t="s">
        <v>266</v>
      </c>
      <c r="H67" s="22">
        <v>2</v>
      </c>
      <c r="I67" s="23">
        <v>40999</v>
      </c>
      <c r="J67" s="23">
        <v>40999</v>
      </c>
      <c r="K67" s="13"/>
      <c r="L67" s="11"/>
      <c r="M67" s="11">
        <v>23000</v>
      </c>
      <c r="N67" s="25">
        <v>17</v>
      </c>
      <c r="O67" s="11">
        <v>3910</v>
      </c>
      <c r="P67" s="11"/>
      <c r="Q67" s="177" t="s">
        <v>268</v>
      </c>
    </row>
    <row r="68" spans="1:17" ht="22.5" customHeight="1">
      <c r="A68" s="22">
        <v>62</v>
      </c>
      <c r="B68" s="22">
        <v>68</v>
      </c>
      <c r="C68" s="22">
        <v>267</v>
      </c>
      <c r="D68" s="217" t="s">
        <v>396</v>
      </c>
      <c r="E68" s="22" t="s">
        <v>398</v>
      </c>
      <c r="F68" s="217" t="s">
        <v>403</v>
      </c>
      <c r="G68" s="22" t="s">
        <v>266</v>
      </c>
      <c r="H68" s="22">
        <v>1</v>
      </c>
      <c r="I68" s="23">
        <v>41639</v>
      </c>
      <c r="J68" s="23">
        <v>41639</v>
      </c>
      <c r="K68" s="13"/>
      <c r="L68" s="11"/>
      <c r="M68" s="11">
        <v>1100</v>
      </c>
      <c r="N68" s="25">
        <v>50</v>
      </c>
      <c r="O68" s="11">
        <v>550</v>
      </c>
      <c r="P68" s="11"/>
      <c r="Q68" s="177" t="s">
        <v>268</v>
      </c>
    </row>
    <row r="69" spans="1:17" ht="22.5" customHeight="1">
      <c r="A69" s="22">
        <v>63</v>
      </c>
      <c r="B69" s="22">
        <v>67</v>
      </c>
      <c r="C69" s="22">
        <v>266</v>
      </c>
      <c r="D69" s="217" t="s">
        <v>396</v>
      </c>
      <c r="E69" s="22" t="s">
        <v>397</v>
      </c>
      <c r="F69" s="217" t="s">
        <v>402</v>
      </c>
      <c r="G69" s="22" t="s">
        <v>266</v>
      </c>
      <c r="H69" s="22">
        <v>1</v>
      </c>
      <c r="I69" s="23">
        <v>41639</v>
      </c>
      <c r="J69" s="23">
        <v>41639</v>
      </c>
      <c r="K69" s="13"/>
      <c r="L69" s="11"/>
      <c r="M69" s="11">
        <v>1300</v>
      </c>
      <c r="N69" s="25">
        <v>50</v>
      </c>
      <c r="O69" s="11">
        <v>650</v>
      </c>
      <c r="P69" s="11"/>
      <c r="Q69" s="177" t="s">
        <v>268</v>
      </c>
    </row>
    <row r="70" spans="1:17" ht="22.5" customHeight="1">
      <c r="A70" s="22">
        <v>64</v>
      </c>
      <c r="B70" s="22">
        <v>69</v>
      </c>
      <c r="C70" s="22">
        <v>268</v>
      </c>
      <c r="D70" s="217" t="s">
        <v>396</v>
      </c>
      <c r="E70" s="22" t="s">
        <v>399</v>
      </c>
      <c r="F70" s="217" t="s">
        <v>404</v>
      </c>
      <c r="G70" s="22" t="s">
        <v>266</v>
      </c>
      <c r="H70" s="22">
        <v>1</v>
      </c>
      <c r="I70" s="23">
        <v>41639</v>
      </c>
      <c r="J70" s="23">
        <v>41639</v>
      </c>
      <c r="K70" s="13"/>
      <c r="L70" s="11"/>
      <c r="M70" s="11">
        <v>1100</v>
      </c>
      <c r="N70" s="25">
        <v>50</v>
      </c>
      <c r="O70" s="11">
        <v>550</v>
      </c>
      <c r="P70" s="11"/>
      <c r="Q70" s="177" t="s">
        <v>268</v>
      </c>
    </row>
    <row r="71" spans="1:17" ht="22.5" customHeight="1">
      <c r="A71" s="22">
        <v>65</v>
      </c>
      <c r="B71" s="22">
        <v>70</v>
      </c>
      <c r="C71" s="22">
        <v>269</v>
      </c>
      <c r="D71" s="217" t="s">
        <v>396</v>
      </c>
      <c r="E71" s="22" t="s">
        <v>400</v>
      </c>
      <c r="F71" s="217" t="s">
        <v>405</v>
      </c>
      <c r="G71" s="22" t="s">
        <v>266</v>
      </c>
      <c r="H71" s="22">
        <v>1</v>
      </c>
      <c r="I71" s="23">
        <v>41639</v>
      </c>
      <c r="J71" s="23">
        <v>41639</v>
      </c>
      <c r="K71" s="13"/>
      <c r="L71" s="11"/>
      <c r="M71" s="11">
        <v>2700</v>
      </c>
      <c r="N71" s="25">
        <v>50</v>
      </c>
      <c r="O71" s="11">
        <v>1350</v>
      </c>
      <c r="P71" s="11"/>
      <c r="Q71" s="177" t="s">
        <v>268</v>
      </c>
    </row>
    <row r="72" spans="1:17" ht="22.5" customHeight="1">
      <c r="A72" s="22">
        <v>66</v>
      </c>
      <c r="B72" s="22">
        <v>66</v>
      </c>
      <c r="C72" s="22">
        <v>265</v>
      </c>
      <c r="D72" s="217" t="s">
        <v>394</v>
      </c>
      <c r="E72" s="22" t="s">
        <v>395</v>
      </c>
      <c r="F72" s="217" t="s">
        <v>332</v>
      </c>
      <c r="G72" s="22" t="s">
        <v>401</v>
      </c>
      <c r="H72" s="22">
        <v>1</v>
      </c>
      <c r="I72" s="23">
        <v>41274</v>
      </c>
      <c r="J72" s="23">
        <v>41274</v>
      </c>
      <c r="K72" s="13"/>
      <c r="L72" s="11"/>
      <c r="M72" s="11">
        <v>3600</v>
      </c>
      <c r="N72" s="25">
        <v>66</v>
      </c>
      <c r="O72" s="11">
        <v>2376</v>
      </c>
      <c r="P72" s="11"/>
      <c r="Q72" s="177" t="s">
        <v>268</v>
      </c>
    </row>
    <row r="73" spans="1:17" ht="22.5" customHeight="1">
      <c r="A73" s="22">
        <v>67</v>
      </c>
      <c r="B73" s="22">
        <v>30</v>
      </c>
      <c r="C73" s="22">
        <v>119</v>
      </c>
      <c r="D73" s="217" t="s">
        <v>327</v>
      </c>
      <c r="E73" s="22" t="s">
        <v>328</v>
      </c>
      <c r="F73" s="217" t="s">
        <v>332</v>
      </c>
      <c r="G73" s="22" t="s">
        <v>266</v>
      </c>
      <c r="H73" s="22">
        <v>1</v>
      </c>
      <c r="I73" s="23">
        <v>41547</v>
      </c>
      <c r="J73" s="23">
        <v>41547</v>
      </c>
      <c r="K73" s="13"/>
      <c r="L73" s="11"/>
      <c r="M73" s="11">
        <v>16400</v>
      </c>
      <c r="N73" s="25">
        <v>70</v>
      </c>
      <c r="O73" s="11">
        <v>11480</v>
      </c>
      <c r="P73" s="11"/>
      <c r="Q73" s="177" t="s">
        <v>268</v>
      </c>
    </row>
    <row r="74" spans="1:17" ht="22.5" customHeight="1">
      <c r="A74" s="22">
        <v>68</v>
      </c>
      <c r="B74" s="22">
        <v>78</v>
      </c>
      <c r="C74" s="22">
        <v>348</v>
      </c>
      <c r="D74" s="217" t="s">
        <v>419</v>
      </c>
      <c r="E74" s="22" t="s">
        <v>420</v>
      </c>
      <c r="F74" s="217" t="s">
        <v>412</v>
      </c>
      <c r="G74" s="22" t="s">
        <v>266</v>
      </c>
      <c r="H74" s="22">
        <v>1</v>
      </c>
      <c r="I74" s="23">
        <v>41275</v>
      </c>
      <c r="J74" s="23">
        <v>41275</v>
      </c>
      <c r="K74" s="13"/>
      <c r="L74" s="11"/>
      <c r="M74" s="11">
        <v>16400</v>
      </c>
      <c r="N74" s="25">
        <v>66</v>
      </c>
      <c r="O74" s="11">
        <v>10824</v>
      </c>
      <c r="P74" s="11"/>
      <c r="Q74" s="177" t="s">
        <v>268</v>
      </c>
    </row>
    <row r="75" spans="1:17" ht="22.5" customHeight="1">
      <c r="A75" s="22">
        <v>69</v>
      </c>
      <c r="B75" s="22">
        <v>35</v>
      </c>
      <c r="C75" s="22">
        <v>126</v>
      </c>
      <c r="D75" s="217" t="s">
        <v>340</v>
      </c>
      <c r="E75" s="22" t="s">
        <v>341</v>
      </c>
      <c r="F75" s="217">
        <v>0</v>
      </c>
      <c r="G75" s="22" t="s">
        <v>266</v>
      </c>
      <c r="H75" s="22">
        <v>1</v>
      </c>
      <c r="I75" s="23">
        <v>41639</v>
      </c>
      <c r="J75" s="23">
        <v>41639</v>
      </c>
      <c r="K75" s="13"/>
      <c r="L75" s="11"/>
      <c r="M75" s="11">
        <v>6300</v>
      </c>
      <c r="N75" s="25">
        <v>70</v>
      </c>
      <c r="O75" s="11">
        <v>4410</v>
      </c>
      <c r="P75" s="11"/>
      <c r="Q75" s="177" t="s">
        <v>268</v>
      </c>
    </row>
    <row r="76" spans="1:17" ht="22.5" customHeight="1">
      <c r="A76" s="22">
        <v>70</v>
      </c>
      <c r="B76" s="22">
        <v>91</v>
      </c>
      <c r="C76" s="22">
        <v>122</v>
      </c>
      <c r="D76" s="217" t="s">
        <v>446</v>
      </c>
      <c r="E76" s="22" t="s">
        <v>447</v>
      </c>
      <c r="F76" s="217" t="s">
        <v>448</v>
      </c>
      <c r="G76" s="22" t="s">
        <v>266</v>
      </c>
      <c r="H76" s="22">
        <v>1</v>
      </c>
      <c r="I76" s="23">
        <v>41090</v>
      </c>
      <c r="J76" s="23">
        <v>41090</v>
      </c>
      <c r="K76" s="13"/>
      <c r="L76" s="11"/>
      <c r="M76" s="11">
        <v>81000</v>
      </c>
      <c r="N76" s="25">
        <v>42</v>
      </c>
      <c r="O76" s="11">
        <v>34020</v>
      </c>
      <c r="P76" s="11"/>
      <c r="Q76" s="177" t="s">
        <v>449</v>
      </c>
    </row>
    <row r="77" spans="1:17" ht="22.5" customHeight="1">
      <c r="A77" s="259"/>
      <c r="B77" s="22">
        <v>47</v>
      </c>
      <c r="C77" s="22">
        <v>189</v>
      </c>
      <c r="D77" s="229" t="s">
        <v>1692</v>
      </c>
      <c r="E77" s="22" t="s">
        <v>372</v>
      </c>
      <c r="F77" s="217" t="s">
        <v>374</v>
      </c>
      <c r="G77" s="22" t="s">
        <v>266</v>
      </c>
      <c r="H77" s="22">
        <v>1</v>
      </c>
      <c r="I77" s="23">
        <v>41275</v>
      </c>
      <c r="J77" s="23">
        <v>41275</v>
      </c>
      <c r="K77" s="13"/>
      <c r="L77" s="11"/>
      <c r="M77" s="11">
        <v>36000</v>
      </c>
      <c r="N77" s="25">
        <v>49</v>
      </c>
      <c r="O77" s="11">
        <v>17640</v>
      </c>
      <c r="P77" s="11"/>
      <c r="Q77" s="177" t="s">
        <v>268</v>
      </c>
    </row>
    <row r="78" spans="1:17" s="244" customFormat="1" ht="22.5" customHeight="1">
      <c r="A78" s="259"/>
      <c r="B78" s="22">
        <v>48</v>
      </c>
      <c r="C78" s="22">
        <v>190</v>
      </c>
      <c r="D78" s="229" t="s">
        <v>1692</v>
      </c>
      <c r="E78" s="22" t="s">
        <v>372</v>
      </c>
      <c r="F78" s="217" t="s">
        <v>374</v>
      </c>
      <c r="G78" s="22" t="s">
        <v>266</v>
      </c>
      <c r="H78" s="22">
        <v>1</v>
      </c>
      <c r="I78" s="23">
        <v>41275</v>
      </c>
      <c r="J78" s="23">
        <v>41275</v>
      </c>
      <c r="K78" s="13"/>
      <c r="L78" s="11"/>
      <c r="M78" s="11">
        <v>36000</v>
      </c>
      <c r="N78" s="25">
        <v>49</v>
      </c>
      <c r="O78" s="11">
        <v>17640</v>
      </c>
      <c r="P78" s="11"/>
      <c r="Q78" s="177" t="s">
        <v>268</v>
      </c>
    </row>
    <row r="79" spans="1:17" s="244" customFormat="1" ht="22.5" customHeight="1">
      <c r="A79" s="259"/>
      <c r="B79" s="22">
        <v>49</v>
      </c>
      <c r="C79" s="22">
        <v>191</v>
      </c>
      <c r="D79" s="229" t="s">
        <v>1692</v>
      </c>
      <c r="E79" s="22" t="s">
        <v>373</v>
      </c>
      <c r="F79" s="217" t="s">
        <v>374</v>
      </c>
      <c r="G79" s="22" t="s">
        <v>266</v>
      </c>
      <c r="H79" s="22">
        <v>1</v>
      </c>
      <c r="I79" s="23">
        <v>41275</v>
      </c>
      <c r="J79" s="23">
        <v>41275</v>
      </c>
      <c r="K79" s="13"/>
      <c r="L79" s="11"/>
      <c r="M79" s="11">
        <v>69000</v>
      </c>
      <c r="N79" s="25">
        <v>49</v>
      </c>
      <c r="O79" s="11">
        <v>33810</v>
      </c>
      <c r="P79" s="11"/>
      <c r="Q79" s="177" t="s">
        <v>268</v>
      </c>
    </row>
    <row r="80" spans="1:17" ht="22.5" customHeight="1">
      <c r="A80" s="259"/>
      <c r="B80" s="22">
        <v>50</v>
      </c>
      <c r="C80" s="22">
        <v>192</v>
      </c>
      <c r="D80" s="229" t="s">
        <v>1691</v>
      </c>
      <c r="E80" s="22" t="s">
        <v>372</v>
      </c>
      <c r="F80" s="217" t="s">
        <v>374</v>
      </c>
      <c r="G80" s="22" t="s">
        <v>266</v>
      </c>
      <c r="H80" s="22">
        <v>1</v>
      </c>
      <c r="I80" s="23">
        <v>41090</v>
      </c>
      <c r="J80" s="23">
        <v>41090</v>
      </c>
      <c r="K80" s="13"/>
      <c r="L80" s="11"/>
      <c r="M80" s="11">
        <v>42000</v>
      </c>
      <c r="N80" s="25">
        <v>46</v>
      </c>
      <c r="O80" s="11">
        <v>19320</v>
      </c>
      <c r="P80" s="11"/>
      <c r="Q80" s="177" t="s">
        <v>268</v>
      </c>
    </row>
    <row r="81" spans="1:20" s="244" customFormat="1" ht="22.5" customHeight="1">
      <c r="A81" s="259"/>
      <c r="B81" s="22">
        <v>51</v>
      </c>
      <c r="C81" s="22">
        <v>193</v>
      </c>
      <c r="D81" s="229" t="s">
        <v>1691</v>
      </c>
      <c r="E81" s="22" t="s">
        <v>372</v>
      </c>
      <c r="F81" s="217" t="s">
        <v>374</v>
      </c>
      <c r="G81" s="22" t="s">
        <v>266</v>
      </c>
      <c r="H81" s="22">
        <v>1</v>
      </c>
      <c r="I81" s="23">
        <v>41090</v>
      </c>
      <c r="J81" s="23">
        <v>41090</v>
      </c>
      <c r="K81" s="13"/>
      <c r="L81" s="11"/>
      <c r="M81" s="11">
        <v>42000</v>
      </c>
      <c r="N81" s="25">
        <v>46</v>
      </c>
      <c r="O81" s="11">
        <v>19320</v>
      </c>
      <c r="P81" s="11"/>
      <c r="Q81" s="177" t="s">
        <v>268</v>
      </c>
    </row>
    <row r="82" spans="1:20" ht="22.5" customHeight="1">
      <c r="A82" s="259"/>
      <c r="B82" s="22">
        <v>52</v>
      </c>
      <c r="C82" s="22">
        <v>194</v>
      </c>
      <c r="D82" s="229" t="s">
        <v>1691</v>
      </c>
      <c r="E82" s="22" t="s">
        <v>372</v>
      </c>
      <c r="F82" s="217" t="s">
        <v>374</v>
      </c>
      <c r="G82" s="22" t="s">
        <v>266</v>
      </c>
      <c r="H82" s="22">
        <v>1</v>
      </c>
      <c r="I82" s="23">
        <v>41090</v>
      </c>
      <c r="J82" s="23">
        <v>41090</v>
      </c>
      <c r="K82" s="13"/>
      <c r="L82" s="11"/>
      <c r="M82" s="11">
        <v>42000</v>
      </c>
      <c r="N82" s="25">
        <v>46</v>
      </c>
      <c r="O82" s="11">
        <v>19320</v>
      </c>
      <c r="P82" s="11"/>
      <c r="Q82" s="177" t="s">
        <v>268</v>
      </c>
    </row>
    <row r="83" spans="1:20" ht="22.5" customHeight="1">
      <c r="A83" s="259"/>
      <c r="B83" s="22">
        <v>53</v>
      </c>
      <c r="C83" s="22">
        <v>195</v>
      </c>
      <c r="D83" s="229" t="s">
        <v>1691</v>
      </c>
      <c r="E83" s="22" t="s">
        <v>372</v>
      </c>
      <c r="F83" s="217" t="s">
        <v>374</v>
      </c>
      <c r="G83" s="22" t="s">
        <v>266</v>
      </c>
      <c r="H83" s="22">
        <v>1</v>
      </c>
      <c r="I83" s="23">
        <v>41090</v>
      </c>
      <c r="J83" s="23">
        <v>41090</v>
      </c>
      <c r="K83" s="13"/>
      <c r="L83" s="11"/>
      <c r="M83" s="11">
        <v>42000</v>
      </c>
      <c r="N83" s="25">
        <v>46</v>
      </c>
      <c r="O83" s="11">
        <v>19320</v>
      </c>
      <c r="P83" s="11"/>
      <c r="Q83" s="177" t="s">
        <v>268</v>
      </c>
    </row>
    <row r="84" spans="1:20" ht="22.5" customHeight="1">
      <c r="A84" s="259"/>
      <c r="B84" s="22">
        <v>54</v>
      </c>
      <c r="C84" s="22">
        <v>196</v>
      </c>
      <c r="D84" s="229" t="s">
        <v>1691</v>
      </c>
      <c r="E84" s="22" t="s">
        <v>372</v>
      </c>
      <c r="F84" s="217" t="s">
        <v>374</v>
      </c>
      <c r="G84" s="22" t="s">
        <v>266</v>
      </c>
      <c r="H84" s="22">
        <v>1</v>
      </c>
      <c r="I84" s="23">
        <v>41090</v>
      </c>
      <c r="J84" s="23">
        <v>41090</v>
      </c>
      <c r="K84" s="13"/>
      <c r="L84" s="11"/>
      <c r="M84" s="11">
        <v>42000</v>
      </c>
      <c r="N84" s="25">
        <v>46</v>
      </c>
      <c r="O84" s="11">
        <v>19320</v>
      </c>
      <c r="P84" s="11"/>
      <c r="Q84" s="177" t="s">
        <v>268</v>
      </c>
    </row>
    <row r="85" spans="1:20" ht="22.5" customHeight="1">
      <c r="A85" s="259"/>
      <c r="B85" s="22">
        <v>55</v>
      </c>
      <c r="C85" s="22">
        <v>197</v>
      </c>
      <c r="D85" s="229" t="s">
        <v>1691</v>
      </c>
      <c r="E85" s="22" t="s">
        <v>372</v>
      </c>
      <c r="F85" s="217" t="s">
        <v>374</v>
      </c>
      <c r="G85" s="22" t="s">
        <v>266</v>
      </c>
      <c r="H85" s="22">
        <v>1</v>
      </c>
      <c r="I85" s="23">
        <v>41090</v>
      </c>
      <c r="J85" s="23">
        <v>41090</v>
      </c>
      <c r="K85" s="13"/>
      <c r="L85" s="11"/>
      <c r="M85" s="11">
        <v>42000</v>
      </c>
      <c r="N85" s="25">
        <v>46</v>
      </c>
      <c r="O85" s="11">
        <v>19320</v>
      </c>
      <c r="P85" s="11"/>
      <c r="Q85" s="177" t="s">
        <v>268</v>
      </c>
    </row>
    <row r="86" spans="1:20" ht="22.5" customHeight="1">
      <c r="A86" s="261"/>
      <c r="B86" s="210">
        <v>71</v>
      </c>
      <c r="C86" s="210">
        <v>293</v>
      </c>
      <c r="D86" s="221" t="s">
        <v>406</v>
      </c>
      <c r="E86" s="210"/>
      <c r="F86" s="221"/>
      <c r="G86" s="210" t="s">
        <v>266</v>
      </c>
      <c r="H86" s="210">
        <v>2</v>
      </c>
      <c r="I86" s="211">
        <v>41061</v>
      </c>
      <c r="J86" s="211">
        <v>41061</v>
      </c>
      <c r="K86" s="212"/>
      <c r="L86" s="213"/>
      <c r="M86" s="213"/>
      <c r="N86" s="233"/>
      <c r="O86" s="213"/>
      <c r="P86" s="245" t="s">
        <v>1716</v>
      </c>
      <c r="Q86" s="214" t="s">
        <v>268</v>
      </c>
      <c r="R86" s="213">
        <v>9000</v>
      </c>
      <c r="S86" s="233">
        <v>47</v>
      </c>
      <c r="T86" s="213">
        <v>4230</v>
      </c>
    </row>
    <row r="87" spans="1:20" ht="22.5" customHeight="1">
      <c r="A87" s="261"/>
      <c r="B87" s="210">
        <v>72</v>
      </c>
      <c r="C87" s="210">
        <v>294</v>
      </c>
      <c r="D87" s="221" t="s">
        <v>407</v>
      </c>
      <c r="E87" s="210"/>
      <c r="F87" s="221"/>
      <c r="G87" s="210" t="s">
        <v>266</v>
      </c>
      <c r="H87" s="210">
        <v>1</v>
      </c>
      <c r="I87" s="211">
        <v>41061</v>
      </c>
      <c r="J87" s="211">
        <v>41061</v>
      </c>
      <c r="K87" s="212"/>
      <c r="L87" s="213"/>
      <c r="M87" s="213"/>
      <c r="N87" s="233"/>
      <c r="O87" s="213"/>
      <c r="P87" s="245" t="s">
        <v>1717</v>
      </c>
      <c r="Q87" s="214" t="s">
        <v>268</v>
      </c>
      <c r="R87" s="213">
        <v>4500</v>
      </c>
      <c r="S87" s="233">
        <v>47</v>
      </c>
      <c r="T87" s="213">
        <v>2115</v>
      </c>
    </row>
    <row r="88" spans="1:20" ht="22.5" customHeight="1">
      <c r="A88" s="261"/>
      <c r="B88" s="210">
        <v>74</v>
      </c>
      <c r="C88" s="210">
        <v>333</v>
      </c>
      <c r="D88" s="221" t="s">
        <v>327</v>
      </c>
      <c r="E88" s="210" t="s">
        <v>411</v>
      </c>
      <c r="F88" s="221" t="s">
        <v>412</v>
      </c>
      <c r="G88" s="210" t="s">
        <v>266</v>
      </c>
      <c r="H88" s="210">
        <v>1</v>
      </c>
      <c r="I88" s="211">
        <v>41547</v>
      </c>
      <c r="J88" s="211">
        <v>41547</v>
      </c>
      <c r="K88" s="212"/>
      <c r="L88" s="213"/>
      <c r="M88" s="213"/>
      <c r="N88" s="233"/>
      <c r="O88" s="213"/>
      <c r="P88" s="245" t="s">
        <v>1716</v>
      </c>
      <c r="Q88" s="214" t="s">
        <v>268</v>
      </c>
      <c r="R88" s="213">
        <v>19700</v>
      </c>
      <c r="S88" s="233">
        <v>70</v>
      </c>
      <c r="T88" s="213">
        <v>13790</v>
      </c>
    </row>
    <row r="89" spans="1:20" ht="22.5" customHeight="1">
      <c r="A89" s="261"/>
      <c r="B89" s="210">
        <v>33</v>
      </c>
      <c r="C89" s="210">
        <v>123</v>
      </c>
      <c r="D89" s="221" t="s">
        <v>335</v>
      </c>
      <c r="E89" s="210" t="s">
        <v>336</v>
      </c>
      <c r="F89" s="221" t="s">
        <v>337</v>
      </c>
      <c r="G89" s="210" t="s">
        <v>266</v>
      </c>
      <c r="H89" s="210">
        <v>1</v>
      </c>
      <c r="I89" s="211">
        <v>41172</v>
      </c>
      <c r="J89" s="211">
        <v>41172</v>
      </c>
      <c r="K89" s="212"/>
      <c r="L89" s="213"/>
      <c r="M89" s="213"/>
      <c r="N89" s="233"/>
      <c r="O89" s="213"/>
      <c r="P89" s="245" t="s">
        <v>1724</v>
      </c>
      <c r="Q89" s="214" t="s">
        <v>268</v>
      </c>
      <c r="R89" s="213">
        <v>7200</v>
      </c>
      <c r="S89" s="233">
        <v>41</v>
      </c>
      <c r="T89" s="213">
        <v>2952</v>
      </c>
    </row>
    <row r="90" spans="1:20" ht="22.5" customHeight="1">
      <c r="A90" s="259"/>
      <c r="B90" s="22">
        <v>80</v>
      </c>
      <c r="C90" s="22">
        <v>370</v>
      </c>
      <c r="D90" s="217" t="s">
        <v>426</v>
      </c>
      <c r="E90" s="22" t="s">
        <v>427</v>
      </c>
      <c r="F90" s="217" t="s">
        <v>437</v>
      </c>
      <c r="G90" s="22" t="s">
        <v>266</v>
      </c>
      <c r="H90" s="22">
        <v>1</v>
      </c>
      <c r="I90" s="23">
        <v>41640</v>
      </c>
      <c r="J90" s="23">
        <v>41640</v>
      </c>
      <c r="K90" s="13"/>
      <c r="L90" s="11"/>
      <c r="M90" s="11">
        <v>99500</v>
      </c>
      <c r="N90" s="25">
        <v>56</v>
      </c>
      <c r="O90" s="11">
        <v>55720</v>
      </c>
      <c r="P90" s="11"/>
      <c r="Q90" s="177" t="s">
        <v>268</v>
      </c>
    </row>
    <row r="91" spans="1:20" ht="22.5" customHeight="1">
      <c r="A91" s="259"/>
      <c r="B91" s="22">
        <v>81</v>
      </c>
      <c r="C91" s="22">
        <v>371</v>
      </c>
      <c r="D91" s="217" t="s">
        <v>428</v>
      </c>
      <c r="E91" s="22" t="s">
        <v>429</v>
      </c>
      <c r="F91" s="217" t="s">
        <v>437</v>
      </c>
      <c r="G91" s="22" t="s">
        <v>266</v>
      </c>
      <c r="H91" s="22">
        <v>9</v>
      </c>
      <c r="I91" s="23">
        <v>40908</v>
      </c>
      <c r="J91" s="23">
        <v>40908</v>
      </c>
      <c r="K91" s="13"/>
      <c r="L91" s="11"/>
      <c r="M91" s="11">
        <v>279000</v>
      </c>
      <c r="N91" s="25">
        <v>43</v>
      </c>
      <c r="O91" s="11">
        <v>119970</v>
      </c>
      <c r="P91" s="11"/>
      <c r="Q91" s="177" t="s">
        <v>268</v>
      </c>
    </row>
    <row r="92" spans="1:20" ht="22.5" customHeight="1">
      <c r="A92" s="259"/>
      <c r="B92" s="22">
        <v>82</v>
      </c>
      <c r="C92" s="22">
        <v>372</v>
      </c>
      <c r="D92" s="217" t="s">
        <v>430</v>
      </c>
      <c r="E92" s="22" t="s">
        <v>431</v>
      </c>
      <c r="F92" s="217" t="s">
        <v>437</v>
      </c>
      <c r="G92" s="243" t="s">
        <v>1715</v>
      </c>
      <c r="H92" s="22">
        <v>2</v>
      </c>
      <c r="I92" s="23">
        <v>40908</v>
      </c>
      <c r="J92" s="23">
        <v>40908</v>
      </c>
      <c r="K92" s="13"/>
      <c r="L92" s="11"/>
      <c r="M92" s="11">
        <v>84000</v>
      </c>
      <c r="N92" s="25">
        <v>43</v>
      </c>
      <c r="O92" s="11">
        <v>36120</v>
      </c>
      <c r="P92" s="11"/>
      <c r="Q92" s="177" t="s">
        <v>268</v>
      </c>
    </row>
    <row r="93" spans="1:20" ht="22.5" customHeight="1">
      <c r="A93" s="259"/>
      <c r="B93" s="22">
        <v>83</v>
      </c>
      <c r="C93" s="22">
        <v>373</v>
      </c>
      <c r="D93" s="217" t="s">
        <v>432</v>
      </c>
      <c r="E93" s="22" t="s">
        <v>433</v>
      </c>
      <c r="F93" s="217" t="s">
        <v>437</v>
      </c>
      <c r="G93" s="22" t="s">
        <v>266</v>
      </c>
      <c r="H93" s="22">
        <v>19</v>
      </c>
      <c r="I93" s="23">
        <v>40908</v>
      </c>
      <c r="J93" s="23">
        <v>40908</v>
      </c>
      <c r="K93" s="13"/>
      <c r="L93" s="11"/>
      <c r="M93" s="11">
        <v>38000</v>
      </c>
      <c r="N93" s="25">
        <v>35</v>
      </c>
      <c r="O93" s="11">
        <v>13300</v>
      </c>
      <c r="P93" s="11"/>
      <c r="Q93" s="177" t="s">
        <v>268</v>
      </c>
    </row>
    <row r="94" spans="1:20" ht="22.5" customHeight="1">
      <c r="A94" s="259"/>
      <c r="B94" s="22">
        <v>84</v>
      </c>
      <c r="C94" s="22">
        <v>374</v>
      </c>
      <c r="D94" s="217" t="s">
        <v>434</v>
      </c>
      <c r="E94" s="22" t="s">
        <v>429</v>
      </c>
      <c r="F94" s="217" t="s">
        <v>437</v>
      </c>
      <c r="G94" s="22" t="s">
        <v>266</v>
      </c>
      <c r="H94" s="22">
        <v>1</v>
      </c>
      <c r="I94" s="23">
        <v>40908</v>
      </c>
      <c r="J94" s="23">
        <v>40908</v>
      </c>
      <c r="K94" s="13"/>
      <c r="L94" s="11"/>
      <c r="M94" s="11">
        <v>31000</v>
      </c>
      <c r="N94" s="25">
        <v>43</v>
      </c>
      <c r="O94" s="11">
        <v>13330</v>
      </c>
      <c r="P94" s="11"/>
      <c r="Q94" s="177" t="s">
        <v>268</v>
      </c>
    </row>
    <row r="95" spans="1:20" ht="22.5" customHeight="1">
      <c r="A95" s="259"/>
      <c r="B95" s="22">
        <v>85</v>
      </c>
      <c r="C95" s="22">
        <v>375</v>
      </c>
      <c r="D95" s="217" t="s">
        <v>435</v>
      </c>
      <c r="E95" s="22" t="s">
        <v>436</v>
      </c>
      <c r="F95" s="217" t="s">
        <v>437</v>
      </c>
      <c r="G95" s="22" t="s">
        <v>266</v>
      </c>
      <c r="H95" s="22">
        <v>17</v>
      </c>
      <c r="I95" s="23">
        <v>40909</v>
      </c>
      <c r="J95" s="23">
        <v>40909</v>
      </c>
      <c r="K95" s="13"/>
      <c r="L95" s="11"/>
      <c r="M95" s="11">
        <v>51000</v>
      </c>
      <c r="N95" s="25">
        <v>35</v>
      </c>
      <c r="O95" s="11">
        <v>17850</v>
      </c>
      <c r="P95" s="11"/>
      <c r="Q95" s="177" t="s">
        <v>268</v>
      </c>
    </row>
    <row r="96" spans="1:20" ht="22.5" customHeight="1">
      <c r="A96" s="259"/>
      <c r="B96" s="22"/>
      <c r="C96" s="22"/>
      <c r="D96" s="234" t="s">
        <v>1698</v>
      </c>
      <c r="E96" s="210"/>
      <c r="F96" s="221"/>
      <c r="G96" s="210"/>
      <c r="H96" s="210"/>
      <c r="I96" s="211"/>
      <c r="J96" s="211"/>
      <c r="K96" s="212"/>
      <c r="L96" s="213"/>
      <c r="M96" s="213">
        <f t="shared" ref="M96:N96" si="0">SUM(M7:M95)</f>
        <v>29222200</v>
      </c>
      <c r="N96" s="213">
        <f t="shared" si="0"/>
        <v>3610</v>
      </c>
      <c r="O96" s="213">
        <f>SUM(O7:O95)</f>
        <v>11931218</v>
      </c>
      <c r="P96" s="11"/>
      <c r="Q96" s="177"/>
    </row>
    <row r="97" spans="1:19" ht="22.5" customHeight="1">
      <c r="A97" s="259"/>
      <c r="B97" s="22">
        <v>87</v>
      </c>
      <c r="C97" s="22">
        <v>310</v>
      </c>
      <c r="D97" s="217" t="s">
        <v>441</v>
      </c>
      <c r="E97" s="22">
        <v>0</v>
      </c>
      <c r="F97" s="217">
        <v>0</v>
      </c>
      <c r="G97" s="22" t="s">
        <v>266</v>
      </c>
      <c r="H97" s="22">
        <v>1</v>
      </c>
      <c r="I97" s="23">
        <v>41455</v>
      </c>
      <c r="J97" s="23">
        <v>41455</v>
      </c>
      <c r="K97" s="13"/>
      <c r="L97" s="11"/>
      <c r="M97" s="11">
        <v>56300</v>
      </c>
      <c r="N97" s="25">
        <v>30</v>
      </c>
      <c r="O97" s="11">
        <v>16890</v>
      </c>
      <c r="P97" s="11"/>
      <c r="Q97" s="22" t="s">
        <v>268</v>
      </c>
    </row>
    <row r="98" spans="1:19" ht="22.5" customHeight="1">
      <c r="A98" s="259"/>
      <c r="B98" s="22">
        <v>88</v>
      </c>
      <c r="C98" s="22">
        <v>311</v>
      </c>
      <c r="D98" s="217" t="s">
        <v>442</v>
      </c>
      <c r="E98" s="22">
        <v>0</v>
      </c>
      <c r="F98" s="217">
        <v>0</v>
      </c>
      <c r="G98" s="22" t="s">
        <v>266</v>
      </c>
      <c r="H98" s="22">
        <v>1</v>
      </c>
      <c r="I98" s="23">
        <v>41455</v>
      </c>
      <c r="J98" s="23">
        <v>41455</v>
      </c>
      <c r="K98" s="13"/>
      <c r="L98" s="11"/>
      <c r="M98" s="11">
        <v>57900</v>
      </c>
      <c r="N98" s="25">
        <v>30</v>
      </c>
      <c r="O98" s="11">
        <v>17370</v>
      </c>
      <c r="P98" s="11"/>
      <c r="Q98" s="22" t="s">
        <v>268</v>
      </c>
    </row>
    <row r="99" spans="1:19" ht="22.5" customHeight="1">
      <c r="A99" s="259"/>
      <c r="B99" s="22">
        <v>89</v>
      </c>
      <c r="C99" s="22">
        <v>312</v>
      </c>
      <c r="D99" s="217" t="s">
        <v>443</v>
      </c>
      <c r="E99" s="22">
        <v>0</v>
      </c>
      <c r="F99" s="217">
        <v>0</v>
      </c>
      <c r="G99" s="22" t="s">
        <v>266</v>
      </c>
      <c r="H99" s="22">
        <v>1</v>
      </c>
      <c r="I99" s="23">
        <v>41455</v>
      </c>
      <c r="J99" s="23">
        <v>41455</v>
      </c>
      <c r="K99" s="13"/>
      <c r="L99" s="11"/>
      <c r="M99" s="11">
        <v>800</v>
      </c>
      <c r="N99" s="25">
        <v>30</v>
      </c>
      <c r="O99" s="11">
        <v>240</v>
      </c>
      <c r="P99" s="11"/>
      <c r="Q99" s="22" t="s">
        <v>268</v>
      </c>
    </row>
    <row r="100" spans="1:19" ht="22.5" customHeight="1">
      <c r="A100" s="259"/>
      <c r="B100" s="22">
        <v>90</v>
      </c>
      <c r="C100" s="22">
        <v>313</v>
      </c>
      <c r="D100" s="217" t="s">
        <v>444</v>
      </c>
      <c r="E100" s="22">
        <v>0</v>
      </c>
      <c r="F100" s="217">
        <v>0</v>
      </c>
      <c r="G100" s="22" t="s">
        <v>266</v>
      </c>
      <c r="H100" s="22">
        <v>1</v>
      </c>
      <c r="I100" s="23">
        <v>41455</v>
      </c>
      <c r="J100" s="23">
        <v>41455</v>
      </c>
      <c r="K100" s="13"/>
      <c r="L100" s="11"/>
      <c r="M100" s="11">
        <v>800</v>
      </c>
      <c r="N100" s="25">
        <v>30</v>
      </c>
      <c r="O100" s="11">
        <v>240</v>
      </c>
      <c r="P100" s="11"/>
      <c r="Q100" s="22" t="s">
        <v>268</v>
      </c>
    </row>
    <row r="101" spans="1:19" ht="22.5" customHeight="1">
      <c r="A101" s="259"/>
      <c r="B101" s="22"/>
      <c r="C101" s="22"/>
      <c r="D101" s="234" t="s">
        <v>1698</v>
      </c>
      <c r="E101" s="210"/>
      <c r="F101" s="221"/>
      <c r="G101" s="210"/>
      <c r="H101" s="210"/>
      <c r="I101" s="211"/>
      <c r="J101" s="211"/>
      <c r="K101" s="212"/>
      <c r="L101" s="213"/>
      <c r="M101" s="213">
        <f t="shared" ref="M101:N101" si="1">SUM(M97:M100)</f>
        <v>115800</v>
      </c>
      <c r="N101" s="213">
        <f t="shared" si="1"/>
        <v>120</v>
      </c>
      <c r="O101" s="213">
        <f>SUM(O97:O100)</f>
        <v>34740</v>
      </c>
      <c r="P101" s="11"/>
      <c r="Q101" s="177"/>
    </row>
    <row r="102" spans="1:19" ht="22.5" customHeight="1">
      <c r="A102" s="259"/>
      <c r="B102" s="215"/>
      <c r="C102" s="215"/>
      <c r="D102" s="234" t="s">
        <v>1699</v>
      </c>
      <c r="E102" s="236"/>
      <c r="F102" s="237"/>
      <c r="G102" s="236"/>
      <c r="H102" s="236"/>
      <c r="I102" s="236"/>
      <c r="J102" s="236"/>
      <c r="K102" s="236"/>
      <c r="L102" s="236"/>
      <c r="M102" s="213">
        <f t="shared" ref="M102" si="2">M96+M101</f>
        <v>29338000</v>
      </c>
      <c r="N102" s="213"/>
      <c r="O102" s="213">
        <f>O96+O101</f>
        <v>11965958</v>
      </c>
      <c r="P102" s="215"/>
      <c r="Q102" s="215"/>
    </row>
    <row r="105" spans="1:19">
      <c r="S105" s="242">
        <f>O102+开闭所!O44+锅炉房!O13+'A5'!O156+'A4'!O172+'A3'!O43+'A2'!O98+'A1'!O22+'B4'!O10+'B3'!O37+'B2'!O455+'B1'!O102</f>
        <v>50437536</v>
      </c>
    </row>
  </sheetData>
  <autoFilter ref="A5:Q102">
    <filterColumn colId="10" showButton="0"/>
    <filterColumn colId="12" showButton="0"/>
    <filterColumn colId="13" showButton="0"/>
    <sortState ref="A8:Q102">
      <sortCondition ref="A5:A102"/>
    </sortState>
  </autoFilter>
  <mergeCells count="17">
    <mergeCell ref="H5:H6"/>
    <mergeCell ref="A2:Q2"/>
    <mergeCell ref="A3:Q3"/>
    <mergeCell ref="A4:F4"/>
    <mergeCell ref="B5:B6"/>
    <mergeCell ref="A5:A6"/>
    <mergeCell ref="I5:I6"/>
    <mergeCell ref="J5:J6"/>
    <mergeCell ref="K5:L5"/>
    <mergeCell ref="M5:O5"/>
    <mergeCell ref="P5:P6"/>
    <mergeCell ref="Q5:Q6"/>
    <mergeCell ref="C5:C6"/>
    <mergeCell ref="D5:D6"/>
    <mergeCell ref="E5:E6"/>
    <mergeCell ref="F5:F6"/>
    <mergeCell ref="G5:G6"/>
  </mergeCells>
  <phoneticPr fontId="9" type="noConversion"/>
  <pageMargins left="0.2" right="0.2" top="0.74803149606299213" bottom="0.61" header="0.31496062992125984" footer="0.31496062992125984"/>
  <pageSetup paperSize="9" orientation="landscape"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455"/>
  <sheetViews>
    <sheetView topLeftCell="A85" workbookViewId="0">
      <selection activeCell="A92" sqref="A92"/>
    </sheetView>
  </sheetViews>
  <sheetFormatPr defaultRowHeight="15.75"/>
  <cols>
    <col min="1" max="3" width="5" customWidth="1"/>
    <col min="4" max="4" width="21.125" style="219" customWidth="1"/>
    <col min="5" max="5" width="11" customWidth="1"/>
    <col min="6" max="6" width="22.375" style="222" customWidth="1"/>
    <col min="7" max="8" width="4.875" customWidth="1"/>
    <col min="11" max="12" width="0" hidden="1" customWidth="1"/>
    <col min="13" max="13" width="9.5" customWidth="1"/>
    <col min="14" max="14" width="7" customWidth="1"/>
    <col min="15" max="15" width="9.625" customWidth="1"/>
    <col min="16" max="16" width="5" customWidth="1"/>
    <col min="17" max="17" width="6" customWidth="1"/>
  </cols>
  <sheetData>
    <row r="2" spans="1:23" s="1" customFormat="1" ht="30" customHeight="1">
      <c r="A2" s="372" t="s">
        <v>86</v>
      </c>
      <c r="B2" s="372"/>
      <c r="C2" s="372"/>
      <c r="D2" s="372"/>
      <c r="E2" s="372"/>
      <c r="F2" s="372"/>
      <c r="G2" s="372"/>
      <c r="H2" s="372"/>
      <c r="I2" s="372"/>
      <c r="J2" s="372"/>
      <c r="K2" s="372"/>
      <c r="L2" s="372"/>
      <c r="M2" s="372"/>
      <c r="N2" s="372"/>
      <c r="O2" s="372"/>
      <c r="P2" s="372"/>
      <c r="Q2" s="372"/>
      <c r="R2" s="41"/>
      <c r="S2" s="41"/>
      <c r="T2" s="41"/>
      <c r="U2" s="41"/>
      <c r="V2" s="41"/>
      <c r="W2" s="41"/>
    </row>
    <row r="3" spans="1:23" s="3" customFormat="1" ht="18.75" customHeight="1">
      <c r="A3" s="374" t="str">
        <f>CONCATENATE(封面!D9,封面!F9,封面!G9,封面!H9,封面!I9,封面!J9,封面!K9)</f>
        <v>评估基准日：2022年7月22日</v>
      </c>
      <c r="B3" s="374"/>
      <c r="C3" s="374"/>
      <c r="D3" s="374"/>
      <c r="E3" s="374"/>
      <c r="F3" s="374"/>
      <c r="G3" s="374"/>
      <c r="H3" s="374"/>
      <c r="I3" s="374"/>
      <c r="J3" s="374"/>
      <c r="K3" s="374"/>
      <c r="L3" s="374"/>
      <c r="M3" s="374"/>
      <c r="N3" s="374"/>
      <c r="O3" s="374"/>
      <c r="P3" s="374"/>
      <c r="Q3" s="374"/>
      <c r="R3" s="26"/>
      <c r="S3" s="26"/>
      <c r="T3" s="26"/>
      <c r="U3" s="26"/>
      <c r="V3" s="26"/>
      <c r="W3" s="26"/>
    </row>
    <row r="4" spans="1:23">
      <c r="A4" s="437" t="s">
        <v>1685</v>
      </c>
      <c r="B4" s="426"/>
      <c r="C4" s="426"/>
      <c r="D4" s="426"/>
      <c r="E4" s="426"/>
      <c r="F4" s="426"/>
      <c r="G4" s="3"/>
      <c r="H4" s="3"/>
      <c r="I4" s="3"/>
      <c r="J4" s="3"/>
      <c r="K4" s="3"/>
      <c r="L4" s="3"/>
      <c r="M4" s="3"/>
      <c r="N4" s="207"/>
      <c r="O4" s="3"/>
      <c r="P4" s="3"/>
      <c r="Q4" s="79" t="s">
        <v>160</v>
      </c>
    </row>
    <row r="5" spans="1:23">
      <c r="A5" s="376" t="s">
        <v>1682</v>
      </c>
      <c r="B5" s="376" t="s">
        <v>1683</v>
      </c>
      <c r="C5" s="376" t="s">
        <v>8</v>
      </c>
      <c r="D5" s="381" t="s">
        <v>88</v>
      </c>
      <c r="E5" s="381" t="s">
        <v>22</v>
      </c>
      <c r="F5" s="384" t="s">
        <v>89</v>
      </c>
      <c r="G5" s="381" t="s">
        <v>20</v>
      </c>
      <c r="H5" s="381" t="s">
        <v>21</v>
      </c>
      <c r="I5" s="381" t="s">
        <v>90</v>
      </c>
      <c r="J5" s="381" t="s">
        <v>23</v>
      </c>
      <c r="K5" s="409" t="s">
        <v>11</v>
      </c>
      <c r="L5" s="410"/>
      <c r="M5" s="376" t="s">
        <v>12</v>
      </c>
      <c r="N5" s="380"/>
      <c r="O5" s="380"/>
      <c r="P5" s="381" t="s">
        <v>15</v>
      </c>
      <c r="Q5" s="381" t="s">
        <v>9</v>
      </c>
    </row>
    <row r="6" spans="1:23">
      <c r="A6" s="380"/>
      <c r="B6" s="380"/>
      <c r="C6" s="380"/>
      <c r="D6" s="412"/>
      <c r="E6" s="380"/>
      <c r="F6" s="386"/>
      <c r="G6" s="380"/>
      <c r="H6" s="380"/>
      <c r="I6" s="380"/>
      <c r="J6" s="380"/>
      <c r="K6" s="209" t="s">
        <v>43</v>
      </c>
      <c r="L6" s="208" t="s">
        <v>44</v>
      </c>
      <c r="M6" s="208" t="s">
        <v>43</v>
      </c>
      <c r="N6" s="192" t="s">
        <v>25</v>
      </c>
      <c r="O6" s="208" t="s">
        <v>44</v>
      </c>
      <c r="P6" s="380"/>
      <c r="Q6" s="380"/>
    </row>
    <row r="7" spans="1:23" ht="23.45" customHeight="1">
      <c r="A7" s="22">
        <v>1</v>
      </c>
      <c r="B7" s="22">
        <v>62</v>
      </c>
      <c r="C7" s="22">
        <v>185</v>
      </c>
      <c r="D7" s="217" t="s">
        <v>571</v>
      </c>
      <c r="E7" s="22" t="s">
        <v>572</v>
      </c>
      <c r="F7" s="223" t="s">
        <v>577</v>
      </c>
      <c r="G7" s="22" t="s">
        <v>266</v>
      </c>
      <c r="H7" s="22">
        <v>1</v>
      </c>
      <c r="I7" s="23">
        <v>41274</v>
      </c>
      <c r="J7" s="23">
        <v>41274</v>
      </c>
      <c r="K7" s="13"/>
      <c r="L7" s="11"/>
      <c r="M7" s="431">
        <v>3774000</v>
      </c>
      <c r="N7" s="434">
        <v>43</v>
      </c>
      <c r="O7" s="431">
        <v>1622820</v>
      </c>
      <c r="P7" s="11"/>
      <c r="Q7" s="201" t="s">
        <v>579</v>
      </c>
    </row>
    <row r="8" spans="1:23" ht="23.45" customHeight="1">
      <c r="A8" s="22">
        <v>2</v>
      </c>
      <c r="B8" s="22">
        <v>60</v>
      </c>
      <c r="C8" s="22">
        <v>183</v>
      </c>
      <c r="D8" s="217" t="s">
        <v>569</v>
      </c>
      <c r="E8" s="22" t="s">
        <v>570</v>
      </c>
      <c r="F8" s="223" t="s">
        <v>577</v>
      </c>
      <c r="G8" s="22" t="s">
        <v>266</v>
      </c>
      <c r="H8" s="22">
        <v>1</v>
      </c>
      <c r="I8" s="23">
        <v>41274</v>
      </c>
      <c r="J8" s="23">
        <v>41274</v>
      </c>
      <c r="K8" s="13"/>
      <c r="L8" s="11"/>
      <c r="M8" s="432"/>
      <c r="N8" s="435"/>
      <c r="O8" s="432"/>
      <c r="P8" s="11"/>
      <c r="Q8" s="201" t="s">
        <v>579</v>
      </c>
    </row>
    <row r="9" spans="1:23" ht="23.45" customHeight="1">
      <c r="A9" s="22">
        <v>3</v>
      </c>
      <c r="B9" s="22">
        <v>61</v>
      </c>
      <c r="C9" s="22">
        <v>184</v>
      </c>
      <c r="D9" s="217" t="s">
        <v>569</v>
      </c>
      <c r="E9" s="22" t="s">
        <v>570</v>
      </c>
      <c r="F9" s="223" t="s">
        <v>577</v>
      </c>
      <c r="G9" s="22" t="s">
        <v>266</v>
      </c>
      <c r="H9" s="22">
        <v>1</v>
      </c>
      <c r="I9" s="23">
        <v>41274</v>
      </c>
      <c r="J9" s="23">
        <v>41274</v>
      </c>
      <c r="K9" s="13"/>
      <c r="L9" s="11"/>
      <c r="M9" s="432"/>
      <c r="N9" s="435"/>
      <c r="O9" s="432"/>
      <c r="P9" s="11"/>
      <c r="Q9" s="201" t="s">
        <v>579</v>
      </c>
    </row>
    <row r="10" spans="1:23" ht="23.45" customHeight="1">
      <c r="A10" s="22">
        <v>4</v>
      </c>
      <c r="B10" s="22">
        <v>58</v>
      </c>
      <c r="C10" s="22">
        <v>181</v>
      </c>
      <c r="D10" s="217" t="s">
        <v>567</v>
      </c>
      <c r="E10" s="22" t="s">
        <v>568</v>
      </c>
      <c r="F10" s="223" t="s">
        <v>577</v>
      </c>
      <c r="G10" s="22" t="s">
        <v>266</v>
      </c>
      <c r="H10" s="22">
        <v>1</v>
      </c>
      <c r="I10" s="23">
        <v>41274</v>
      </c>
      <c r="J10" s="23">
        <v>41274</v>
      </c>
      <c r="K10" s="13"/>
      <c r="L10" s="11"/>
      <c r="M10" s="432"/>
      <c r="N10" s="435"/>
      <c r="O10" s="432"/>
      <c r="P10" s="11"/>
      <c r="Q10" s="201" t="s">
        <v>579</v>
      </c>
    </row>
    <row r="11" spans="1:23" ht="23.45" customHeight="1">
      <c r="A11" s="22">
        <v>5</v>
      </c>
      <c r="B11" s="22">
        <v>59</v>
      </c>
      <c r="C11" s="22">
        <v>182</v>
      </c>
      <c r="D11" s="217" t="s">
        <v>567</v>
      </c>
      <c r="E11" s="22" t="s">
        <v>568</v>
      </c>
      <c r="F11" s="223" t="s">
        <v>577</v>
      </c>
      <c r="G11" s="22" t="s">
        <v>266</v>
      </c>
      <c r="H11" s="22">
        <v>1</v>
      </c>
      <c r="I11" s="23">
        <v>41274</v>
      </c>
      <c r="J11" s="23">
        <v>41274</v>
      </c>
      <c r="K11" s="13"/>
      <c r="L11" s="11"/>
      <c r="M11" s="432"/>
      <c r="N11" s="435"/>
      <c r="O11" s="432"/>
      <c r="P11" s="11"/>
      <c r="Q11" s="201" t="s">
        <v>579</v>
      </c>
    </row>
    <row r="12" spans="1:23" ht="23.45" customHeight="1">
      <c r="A12" s="22">
        <v>19</v>
      </c>
      <c r="B12" s="22">
        <v>55</v>
      </c>
      <c r="C12" s="22">
        <v>178</v>
      </c>
      <c r="D12" s="217" t="s">
        <v>563</v>
      </c>
      <c r="E12" s="22" t="s">
        <v>564</v>
      </c>
      <c r="F12" s="223" t="s">
        <v>577</v>
      </c>
      <c r="G12" s="22" t="s">
        <v>360</v>
      </c>
      <c r="H12" s="22">
        <v>1</v>
      </c>
      <c r="I12" s="23">
        <v>41274</v>
      </c>
      <c r="J12" s="23">
        <v>41274</v>
      </c>
      <c r="K12" s="13"/>
      <c r="L12" s="11"/>
      <c r="M12" s="432"/>
      <c r="N12" s="435"/>
      <c r="O12" s="432"/>
      <c r="P12" s="11"/>
      <c r="Q12" s="177" t="s">
        <v>453</v>
      </c>
    </row>
    <row r="13" spans="1:23" ht="23.45" customHeight="1">
      <c r="A13" s="22">
        <v>20</v>
      </c>
      <c r="B13" s="22">
        <v>56</v>
      </c>
      <c r="C13" s="22">
        <v>179</v>
      </c>
      <c r="D13" s="217" t="s">
        <v>565</v>
      </c>
      <c r="E13" s="22" t="s">
        <v>566</v>
      </c>
      <c r="F13" s="223" t="s">
        <v>577</v>
      </c>
      <c r="G13" s="22" t="s">
        <v>266</v>
      </c>
      <c r="H13" s="22">
        <v>1</v>
      </c>
      <c r="I13" s="23">
        <v>41274</v>
      </c>
      <c r="J13" s="23">
        <v>41274</v>
      </c>
      <c r="K13" s="13"/>
      <c r="L13" s="11"/>
      <c r="M13" s="432"/>
      <c r="N13" s="435"/>
      <c r="O13" s="432"/>
      <c r="P13" s="11"/>
      <c r="Q13" s="177" t="s">
        <v>453</v>
      </c>
    </row>
    <row r="14" spans="1:23" ht="23.45" customHeight="1">
      <c r="A14" s="22">
        <v>21</v>
      </c>
      <c r="B14" s="22">
        <v>57</v>
      </c>
      <c r="C14" s="210">
        <v>180</v>
      </c>
      <c r="D14" s="221" t="s">
        <v>565</v>
      </c>
      <c r="E14" s="210" t="s">
        <v>564</v>
      </c>
      <c r="F14" s="227" t="s">
        <v>577</v>
      </c>
      <c r="G14" s="210" t="s">
        <v>266</v>
      </c>
      <c r="H14" s="210">
        <v>1</v>
      </c>
      <c r="I14" s="211">
        <v>41274</v>
      </c>
      <c r="J14" s="211">
        <v>41274</v>
      </c>
      <c r="K14" s="212"/>
      <c r="L14" s="213"/>
      <c r="M14" s="432"/>
      <c r="N14" s="435"/>
      <c r="O14" s="432"/>
      <c r="P14" s="213"/>
      <c r="Q14" s="214" t="s">
        <v>453</v>
      </c>
    </row>
    <row r="15" spans="1:23" ht="23.45" customHeight="1">
      <c r="A15" s="22">
        <v>22</v>
      </c>
      <c r="B15" s="22">
        <v>65</v>
      </c>
      <c r="C15" s="22">
        <v>188</v>
      </c>
      <c r="D15" s="217" t="s">
        <v>575</v>
      </c>
      <c r="E15" s="22" t="s">
        <v>576</v>
      </c>
      <c r="F15" s="223" t="s">
        <v>577</v>
      </c>
      <c r="G15" s="22" t="s">
        <v>578</v>
      </c>
      <c r="H15" s="22">
        <v>1</v>
      </c>
      <c r="I15" s="23">
        <v>41274</v>
      </c>
      <c r="J15" s="23">
        <v>41274</v>
      </c>
      <c r="K15" s="13"/>
      <c r="L15" s="11"/>
      <c r="M15" s="432"/>
      <c r="N15" s="435"/>
      <c r="O15" s="432"/>
      <c r="P15" s="11"/>
      <c r="Q15" s="177" t="s">
        <v>453</v>
      </c>
    </row>
    <row r="16" spans="1:23" ht="23.45" customHeight="1">
      <c r="A16" s="22">
        <v>24</v>
      </c>
      <c r="B16" s="22">
        <v>63</v>
      </c>
      <c r="C16" s="210">
        <v>186</v>
      </c>
      <c r="D16" s="221" t="s">
        <v>573</v>
      </c>
      <c r="E16" s="210">
        <v>0</v>
      </c>
      <c r="F16" s="227" t="s">
        <v>577</v>
      </c>
      <c r="G16" s="210" t="s">
        <v>266</v>
      </c>
      <c r="H16" s="210">
        <v>1</v>
      </c>
      <c r="I16" s="211">
        <v>41274</v>
      </c>
      <c r="J16" s="211">
        <v>41274</v>
      </c>
      <c r="K16" s="212"/>
      <c r="L16" s="213"/>
      <c r="M16" s="432"/>
      <c r="N16" s="435"/>
      <c r="O16" s="432"/>
      <c r="P16" s="213"/>
      <c r="Q16" s="214" t="s">
        <v>453</v>
      </c>
    </row>
    <row r="17" spans="1:17" ht="23.45" customHeight="1">
      <c r="A17" s="22">
        <v>24</v>
      </c>
      <c r="B17" s="22">
        <v>64</v>
      </c>
      <c r="C17" s="22">
        <v>187</v>
      </c>
      <c r="D17" s="217" t="s">
        <v>574</v>
      </c>
      <c r="E17" s="22">
        <v>0</v>
      </c>
      <c r="F17" s="223" t="s">
        <v>577</v>
      </c>
      <c r="G17" s="22" t="s">
        <v>266</v>
      </c>
      <c r="H17" s="22">
        <v>1</v>
      </c>
      <c r="I17" s="23">
        <v>41274</v>
      </c>
      <c r="J17" s="23">
        <v>41274</v>
      </c>
      <c r="K17" s="13"/>
      <c r="L17" s="11"/>
      <c r="M17" s="433"/>
      <c r="N17" s="436"/>
      <c r="O17" s="433"/>
      <c r="P17" s="11"/>
      <c r="Q17" s="177" t="s">
        <v>453</v>
      </c>
    </row>
    <row r="18" spans="1:17" ht="23.45" customHeight="1">
      <c r="A18" s="22">
        <v>6</v>
      </c>
      <c r="B18" s="22">
        <v>23</v>
      </c>
      <c r="C18" s="22">
        <v>52</v>
      </c>
      <c r="D18" s="217" t="s">
        <v>500</v>
      </c>
      <c r="E18" s="22" t="s">
        <v>501</v>
      </c>
      <c r="F18" s="217" t="s">
        <v>505</v>
      </c>
      <c r="G18" s="22" t="s">
        <v>266</v>
      </c>
      <c r="H18" s="22">
        <v>1</v>
      </c>
      <c r="I18" s="23">
        <v>41455</v>
      </c>
      <c r="J18" s="23">
        <v>41455</v>
      </c>
      <c r="K18" s="13"/>
      <c r="L18" s="11"/>
      <c r="M18" s="11">
        <v>255000</v>
      </c>
      <c r="N18" s="25">
        <v>40</v>
      </c>
      <c r="O18" s="11">
        <v>102000</v>
      </c>
      <c r="P18" s="11"/>
      <c r="Q18" s="177" t="s">
        <v>453</v>
      </c>
    </row>
    <row r="19" spans="1:17" ht="23.45" customHeight="1">
      <c r="A19" s="22">
        <v>7</v>
      </c>
      <c r="B19" s="22">
        <v>24</v>
      </c>
      <c r="C19" s="22">
        <v>53</v>
      </c>
      <c r="D19" s="217" t="s">
        <v>502</v>
      </c>
      <c r="E19" s="22" t="s">
        <v>503</v>
      </c>
      <c r="F19" s="217" t="s">
        <v>505</v>
      </c>
      <c r="G19" s="22" t="s">
        <v>266</v>
      </c>
      <c r="H19" s="22">
        <v>1</v>
      </c>
      <c r="I19" s="23">
        <v>40908</v>
      </c>
      <c r="J19" s="23">
        <v>40908</v>
      </c>
      <c r="K19" s="13"/>
      <c r="L19" s="11"/>
      <c r="M19" s="11">
        <v>165000</v>
      </c>
      <c r="N19" s="25">
        <v>30</v>
      </c>
      <c r="O19" s="11">
        <v>49500</v>
      </c>
      <c r="P19" s="11"/>
      <c r="Q19" s="177" t="s">
        <v>453</v>
      </c>
    </row>
    <row r="20" spans="1:17" ht="23.45" customHeight="1">
      <c r="A20" s="22">
        <v>8</v>
      </c>
      <c r="B20" s="22">
        <v>25</v>
      </c>
      <c r="C20" s="22">
        <v>54</v>
      </c>
      <c r="D20" s="217" t="s">
        <v>502</v>
      </c>
      <c r="E20" s="22" t="s">
        <v>503</v>
      </c>
      <c r="F20" s="217" t="s">
        <v>505</v>
      </c>
      <c r="G20" s="22" t="s">
        <v>266</v>
      </c>
      <c r="H20" s="22">
        <v>1</v>
      </c>
      <c r="I20" s="23">
        <v>40908</v>
      </c>
      <c r="J20" s="23">
        <v>40908</v>
      </c>
      <c r="K20" s="13"/>
      <c r="L20" s="11"/>
      <c r="M20" s="11">
        <v>165000</v>
      </c>
      <c r="N20" s="25">
        <v>30</v>
      </c>
      <c r="O20" s="11">
        <v>49500</v>
      </c>
      <c r="P20" s="11"/>
      <c r="Q20" s="177" t="s">
        <v>453</v>
      </c>
    </row>
    <row r="21" spans="1:17" ht="23.45" customHeight="1">
      <c r="A21" s="22">
        <v>9</v>
      </c>
      <c r="B21" s="22">
        <v>33</v>
      </c>
      <c r="C21" s="22">
        <v>101</v>
      </c>
      <c r="D21" s="217" t="s">
        <v>516</v>
      </c>
      <c r="E21" s="22" t="s">
        <v>517</v>
      </c>
      <c r="F21" s="217" t="s">
        <v>334</v>
      </c>
      <c r="G21" s="22" t="s">
        <v>266</v>
      </c>
      <c r="H21" s="22">
        <v>1</v>
      </c>
      <c r="I21" s="23">
        <v>41639</v>
      </c>
      <c r="J21" s="23">
        <v>41639</v>
      </c>
      <c r="K21" s="13"/>
      <c r="L21" s="11"/>
      <c r="M21" s="11">
        <v>730000</v>
      </c>
      <c r="N21" s="25">
        <v>45</v>
      </c>
      <c r="O21" s="11">
        <v>328500</v>
      </c>
      <c r="P21" s="11"/>
      <c r="Q21" s="177" t="s">
        <v>453</v>
      </c>
    </row>
    <row r="22" spans="1:17" ht="23.45" customHeight="1">
      <c r="A22" s="22">
        <v>10</v>
      </c>
      <c r="B22" s="22">
        <v>81</v>
      </c>
      <c r="C22" s="22">
        <v>262</v>
      </c>
      <c r="D22" s="217" t="s">
        <v>592</v>
      </c>
      <c r="E22" s="22" t="s">
        <v>593</v>
      </c>
      <c r="F22" s="217" t="s">
        <v>596</v>
      </c>
      <c r="G22" s="22" t="s">
        <v>266</v>
      </c>
      <c r="H22" s="22">
        <v>1</v>
      </c>
      <c r="I22" s="23">
        <v>41274</v>
      </c>
      <c r="J22" s="23">
        <v>41274</v>
      </c>
      <c r="K22" s="13"/>
      <c r="L22" s="11"/>
      <c r="M22" s="11">
        <v>43000</v>
      </c>
      <c r="N22" s="25">
        <v>47</v>
      </c>
      <c r="O22" s="11">
        <v>20210</v>
      </c>
      <c r="P22" s="11"/>
      <c r="Q22" s="177" t="s">
        <v>453</v>
      </c>
    </row>
    <row r="23" spans="1:17" ht="23.45" customHeight="1">
      <c r="A23" s="22">
        <v>11</v>
      </c>
      <c r="B23" s="22">
        <v>35</v>
      </c>
      <c r="C23" s="22">
        <v>103</v>
      </c>
      <c r="D23" s="217" t="s">
        <v>520</v>
      </c>
      <c r="E23" s="22" t="s">
        <v>521</v>
      </c>
      <c r="F23" s="217" t="s">
        <v>529</v>
      </c>
      <c r="G23" s="22" t="s">
        <v>266</v>
      </c>
      <c r="H23" s="22">
        <v>1</v>
      </c>
      <c r="I23" s="23">
        <v>41639</v>
      </c>
      <c r="J23" s="23">
        <v>41639</v>
      </c>
      <c r="K23" s="13"/>
      <c r="L23" s="11"/>
      <c r="M23" s="11">
        <v>42000</v>
      </c>
      <c r="N23" s="25">
        <v>20</v>
      </c>
      <c r="O23" s="11">
        <v>8400</v>
      </c>
      <c r="P23" s="11"/>
      <c r="Q23" s="177" t="s">
        <v>453</v>
      </c>
    </row>
    <row r="24" spans="1:17" ht="23.45" customHeight="1">
      <c r="A24" s="22">
        <v>12</v>
      </c>
      <c r="B24" s="22">
        <v>1</v>
      </c>
      <c r="C24" s="22">
        <v>4</v>
      </c>
      <c r="D24" s="217" t="s">
        <v>450</v>
      </c>
      <c r="E24" s="22" t="s">
        <v>451</v>
      </c>
      <c r="F24" s="217" t="s">
        <v>452</v>
      </c>
      <c r="G24" s="22" t="s">
        <v>266</v>
      </c>
      <c r="H24" s="22">
        <v>1</v>
      </c>
      <c r="I24" s="23">
        <v>41090</v>
      </c>
      <c r="J24" s="23">
        <v>41090</v>
      </c>
      <c r="K24" s="13"/>
      <c r="L24" s="11"/>
      <c r="M24" s="11">
        <v>155000</v>
      </c>
      <c r="N24" s="25">
        <v>40</v>
      </c>
      <c r="O24" s="11">
        <v>62000</v>
      </c>
      <c r="P24" s="11"/>
      <c r="Q24" s="177" t="s">
        <v>453</v>
      </c>
    </row>
    <row r="25" spans="1:17" ht="23.45" customHeight="1">
      <c r="A25" s="22">
        <v>13</v>
      </c>
      <c r="B25" s="22">
        <v>18</v>
      </c>
      <c r="C25" s="22">
        <v>47</v>
      </c>
      <c r="D25" s="217" t="s">
        <v>302</v>
      </c>
      <c r="E25" s="22" t="s">
        <v>492</v>
      </c>
      <c r="F25" s="217" t="s">
        <v>452</v>
      </c>
      <c r="G25" s="22" t="s">
        <v>266</v>
      </c>
      <c r="H25" s="22">
        <v>1</v>
      </c>
      <c r="I25" s="23">
        <v>41274</v>
      </c>
      <c r="J25" s="23">
        <v>41274</v>
      </c>
      <c r="K25" s="13"/>
      <c r="L25" s="11"/>
      <c r="M25" s="11">
        <v>150000</v>
      </c>
      <c r="N25" s="25">
        <v>43</v>
      </c>
      <c r="O25" s="11">
        <v>64500</v>
      </c>
      <c r="P25" s="11"/>
      <c r="Q25" s="177" t="s">
        <v>453</v>
      </c>
    </row>
    <row r="26" spans="1:17" ht="23.45" customHeight="1">
      <c r="A26" s="22">
        <v>14</v>
      </c>
      <c r="B26" s="22">
        <v>17</v>
      </c>
      <c r="C26" s="22">
        <v>45</v>
      </c>
      <c r="D26" s="217" t="s">
        <v>487</v>
      </c>
      <c r="E26" s="22" t="s">
        <v>488</v>
      </c>
      <c r="F26" s="217" t="s">
        <v>491</v>
      </c>
      <c r="G26" s="22" t="s">
        <v>266</v>
      </c>
      <c r="H26" s="22">
        <v>1</v>
      </c>
      <c r="I26" s="23">
        <v>41066</v>
      </c>
      <c r="J26" s="23">
        <v>41066</v>
      </c>
      <c r="K26" s="13"/>
      <c r="L26" s="11"/>
      <c r="M26" s="11">
        <v>49000</v>
      </c>
      <c r="N26" s="25">
        <v>39</v>
      </c>
      <c r="O26" s="11">
        <v>19110</v>
      </c>
      <c r="P26" s="11"/>
      <c r="Q26" s="177" t="s">
        <v>453</v>
      </c>
    </row>
    <row r="27" spans="1:17" ht="23.45" customHeight="1">
      <c r="A27" s="22">
        <v>15</v>
      </c>
      <c r="B27" s="22">
        <v>36</v>
      </c>
      <c r="C27" s="22">
        <v>104</v>
      </c>
      <c r="D27" s="217" t="s">
        <v>522</v>
      </c>
      <c r="E27" s="22" t="s">
        <v>1729</v>
      </c>
      <c r="F27" s="217" t="s">
        <v>530</v>
      </c>
      <c r="G27" s="22" t="s">
        <v>266</v>
      </c>
      <c r="H27" s="22">
        <v>1</v>
      </c>
      <c r="I27" s="23">
        <v>41425</v>
      </c>
      <c r="J27" s="23">
        <v>41425</v>
      </c>
      <c r="K27" s="13"/>
      <c r="L27" s="11"/>
      <c r="M27" s="11">
        <v>1600</v>
      </c>
      <c r="N27" s="25">
        <v>46</v>
      </c>
      <c r="O27" s="11">
        <v>736</v>
      </c>
      <c r="P27" s="11"/>
      <c r="Q27" s="177" t="s">
        <v>453</v>
      </c>
    </row>
    <row r="28" spans="1:17" ht="23.45" customHeight="1">
      <c r="A28" s="22">
        <v>16</v>
      </c>
      <c r="B28" s="22">
        <v>38</v>
      </c>
      <c r="C28" s="22">
        <v>106</v>
      </c>
      <c r="D28" s="217" t="s">
        <v>525</v>
      </c>
      <c r="E28" s="22" t="s">
        <v>1730</v>
      </c>
      <c r="F28" s="217" t="s">
        <v>530</v>
      </c>
      <c r="G28" s="22" t="s">
        <v>266</v>
      </c>
      <c r="H28" s="22">
        <v>1</v>
      </c>
      <c r="I28" s="23">
        <v>41639</v>
      </c>
      <c r="J28" s="23">
        <v>41639</v>
      </c>
      <c r="K28" s="13"/>
      <c r="L28" s="11"/>
      <c r="M28" s="11">
        <v>1600</v>
      </c>
      <c r="N28" s="25">
        <v>50</v>
      </c>
      <c r="O28" s="11">
        <v>800</v>
      </c>
      <c r="P28" s="11"/>
      <c r="Q28" s="177" t="s">
        <v>453</v>
      </c>
    </row>
    <row r="29" spans="1:17" ht="23.45" customHeight="1">
      <c r="A29" s="22">
        <v>17</v>
      </c>
      <c r="B29" s="22">
        <v>40</v>
      </c>
      <c r="C29" s="22">
        <v>118</v>
      </c>
      <c r="D29" s="217" t="s">
        <v>534</v>
      </c>
      <c r="E29" s="22" t="s">
        <v>535</v>
      </c>
      <c r="F29" s="217" t="s">
        <v>536</v>
      </c>
      <c r="G29" s="22" t="s">
        <v>266</v>
      </c>
      <c r="H29" s="22">
        <v>1</v>
      </c>
      <c r="I29" s="23">
        <v>41060</v>
      </c>
      <c r="J29" s="23">
        <v>41060</v>
      </c>
      <c r="K29" s="13"/>
      <c r="L29" s="11"/>
      <c r="M29" s="11">
        <v>5500</v>
      </c>
      <c r="N29" s="25">
        <v>39</v>
      </c>
      <c r="O29" s="11">
        <v>2145</v>
      </c>
      <c r="P29" s="11"/>
      <c r="Q29" s="177" t="s">
        <v>453</v>
      </c>
    </row>
    <row r="30" spans="1:17" ht="23.45" customHeight="1">
      <c r="A30" s="22">
        <v>18</v>
      </c>
      <c r="B30" s="22">
        <v>27</v>
      </c>
      <c r="C30" s="22">
        <v>86</v>
      </c>
      <c r="D30" s="217" t="s">
        <v>508</v>
      </c>
      <c r="E30" s="22" t="s">
        <v>509</v>
      </c>
      <c r="F30" s="217" t="s">
        <v>319</v>
      </c>
      <c r="G30" s="22" t="s">
        <v>266</v>
      </c>
      <c r="H30" s="22">
        <v>1</v>
      </c>
      <c r="I30" s="23">
        <v>41639</v>
      </c>
      <c r="J30" s="23">
        <v>41639</v>
      </c>
      <c r="K30" s="13"/>
      <c r="L30" s="11"/>
      <c r="M30" s="11">
        <v>6000</v>
      </c>
      <c r="N30" s="25">
        <v>56</v>
      </c>
      <c r="O30" s="11">
        <v>3360</v>
      </c>
      <c r="P30" s="11"/>
      <c r="Q30" s="177" t="s">
        <v>453</v>
      </c>
    </row>
    <row r="31" spans="1:17" ht="23.45" customHeight="1">
      <c r="A31" s="22">
        <v>23</v>
      </c>
      <c r="B31" s="22">
        <v>5</v>
      </c>
      <c r="C31" s="22">
        <v>29</v>
      </c>
      <c r="D31" s="217" t="s">
        <v>462</v>
      </c>
      <c r="E31" s="22" t="s">
        <v>463</v>
      </c>
      <c r="F31" s="217" t="s">
        <v>478</v>
      </c>
      <c r="G31" s="22" t="s">
        <v>266</v>
      </c>
      <c r="H31" s="22">
        <v>1</v>
      </c>
      <c r="I31" s="23">
        <v>40983</v>
      </c>
      <c r="J31" s="23">
        <v>40983</v>
      </c>
      <c r="K31" s="13"/>
      <c r="L31" s="11"/>
      <c r="M31" s="11">
        <v>45000</v>
      </c>
      <c r="N31" s="25">
        <v>38</v>
      </c>
      <c r="O31" s="11">
        <v>17100</v>
      </c>
      <c r="P31" s="11"/>
      <c r="Q31" s="177" t="s">
        <v>453</v>
      </c>
    </row>
    <row r="32" spans="1:17" ht="23.45" customHeight="1">
      <c r="A32" s="22">
        <v>25</v>
      </c>
      <c r="B32" s="22">
        <v>54</v>
      </c>
      <c r="C32" s="22">
        <v>174</v>
      </c>
      <c r="D32" s="217" t="s">
        <v>562</v>
      </c>
      <c r="E32" s="22" t="s">
        <v>540</v>
      </c>
      <c r="F32" s="217" t="s">
        <v>545</v>
      </c>
      <c r="G32" s="22" t="s">
        <v>266</v>
      </c>
      <c r="H32" s="22">
        <v>1</v>
      </c>
      <c r="I32" s="23">
        <v>41090</v>
      </c>
      <c r="J32" s="23">
        <v>41090</v>
      </c>
      <c r="K32" s="13"/>
      <c r="L32" s="11"/>
      <c r="M32" s="11">
        <v>14800</v>
      </c>
      <c r="N32" s="25">
        <v>40</v>
      </c>
      <c r="O32" s="11">
        <v>5920</v>
      </c>
      <c r="P32" s="11"/>
      <c r="Q32" s="177" t="s">
        <v>453</v>
      </c>
    </row>
    <row r="33" spans="1:17" ht="23.45" customHeight="1">
      <c r="A33" s="22">
        <v>26</v>
      </c>
      <c r="B33" s="22">
        <v>4</v>
      </c>
      <c r="C33" s="22">
        <v>27</v>
      </c>
      <c r="D33" s="217" t="s">
        <v>459</v>
      </c>
      <c r="E33" s="22" t="s">
        <v>460</v>
      </c>
      <c r="F33" s="217" t="s">
        <v>461</v>
      </c>
      <c r="G33" s="22" t="s">
        <v>266</v>
      </c>
      <c r="H33" s="22">
        <v>1</v>
      </c>
      <c r="I33" s="23">
        <v>41639</v>
      </c>
      <c r="J33" s="23">
        <v>41639</v>
      </c>
      <c r="K33" s="13"/>
      <c r="L33" s="11"/>
      <c r="M33" s="11">
        <v>10000</v>
      </c>
      <c r="N33" s="25">
        <v>65</v>
      </c>
      <c r="O33" s="11">
        <v>6500</v>
      </c>
      <c r="P33" s="11"/>
      <c r="Q33" s="177" t="s">
        <v>453</v>
      </c>
    </row>
    <row r="34" spans="1:17" ht="23.45" customHeight="1">
      <c r="A34" s="22">
        <v>27</v>
      </c>
      <c r="B34" s="22">
        <v>47</v>
      </c>
      <c r="C34" s="22">
        <v>146</v>
      </c>
      <c r="D34" s="217" t="s">
        <v>549</v>
      </c>
      <c r="E34" s="22" t="s">
        <v>550</v>
      </c>
      <c r="F34" s="217" t="s">
        <v>552</v>
      </c>
      <c r="G34" s="22" t="s">
        <v>266</v>
      </c>
      <c r="H34" s="22">
        <v>3</v>
      </c>
      <c r="I34" s="23">
        <v>40999</v>
      </c>
      <c r="J34" s="23">
        <v>40999</v>
      </c>
      <c r="K34" s="13"/>
      <c r="L34" s="11"/>
      <c r="M34" s="11">
        <v>31500</v>
      </c>
      <c r="N34" s="25">
        <v>38</v>
      </c>
      <c r="O34" s="11">
        <v>11970</v>
      </c>
      <c r="P34" s="11"/>
      <c r="Q34" s="177" t="s">
        <v>453</v>
      </c>
    </row>
    <row r="35" spans="1:17" ht="23.45" customHeight="1">
      <c r="A35" s="22">
        <v>28</v>
      </c>
      <c r="B35" s="22">
        <v>46</v>
      </c>
      <c r="C35" s="22">
        <v>145</v>
      </c>
      <c r="D35" s="217" t="s">
        <v>547</v>
      </c>
      <c r="E35" s="22" t="s">
        <v>548</v>
      </c>
      <c r="F35" s="217" t="s">
        <v>551</v>
      </c>
      <c r="G35" s="22" t="s">
        <v>266</v>
      </c>
      <c r="H35" s="22">
        <v>4</v>
      </c>
      <c r="I35" s="23">
        <v>40999</v>
      </c>
      <c r="J35" s="23">
        <v>40999</v>
      </c>
      <c r="K35" s="13"/>
      <c r="L35" s="11"/>
      <c r="M35" s="11">
        <v>276000</v>
      </c>
      <c r="N35" s="25">
        <v>38</v>
      </c>
      <c r="O35" s="11">
        <v>104880</v>
      </c>
      <c r="P35" s="11"/>
      <c r="Q35" s="177" t="s">
        <v>453</v>
      </c>
    </row>
    <row r="36" spans="1:17" ht="23.45" customHeight="1">
      <c r="A36" s="22">
        <v>29</v>
      </c>
      <c r="B36" s="22">
        <v>96</v>
      </c>
      <c r="C36" s="22">
        <v>334</v>
      </c>
      <c r="D36" s="217" t="s">
        <v>627</v>
      </c>
      <c r="E36" s="22" t="s">
        <v>628</v>
      </c>
      <c r="F36" s="217" t="s">
        <v>629</v>
      </c>
      <c r="G36" s="22" t="s">
        <v>266</v>
      </c>
      <c r="H36" s="22">
        <v>1</v>
      </c>
      <c r="I36" s="23">
        <v>41274</v>
      </c>
      <c r="J36" s="23">
        <v>41274</v>
      </c>
      <c r="K36" s="13"/>
      <c r="L36" s="11"/>
      <c r="M36" s="11">
        <v>570000</v>
      </c>
      <c r="N36" s="25">
        <v>25</v>
      </c>
      <c r="O36" s="11">
        <v>142500</v>
      </c>
      <c r="P36" s="11"/>
      <c r="Q36" s="177" t="s">
        <v>453</v>
      </c>
    </row>
    <row r="37" spans="1:17" ht="23.45" customHeight="1">
      <c r="A37" s="22">
        <v>30</v>
      </c>
      <c r="B37" s="22">
        <v>84</v>
      </c>
      <c r="C37" s="22">
        <v>271</v>
      </c>
      <c r="D37" s="217" t="s">
        <v>396</v>
      </c>
      <c r="E37" s="22" t="s">
        <v>598</v>
      </c>
      <c r="F37" s="217" t="s">
        <v>599</v>
      </c>
      <c r="G37" s="22" t="s">
        <v>266</v>
      </c>
      <c r="H37" s="22">
        <v>1</v>
      </c>
      <c r="I37" s="23">
        <v>40939</v>
      </c>
      <c r="J37" s="23">
        <v>40939</v>
      </c>
      <c r="K37" s="13"/>
      <c r="L37" s="11"/>
      <c r="M37" s="11">
        <v>900</v>
      </c>
      <c r="N37" s="25">
        <v>37</v>
      </c>
      <c r="O37" s="11">
        <v>333</v>
      </c>
      <c r="P37" s="11"/>
      <c r="Q37" s="177" t="s">
        <v>453</v>
      </c>
    </row>
    <row r="38" spans="1:17" ht="23.45" customHeight="1">
      <c r="A38" s="22">
        <v>31</v>
      </c>
      <c r="B38" s="22">
        <v>52</v>
      </c>
      <c r="C38" s="22">
        <v>164</v>
      </c>
      <c r="D38" s="217" t="s">
        <v>558</v>
      </c>
      <c r="E38" s="217" t="s">
        <v>559</v>
      </c>
      <c r="F38" s="217" t="s">
        <v>363</v>
      </c>
      <c r="G38" s="22" t="s">
        <v>266</v>
      </c>
      <c r="H38" s="22">
        <v>1</v>
      </c>
      <c r="I38" s="23">
        <v>41640</v>
      </c>
      <c r="J38" s="23">
        <v>41640</v>
      </c>
      <c r="K38" s="13"/>
      <c r="L38" s="11"/>
      <c r="M38" s="11">
        <v>45000</v>
      </c>
      <c r="N38" s="25">
        <v>60</v>
      </c>
      <c r="O38" s="11">
        <v>27000</v>
      </c>
      <c r="P38" s="11"/>
      <c r="Q38" s="177" t="s">
        <v>453</v>
      </c>
    </row>
    <row r="39" spans="1:17" ht="23.45" customHeight="1">
      <c r="A39" s="22">
        <v>32</v>
      </c>
      <c r="B39" s="22">
        <v>82</v>
      </c>
      <c r="C39" s="22">
        <v>263</v>
      </c>
      <c r="D39" s="217" t="s">
        <v>594</v>
      </c>
      <c r="E39" s="22" t="s">
        <v>595</v>
      </c>
      <c r="F39" s="217" t="s">
        <v>597</v>
      </c>
      <c r="G39" s="22" t="s">
        <v>360</v>
      </c>
      <c r="H39" s="22">
        <v>6</v>
      </c>
      <c r="I39" s="23">
        <v>41209</v>
      </c>
      <c r="J39" s="23">
        <v>41209</v>
      </c>
      <c r="K39" s="13"/>
      <c r="L39" s="11"/>
      <c r="M39" s="11">
        <v>346000</v>
      </c>
      <c r="N39" s="25">
        <v>42</v>
      </c>
      <c r="O39" s="11">
        <v>145320</v>
      </c>
      <c r="P39" s="11"/>
      <c r="Q39" s="177" t="s">
        <v>453</v>
      </c>
    </row>
    <row r="40" spans="1:17" ht="23.45" customHeight="1">
      <c r="A40" s="22">
        <v>33</v>
      </c>
      <c r="B40" s="22">
        <v>49</v>
      </c>
      <c r="C40" s="22">
        <v>149</v>
      </c>
      <c r="D40" s="217" t="s">
        <v>506</v>
      </c>
      <c r="E40" s="22" t="s">
        <v>507</v>
      </c>
      <c r="F40" s="217" t="s">
        <v>510</v>
      </c>
      <c r="G40" s="22" t="s">
        <v>266</v>
      </c>
      <c r="H40" s="22">
        <v>1</v>
      </c>
      <c r="I40" s="23">
        <v>41275</v>
      </c>
      <c r="J40" s="23">
        <v>41275</v>
      </c>
      <c r="K40" s="13"/>
      <c r="L40" s="11"/>
      <c r="M40" s="11">
        <v>130000</v>
      </c>
      <c r="N40" s="25">
        <v>40</v>
      </c>
      <c r="O40" s="11">
        <v>52000</v>
      </c>
      <c r="P40" s="11"/>
      <c r="Q40" s="177" t="s">
        <v>453</v>
      </c>
    </row>
    <row r="41" spans="1:17" ht="23.45" customHeight="1">
      <c r="A41" s="22">
        <v>34</v>
      </c>
      <c r="B41" s="22">
        <v>26</v>
      </c>
      <c r="C41" s="22">
        <v>85</v>
      </c>
      <c r="D41" s="217" t="s">
        <v>506</v>
      </c>
      <c r="E41" s="22" t="s">
        <v>507</v>
      </c>
      <c r="F41" s="217" t="s">
        <v>510</v>
      </c>
      <c r="G41" s="22" t="s">
        <v>266</v>
      </c>
      <c r="H41" s="22">
        <v>1</v>
      </c>
      <c r="I41" s="23">
        <v>41305</v>
      </c>
      <c r="J41" s="23">
        <v>41305</v>
      </c>
      <c r="K41" s="13"/>
      <c r="L41" s="11"/>
      <c r="M41" s="11">
        <v>130000</v>
      </c>
      <c r="N41" s="25">
        <v>41</v>
      </c>
      <c r="O41" s="11">
        <v>53300</v>
      </c>
      <c r="P41" s="11"/>
      <c r="Q41" s="177" t="s">
        <v>453</v>
      </c>
    </row>
    <row r="42" spans="1:17" ht="23.45" customHeight="1">
      <c r="A42" s="22">
        <v>35</v>
      </c>
      <c r="B42" s="22">
        <v>48</v>
      </c>
      <c r="C42" s="22">
        <v>148</v>
      </c>
      <c r="D42" s="217" t="s">
        <v>506</v>
      </c>
      <c r="E42" s="22" t="s">
        <v>553</v>
      </c>
      <c r="F42" s="217" t="s">
        <v>510</v>
      </c>
      <c r="G42" s="22" t="s">
        <v>266</v>
      </c>
      <c r="H42" s="22">
        <v>1</v>
      </c>
      <c r="I42" s="23">
        <v>41275</v>
      </c>
      <c r="J42" s="23">
        <v>41275</v>
      </c>
      <c r="K42" s="13"/>
      <c r="L42" s="11"/>
      <c r="M42" s="11">
        <v>150000</v>
      </c>
      <c r="N42" s="25">
        <v>40</v>
      </c>
      <c r="O42" s="11">
        <v>60000</v>
      </c>
      <c r="P42" s="11"/>
      <c r="Q42" s="177" t="s">
        <v>453</v>
      </c>
    </row>
    <row r="43" spans="1:17" ht="23.45" customHeight="1">
      <c r="A43" s="22">
        <v>36</v>
      </c>
      <c r="B43" s="22">
        <v>77</v>
      </c>
      <c r="C43" s="22">
        <v>226</v>
      </c>
      <c r="D43" s="217" t="s">
        <v>586</v>
      </c>
      <c r="E43" s="22" t="s">
        <v>587</v>
      </c>
      <c r="F43" s="217" t="s">
        <v>510</v>
      </c>
      <c r="G43" s="22" t="s">
        <v>266</v>
      </c>
      <c r="H43" s="22">
        <v>1</v>
      </c>
      <c r="I43" s="23">
        <v>41000</v>
      </c>
      <c r="J43" s="23">
        <v>41000</v>
      </c>
      <c r="K43" s="13"/>
      <c r="L43" s="11"/>
      <c r="M43" s="11">
        <v>235000</v>
      </c>
      <c r="N43" s="25">
        <v>38</v>
      </c>
      <c r="O43" s="11">
        <v>89300</v>
      </c>
      <c r="P43" s="11"/>
      <c r="Q43" s="177" t="s">
        <v>453</v>
      </c>
    </row>
    <row r="44" spans="1:17" ht="23.45" customHeight="1">
      <c r="A44" s="22">
        <v>37</v>
      </c>
      <c r="B44" s="22">
        <v>78</v>
      </c>
      <c r="C44" s="22">
        <v>227</v>
      </c>
      <c r="D44" s="217" t="s">
        <v>482</v>
      </c>
      <c r="E44" s="22" t="s">
        <v>588</v>
      </c>
      <c r="F44" s="217" t="s">
        <v>527</v>
      </c>
      <c r="G44" s="22" t="s">
        <v>266</v>
      </c>
      <c r="H44" s="22">
        <v>1</v>
      </c>
      <c r="I44" s="23" t="s">
        <v>590</v>
      </c>
      <c r="J44" s="23" t="s">
        <v>590</v>
      </c>
      <c r="K44" s="13"/>
      <c r="L44" s="11"/>
      <c r="M44" s="11">
        <v>22000</v>
      </c>
      <c r="N44" s="25">
        <v>26</v>
      </c>
      <c r="O44" s="11">
        <v>5720</v>
      </c>
      <c r="P44" s="11"/>
      <c r="Q44" s="177" t="s">
        <v>453</v>
      </c>
    </row>
    <row r="45" spans="1:17" ht="23.45" customHeight="1">
      <c r="A45" s="22">
        <v>38</v>
      </c>
      <c r="B45" s="22">
        <v>50</v>
      </c>
      <c r="C45" s="22">
        <v>150</v>
      </c>
      <c r="D45" s="217" t="s">
        <v>554</v>
      </c>
      <c r="E45" s="22" t="s">
        <v>555</v>
      </c>
      <c r="F45" s="217" t="s">
        <v>556</v>
      </c>
      <c r="G45" s="22" t="s">
        <v>360</v>
      </c>
      <c r="H45" s="22">
        <v>1</v>
      </c>
      <c r="I45" s="23">
        <v>41274</v>
      </c>
      <c r="J45" s="23">
        <v>41274</v>
      </c>
      <c r="K45" s="13"/>
      <c r="L45" s="11"/>
      <c r="M45" s="11">
        <v>340000</v>
      </c>
      <c r="N45" s="25">
        <v>40</v>
      </c>
      <c r="O45" s="11">
        <v>136000</v>
      </c>
      <c r="P45" s="11"/>
      <c r="Q45" s="177" t="s">
        <v>453</v>
      </c>
    </row>
    <row r="46" spans="1:17" ht="23.45" customHeight="1">
      <c r="A46" s="22">
        <v>39</v>
      </c>
      <c r="B46" s="22">
        <v>83</v>
      </c>
      <c r="C46" s="22">
        <v>264</v>
      </c>
      <c r="D46" s="217" t="s">
        <v>468</v>
      </c>
      <c r="E46" s="22" t="s">
        <v>469</v>
      </c>
      <c r="F46" s="217" t="s">
        <v>479</v>
      </c>
      <c r="G46" s="22" t="s">
        <v>266</v>
      </c>
      <c r="H46" s="22">
        <v>1</v>
      </c>
      <c r="I46" s="23">
        <v>41210</v>
      </c>
      <c r="J46" s="23">
        <v>41210</v>
      </c>
      <c r="K46" s="13"/>
      <c r="L46" s="11"/>
      <c r="M46" s="11">
        <v>38000</v>
      </c>
      <c r="N46" s="25">
        <v>32</v>
      </c>
      <c r="O46" s="11">
        <v>12160</v>
      </c>
      <c r="P46" s="11"/>
      <c r="Q46" s="177" t="s">
        <v>453</v>
      </c>
    </row>
    <row r="47" spans="1:17" ht="23.45" customHeight="1">
      <c r="A47" s="22">
        <v>40</v>
      </c>
      <c r="B47" s="22">
        <v>8</v>
      </c>
      <c r="C47" s="22">
        <v>32</v>
      </c>
      <c r="D47" s="217" t="s">
        <v>468</v>
      </c>
      <c r="E47" s="22" t="s">
        <v>469</v>
      </c>
      <c r="F47" s="217" t="s">
        <v>479</v>
      </c>
      <c r="G47" s="22" t="s">
        <v>266</v>
      </c>
      <c r="H47" s="22">
        <v>1</v>
      </c>
      <c r="I47" s="23">
        <v>41090</v>
      </c>
      <c r="J47" s="23">
        <v>41090</v>
      </c>
      <c r="K47" s="13"/>
      <c r="L47" s="11"/>
      <c r="M47" s="11">
        <v>38000</v>
      </c>
      <c r="N47" s="25">
        <v>30</v>
      </c>
      <c r="O47" s="11">
        <v>11400</v>
      </c>
      <c r="P47" s="11"/>
      <c r="Q47" s="177" t="s">
        <v>453</v>
      </c>
    </row>
    <row r="48" spans="1:17" ht="23.45" customHeight="1">
      <c r="A48" s="22">
        <v>41</v>
      </c>
      <c r="B48" s="22">
        <v>28</v>
      </c>
      <c r="C48" s="22">
        <v>96</v>
      </c>
      <c r="D48" s="217" t="s">
        <v>511</v>
      </c>
      <c r="E48" s="22" t="s">
        <v>512</v>
      </c>
      <c r="F48" s="217" t="s">
        <v>526</v>
      </c>
      <c r="G48" s="22" t="s">
        <v>266</v>
      </c>
      <c r="H48" s="22">
        <v>1</v>
      </c>
      <c r="I48" s="23">
        <v>40908</v>
      </c>
      <c r="J48" s="23">
        <v>40908</v>
      </c>
      <c r="K48" s="13"/>
      <c r="L48" s="11"/>
      <c r="M48" s="11">
        <v>21000</v>
      </c>
      <c r="N48" s="25">
        <v>30</v>
      </c>
      <c r="O48" s="11">
        <v>6300</v>
      </c>
      <c r="P48" s="11"/>
      <c r="Q48" s="177" t="s">
        <v>453</v>
      </c>
    </row>
    <row r="49" spans="1:17" ht="23.45" customHeight="1">
      <c r="A49" s="22">
        <v>42</v>
      </c>
      <c r="B49" s="22">
        <v>22</v>
      </c>
      <c r="C49" s="22">
        <v>51</v>
      </c>
      <c r="D49" s="217" t="s">
        <v>498</v>
      </c>
      <c r="E49" s="22" t="s">
        <v>499</v>
      </c>
      <c r="F49" s="217" t="s">
        <v>504</v>
      </c>
      <c r="G49" s="22" t="s">
        <v>266</v>
      </c>
      <c r="H49" s="22">
        <v>1</v>
      </c>
      <c r="I49" s="23">
        <v>41090</v>
      </c>
      <c r="J49" s="23">
        <v>41090</v>
      </c>
      <c r="K49" s="13"/>
      <c r="L49" s="11"/>
      <c r="M49" s="11">
        <v>530000</v>
      </c>
      <c r="N49" s="25">
        <v>37</v>
      </c>
      <c r="O49" s="11">
        <v>196100</v>
      </c>
      <c r="P49" s="11"/>
      <c r="Q49" s="177" t="s">
        <v>453</v>
      </c>
    </row>
    <row r="50" spans="1:17" ht="23.45" customHeight="1">
      <c r="A50" s="22">
        <v>43</v>
      </c>
      <c r="B50" s="22">
        <v>29</v>
      </c>
      <c r="C50" s="22">
        <v>97</v>
      </c>
      <c r="D50" s="217" t="s">
        <v>482</v>
      </c>
      <c r="E50" s="22" t="s">
        <v>513</v>
      </c>
      <c r="F50" s="217" t="s">
        <v>527</v>
      </c>
      <c r="G50" s="22" t="s">
        <v>266</v>
      </c>
      <c r="H50" s="22">
        <v>1</v>
      </c>
      <c r="I50" s="23">
        <v>41486</v>
      </c>
      <c r="J50" s="23">
        <v>41486</v>
      </c>
      <c r="K50" s="13"/>
      <c r="L50" s="11"/>
      <c r="M50" s="11">
        <v>22000</v>
      </c>
      <c r="N50" s="25">
        <v>39</v>
      </c>
      <c r="O50" s="11">
        <v>8580</v>
      </c>
      <c r="P50" s="11"/>
      <c r="Q50" s="177" t="s">
        <v>453</v>
      </c>
    </row>
    <row r="51" spans="1:17" ht="23.45" customHeight="1">
      <c r="A51" s="22">
        <v>44</v>
      </c>
      <c r="B51" s="22">
        <v>30</v>
      </c>
      <c r="C51" s="22">
        <v>98</v>
      </c>
      <c r="D51" s="217" t="s">
        <v>482</v>
      </c>
      <c r="E51" s="22" t="s">
        <v>513</v>
      </c>
      <c r="F51" s="217" t="s">
        <v>527</v>
      </c>
      <c r="G51" s="22" t="s">
        <v>266</v>
      </c>
      <c r="H51" s="22">
        <v>1</v>
      </c>
      <c r="I51" s="23">
        <v>41486</v>
      </c>
      <c r="J51" s="23">
        <v>41486</v>
      </c>
      <c r="K51" s="13"/>
      <c r="L51" s="11"/>
      <c r="M51" s="11">
        <v>22000</v>
      </c>
      <c r="N51" s="25">
        <v>39</v>
      </c>
      <c r="O51" s="11">
        <v>8580</v>
      </c>
      <c r="P51" s="11"/>
      <c r="Q51" s="177" t="s">
        <v>453</v>
      </c>
    </row>
    <row r="52" spans="1:17" ht="23.45" customHeight="1">
      <c r="A52" s="22">
        <v>45</v>
      </c>
      <c r="B52" s="22">
        <v>31</v>
      </c>
      <c r="C52" s="22">
        <v>99</v>
      </c>
      <c r="D52" s="217" t="s">
        <v>482</v>
      </c>
      <c r="E52" s="22" t="s">
        <v>513</v>
      </c>
      <c r="F52" s="217" t="s">
        <v>527</v>
      </c>
      <c r="G52" s="22" t="s">
        <v>266</v>
      </c>
      <c r="H52" s="22">
        <v>1</v>
      </c>
      <c r="I52" s="23">
        <v>41486</v>
      </c>
      <c r="J52" s="23">
        <v>41486</v>
      </c>
      <c r="K52" s="13"/>
      <c r="L52" s="11"/>
      <c r="M52" s="11">
        <v>22000</v>
      </c>
      <c r="N52" s="25">
        <v>39</v>
      </c>
      <c r="O52" s="11">
        <v>8580</v>
      </c>
      <c r="P52" s="11"/>
      <c r="Q52" s="177" t="s">
        <v>453</v>
      </c>
    </row>
    <row r="53" spans="1:17" ht="23.45" customHeight="1">
      <c r="A53" s="22">
        <v>46</v>
      </c>
      <c r="B53" s="22">
        <v>41</v>
      </c>
      <c r="C53" s="22">
        <v>127</v>
      </c>
      <c r="D53" s="217" t="s">
        <v>537</v>
      </c>
      <c r="E53" s="22" t="s">
        <v>538</v>
      </c>
      <c r="F53" s="217" t="s">
        <v>527</v>
      </c>
      <c r="G53" s="22" t="s">
        <v>266</v>
      </c>
      <c r="H53" s="22">
        <v>1</v>
      </c>
      <c r="I53" s="23">
        <v>41639</v>
      </c>
      <c r="J53" s="23">
        <v>41639</v>
      </c>
      <c r="K53" s="13"/>
      <c r="L53" s="11"/>
      <c r="M53" s="11">
        <v>31000</v>
      </c>
      <c r="N53" s="25">
        <v>34</v>
      </c>
      <c r="O53" s="11">
        <v>10540</v>
      </c>
      <c r="P53" s="11"/>
      <c r="Q53" s="177" t="s">
        <v>453</v>
      </c>
    </row>
    <row r="54" spans="1:17" ht="23.45" customHeight="1">
      <c r="A54" s="22">
        <v>47</v>
      </c>
      <c r="B54" s="22">
        <v>43</v>
      </c>
      <c r="C54" s="22">
        <v>129</v>
      </c>
      <c r="D54" s="217" t="s">
        <v>541</v>
      </c>
      <c r="E54" s="22" t="s">
        <v>542</v>
      </c>
      <c r="F54" s="217" t="s">
        <v>480</v>
      </c>
      <c r="G54" s="22" t="s">
        <v>266</v>
      </c>
      <c r="H54" s="22">
        <v>1</v>
      </c>
      <c r="I54" s="23">
        <v>41090</v>
      </c>
      <c r="J54" s="23">
        <v>41090</v>
      </c>
      <c r="K54" s="13"/>
      <c r="L54" s="11"/>
      <c r="M54" s="11">
        <v>31000</v>
      </c>
      <c r="N54" s="25">
        <v>40</v>
      </c>
      <c r="O54" s="11">
        <v>12400</v>
      </c>
      <c r="P54" s="11"/>
      <c r="Q54" s="177" t="s">
        <v>453</v>
      </c>
    </row>
    <row r="55" spans="1:17" ht="23.45" customHeight="1">
      <c r="A55" s="22">
        <v>48</v>
      </c>
      <c r="B55" s="22">
        <v>10</v>
      </c>
      <c r="C55" s="22">
        <v>34</v>
      </c>
      <c r="D55" s="217" t="s">
        <v>472</v>
      </c>
      <c r="E55" s="22" t="s">
        <v>473</v>
      </c>
      <c r="F55" s="217" t="s">
        <v>480</v>
      </c>
      <c r="G55" s="22" t="s">
        <v>266</v>
      </c>
      <c r="H55" s="22">
        <v>1</v>
      </c>
      <c r="I55" s="23">
        <v>41090</v>
      </c>
      <c r="J55" s="23">
        <v>41090</v>
      </c>
      <c r="K55" s="13"/>
      <c r="L55" s="11"/>
      <c r="M55" s="11">
        <v>23000</v>
      </c>
      <c r="N55" s="25">
        <v>40</v>
      </c>
      <c r="O55" s="11">
        <v>9200</v>
      </c>
      <c r="P55" s="11"/>
      <c r="Q55" s="177" t="s">
        <v>453</v>
      </c>
    </row>
    <row r="56" spans="1:17" ht="23.45" customHeight="1">
      <c r="A56" s="22">
        <v>49</v>
      </c>
      <c r="B56" s="22">
        <v>11</v>
      </c>
      <c r="C56" s="22">
        <v>35</v>
      </c>
      <c r="D56" s="217" t="s">
        <v>472</v>
      </c>
      <c r="E56" s="22" t="s">
        <v>473</v>
      </c>
      <c r="F56" s="217" t="s">
        <v>480</v>
      </c>
      <c r="G56" s="22" t="s">
        <v>266</v>
      </c>
      <c r="H56" s="22">
        <v>1</v>
      </c>
      <c r="I56" s="23">
        <v>41090</v>
      </c>
      <c r="J56" s="23">
        <v>41090</v>
      </c>
      <c r="K56" s="13"/>
      <c r="L56" s="11"/>
      <c r="M56" s="11">
        <v>23000</v>
      </c>
      <c r="N56" s="25">
        <v>40</v>
      </c>
      <c r="O56" s="11">
        <v>9200</v>
      </c>
      <c r="P56" s="11"/>
      <c r="Q56" s="177" t="s">
        <v>453</v>
      </c>
    </row>
    <row r="57" spans="1:17" ht="23.45" customHeight="1">
      <c r="A57" s="22">
        <v>50</v>
      </c>
      <c r="B57" s="22">
        <v>9</v>
      </c>
      <c r="C57" s="22">
        <v>33</v>
      </c>
      <c r="D57" s="217" t="s">
        <v>470</v>
      </c>
      <c r="E57" s="22" t="s">
        <v>471</v>
      </c>
      <c r="F57" s="217" t="s">
        <v>480</v>
      </c>
      <c r="G57" s="22" t="s">
        <v>266</v>
      </c>
      <c r="H57" s="22">
        <v>1</v>
      </c>
      <c r="I57" s="23">
        <v>41274</v>
      </c>
      <c r="J57" s="23">
        <v>41274</v>
      </c>
      <c r="K57" s="13"/>
      <c r="L57" s="11"/>
      <c r="M57" s="11">
        <v>59000</v>
      </c>
      <c r="N57" s="25">
        <v>43</v>
      </c>
      <c r="O57" s="11">
        <v>25370</v>
      </c>
      <c r="P57" s="11"/>
      <c r="Q57" s="177" t="s">
        <v>453</v>
      </c>
    </row>
    <row r="58" spans="1:17" ht="23.45" customHeight="1">
      <c r="A58" s="22">
        <v>51</v>
      </c>
      <c r="B58" s="22">
        <v>14</v>
      </c>
      <c r="C58" s="22">
        <v>39</v>
      </c>
      <c r="D58" s="217" t="s">
        <v>482</v>
      </c>
      <c r="E58" s="22" t="s">
        <v>483</v>
      </c>
      <c r="F58" s="217" t="s">
        <v>334</v>
      </c>
      <c r="G58" s="22" t="s">
        <v>266</v>
      </c>
      <c r="H58" s="22">
        <v>1</v>
      </c>
      <c r="I58" s="23">
        <v>41274</v>
      </c>
      <c r="J58" s="23">
        <v>41274</v>
      </c>
      <c r="K58" s="13"/>
      <c r="L58" s="11"/>
      <c r="M58" s="11">
        <v>26000</v>
      </c>
      <c r="N58" s="25">
        <v>34</v>
      </c>
      <c r="O58" s="11">
        <v>8840</v>
      </c>
      <c r="P58" s="11"/>
      <c r="Q58" s="177" t="s">
        <v>453</v>
      </c>
    </row>
    <row r="59" spans="1:17" ht="23.45" customHeight="1">
      <c r="A59" s="22">
        <v>52</v>
      </c>
      <c r="B59" s="22">
        <v>34</v>
      </c>
      <c r="C59" s="22">
        <v>102</v>
      </c>
      <c r="D59" s="217" t="s">
        <v>518</v>
      </c>
      <c r="E59" s="22" t="s">
        <v>519</v>
      </c>
      <c r="F59" s="217" t="s">
        <v>528</v>
      </c>
      <c r="G59" s="22" t="s">
        <v>266</v>
      </c>
      <c r="H59" s="22">
        <v>1</v>
      </c>
      <c r="I59" s="23">
        <v>41639</v>
      </c>
      <c r="J59" s="23">
        <v>41639</v>
      </c>
      <c r="K59" s="13"/>
      <c r="L59" s="11"/>
      <c r="M59" s="256">
        <v>10000</v>
      </c>
      <c r="N59" s="250">
        <v>42</v>
      </c>
      <c r="O59" s="256">
        <v>4200</v>
      </c>
      <c r="P59" s="11"/>
      <c r="Q59" s="177" t="s">
        <v>453</v>
      </c>
    </row>
    <row r="60" spans="1:17" ht="23.45" customHeight="1">
      <c r="A60" s="22">
        <v>53</v>
      </c>
      <c r="B60" s="22">
        <v>20</v>
      </c>
      <c r="C60" s="22">
        <v>49</v>
      </c>
      <c r="D60" s="217" t="s">
        <v>493</v>
      </c>
      <c r="E60" s="22" t="s">
        <v>495</v>
      </c>
      <c r="F60" s="217" t="s">
        <v>481</v>
      </c>
      <c r="G60" s="22" t="s">
        <v>266</v>
      </c>
      <c r="H60" s="22">
        <v>1</v>
      </c>
      <c r="I60" s="23">
        <v>41274</v>
      </c>
      <c r="J60" s="23">
        <v>41274</v>
      </c>
      <c r="K60" s="13"/>
      <c r="L60" s="11"/>
      <c r="M60" s="255">
        <v>710000</v>
      </c>
      <c r="N60" s="251">
        <v>43</v>
      </c>
      <c r="O60" s="255">
        <v>305300</v>
      </c>
      <c r="P60" s="11"/>
      <c r="Q60" s="177" t="s">
        <v>453</v>
      </c>
    </row>
    <row r="61" spans="1:17" ht="23.45" customHeight="1">
      <c r="A61" s="22">
        <v>54</v>
      </c>
      <c r="B61" s="22">
        <v>6</v>
      </c>
      <c r="C61" s="22">
        <v>30</v>
      </c>
      <c r="D61" s="217" t="s">
        <v>464</v>
      </c>
      <c r="E61" s="22" t="s">
        <v>465</v>
      </c>
      <c r="F61" s="217" t="s">
        <v>319</v>
      </c>
      <c r="G61" s="22" t="s">
        <v>266</v>
      </c>
      <c r="H61" s="22">
        <v>3</v>
      </c>
      <c r="I61" s="23">
        <v>41305</v>
      </c>
      <c r="J61" s="23">
        <v>41305</v>
      </c>
      <c r="K61" s="13"/>
      <c r="L61" s="11"/>
      <c r="M61" s="255">
        <v>14400</v>
      </c>
      <c r="N61" s="251">
        <v>60</v>
      </c>
      <c r="O61" s="255">
        <v>8640</v>
      </c>
      <c r="P61" s="11"/>
      <c r="Q61" s="177" t="s">
        <v>453</v>
      </c>
    </row>
    <row r="62" spans="1:17" ht="23.45" customHeight="1">
      <c r="A62" s="22">
        <v>55</v>
      </c>
      <c r="B62" s="22">
        <v>7</v>
      </c>
      <c r="C62" s="22">
        <v>31</v>
      </c>
      <c r="D62" s="217" t="s">
        <v>466</v>
      </c>
      <c r="E62" s="22" t="s">
        <v>467</v>
      </c>
      <c r="F62" s="217" t="s">
        <v>286</v>
      </c>
      <c r="G62" s="22" t="s">
        <v>266</v>
      </c>
      <c r="H62" s="22">
        <v>1</v>
      </c>
      <c r="I62" s="23">
        <v>41639</v>
      </c>
      <c r="J62" s="23">
        <v>41639</v>
      </c>
      <c r="K62" s="13"/>
      <c r="L62" s="11"/>
      <c r="M62" s="255">
        <v>2500</v>
      </c>
      <c r="N62" s="251">
        <v>40</v>
      </c>
      <c r="O62" s="255">
        <v>1000</v>
      </c>
      <c r="P62" s="11"/>
      <c r="Q62" s="177" t="s">
        <v>453</v>
      </c>
    </row>
    <row r="63" spans="1:17" ht="23.45" customHeight="1">
      <c r="A63" s="22">
        <v>56</v>
      </c>
      <c r="B63" s="22">
        <v>86</v>
      </c>
      <c r="C63" s="22">
        <v>281</v>
      </c>
      <c r="D63" s="217" t="s">
        <v>603</v>
      </c>
      <c r="E63" s="217" t="s">
        <v>604</v>
      </c>
      <c r="F63" s="228" t="s">
        <v>1687</v>
      </c>
      <c r="G63" s="22" t="s">
        <v>266</v>
      </c>
      <c r="H63" s="22">
        <v>1</v>
      </c>
      <c r="I63" s="23">
        <v>41090</v>
      </c>
      <c r="J63" s="23">
        <v>41090</v>
      </c>
      <c r="K63" s="13"/>
      <c r="L63" s="11"/>
      <c r="M63" s="255">
        <v>14000</v>
      </c>
      <c r="N63" s="251">
        <v>40</v>
      </c>
      <c r="O63" s="258">
        <v>5600</v>
      </c>
      <c r="P63" s="202"/>
      <c r="Q63" s="203" t="s">
        <v>453</v>
      </c>
    </row>
    <row r="64" spans="1:17" ht="23.45" customHeight="1">
      <c r="A64" s="22">
        <v>57</v>
      </c>
      <c r="B64" s="22">
        <v>32</v>
      </c>
      <c r="C64" s="22">
        <v>100</v>
      </c>
      <c r="D64" s="217" t="s">
        <v>514</v>
      </c>
      <c r="E64" s="22" t="s">
        <v>515</v>
      </c>
      <c r="F64" s="217" t="s">
        <v>504</v>
      </c>
      <c r="G64" s="22" t="s">
        <v>266</v>
      </c>
      <c r="H64" s="22">
        <v>1</v>
      </c>
      <c r="I64" s="23">
        <v>41274</v>
      </c>
      <c r="J64" s="23">
        <v>41274</v>
      </c>
      <c r="K64" s="13"/>
      <c r="L64" s="11"/>
      <c r="M64" s="255">
        <v>635000</v>
      </c>
      <c r="N64" s="251">
        <v>43</v>
      </c>
      <c r="O64" s="255">
        <v>273050</v>
      </c>
      <c r="P64" s="11"/>
      <c r="Q64" s="177" t="s">
        <v>453</v>
      </c>
    </row>
    <row r="65" spans="1:17" ht="23.45" customHeight="1">
      <c r="A65" s="22">
        <v>58</v>
      </c>
      <c r="B65" s="22">
        <v>19</v>
      </c>
      <c r="C65" s="22">
        <v>48</v>
      </c>
      <c r="D65" s="217" t="s">
        <v>493</v>
      </c>
      <c r="E65" s="22" t="s">
        <v>494</v>
      </c>
      <c r="F65" s="217" t="s">
        <v>481</v>
      </c>
      <c r="G65" s="22" t="s">
        <v>266</v>
      </c>
      <c r="H65" s="22">
        <v>1</v>
      </c>
      <c r="I65" s="23">
        <v>41274</v>
      </c>
      <c r="J65" s="23">
        <v>41274</v>
      </c>
      <c r="K65" s="13"/>
      <c r="L65" s="11"/>
      <c r="M65" s="255">
        <v>510000</v>
      </c>
      <c r="N65" s="251">
        <v>43</v>
      </c>
      <c r="O65" s="255">
        <v>219300</v>
      </c>
      <c r="P65" s="11"/>
      <c r="Q65" s="177" t="s">
        <v>453</v>
      </c>
    </row>
    <row r="66" spans="1:17" ht="23.45" customHeight="1">
      <c r="A66" s="22">
        <v>59</v>
      </c>
      <c r="B66" s="22">
        <v>21</v>
      </c>
      <c r="C66" s="22">
        <v>50</v>
      </c>
      <c r="D66" s="217" t="s">
        <v>496</v>
      </c>
      <c r="E66" s="22" t="s">
        <v>497</v>
      </c>
      <c r="F66" s="217" t="s">
        <v>504</v>
      </c>
      <c r="G66" s="22" t="s">
        <v>266</v>
      </c>
      <c r="H66" s="22">
        <v>1</v>
      </c>
      <c r="I66" s="23">
        <v>41274</v>
      </c>
      <c r="J66" s="23">
        <v>41274</v>
      </c>
      <c r="K66" s="13"/>
      <c r="L66" s="11"/>
      <c r="M66" s="255">
        <v>520000</v>
      </c>
      <c r="N66" s="251">
        <v>43</v>
      </c>
      <c r="O66" s="255">
        <v>223600</v>
      </c>
      <c r="P66" s="11"/>
      <c r="Q66" s="177" t="s">
        <v>453</v>
      </c>
    </row>
    <row r="67" spans="1:17" ht="23.45" customHeight="1">
      <c r="A67" s="22">
        <v>60</v>
      </c>
      <c r="B67" s="22">
        <v>12</v>
      </c>
      <c r="C67" s="22">
        <v>36</v>
      </c>
      <c r="D67" s="217" t="s">
        <v>474</v>
      </c>
      <c r="E67" s="22" t="s">
        <v>475</v>
      </c>
      <c r="F67" s="217" t="s">
        <v>481</v>
      </c>
      <c r="G67" s="22" t="s">
        <v>266</v>
      </c>
      <c r="H67" s="22">
        <v>1</v>
      </c>
      <c r="I67" s="23">
        <v>41639</v>
      </c>
      <c r="J67" s="23">
        <v>41639</v>
      </c>
      <c r="K67" s="13"/>
      <c r="L67" s="11"/>
      <c r="M67" s="255">
        <v>190000</v>
      </c>
      <c r="N67" s="251">
        <v>50</v>
      </c>
      <c r="O67" s="255">
        <v>95000</v>
      </c>
      <c r="P67" s="11"/>
      <c r="Q67" s="177" t="s">
        <v>453</v>
      </c>
    </row>
    <row r="68" spans="1:17" ht="23.45" customHeight="1">
      <c r="A68" s="22">
        <v>61</v>
      </c>
      <c r="B68" s="22">
        <v>13</v>
      </c>
      <c r="C68" s="22">
        <v>37</v>
      </c>
      <c r="D68" s="217" t="s">
        <v>476</v>
      </c>
      <c r="E68" s="22" t="s">
        <v>477</v>
      </c>
      <c r="F68" s="217" t="s">
        <v>481</v>
      </c>
      <c r="G68" s="22" t="s">
        <v>266</v>
      </c>
      <c r="H68" s="22">
        <v>1</v>
      </c>
      <c r="I68" s="23">
        <v>41274</v>
      </c>
      <c r="J68" s="23">
        <v>41274</v>
      </c>
      <c r="K68" s="13"/>
      <c r="L68" s="11"/>
      <c r="M68" s="255">
        <v>150000</v>
      </c>
      <c r="N68" s="251">
        <v>43</v>
      </c>
      <c r="O68" s="255">
        <v>64500</v>
      </c>
      <c r="P68" s="11"/>
      <c r="Q68" s="177" t="s">
        <v>453</v>
      </c>
    </row>
    <row r="69" spans="1:17" ht="23.45" customHeight="1">
      <c r="A69" s="22">
        <v>62</v>
      </c>
      <c r="B69" s="22">
        <v>80</v>
      </c>
      <c r="C69" s="22">
        <v>235</v>
      </c>
      <c r="D69" s="217" t="s">
        <v>591</v>
      </c>
      <c r="E69" s="22" t="s">
        <v>499</v>
      </c>
      <c r="F69" s="217" t="s">
        <v>504</v>
      </c>
      <c r="G69" s="22" t="s">
        <v>266</v>
      </c>
      <c r="H69" s="22">
        <v>1</v>
      </c>
      <c r="I69" s="23">
        <v>41639</v>
      </c>
      <c r="J69" s="23">
        <v>41639</v>
      </c>
      <c r="K69" s="13"/>
      <c r="L69" s="11"/>
      <c r="M69" s="257">
        <v>530000</v>
      </c>
      <c r="N69" s="252">
        <v>40</v>
      </c>
      <c r="O69" s="257">
        <v>212000</v>
      </c>
      <c r="P69" s="11"/>
      <c r="Q69" s="177" t="s">
        <v>453</v>
      </c>
    </row>
    <row r="70" spans="1:17" ht="23.45" customHeight="1">
      <c r="A70" s="22">
        <v>63</v>
      </c>
      <c r="B70" s="22">
        <v>2</v>
      </c>
      <c r="C70" s="22">
        <v>21</v>
      </c>
      <c r="D70" s="217" t="s">
        <v>454</v>
      </c>
      <c r="E70" s="22" t="s">
        <v>455</v>
      </c>
      <c r="F70" s="217" t="s">
        <v>456</v>
      </c>
      <c r="G70" s="22" t="s">
        <v>266</v>
      </c>
      <c r="H70" s="22">
        <v>1</v>
      </c>
      <c r="I70" s="23">
        <v>41274</v>
      </c>
      <c r="J70" s="23">
        <v>41274</v>
      </c>
      <c r="K70" s="13"/>
      <c r="L70" s="11"/>
      <c r="M70" s="11">
        <v>55000</v>
      </c>
      <c r="N70" s="25">
        <v>47</v>
      </c>
      <c r="O70" s="11">
        <v>25850</v>
      </c>
      <c r="P70" s="11"/>
      <c r="Q70" s="177" t="s">
        <v>453</v>
      </c>
    </row>
    <row r="71" spans="1:17" ht="23.45" customHeight="1">
      <c r="A71" s="22">
        <v>64</v>
      </c>
      <c r="B71" s="22">
        <v>15</v>
      </c>
      <c r="C71" s="22">
        <v>43</v>
      </c>
      <c r="D71" s="217" t="s">
        <v>484</v>
      </c>
      <c r="E71" s="22" t="s">
        <v>485</v>
      </c>
      <c r="F71" s="217" t="s">
        <v>489</v>
      </c>
      <c r="G71" s="22" t="s">
        <v>490</v>
      </c>
      <c r="H71" s="22">
        <v>1</v>
      </c>
      <c r="I71" s="23">
        <v>41274</v>
      </c>
      <c r="J71" s="23">
        <v>41274</v>
      </c>
      <c r="K71" s="13"/>
      <c r="L71" s="11"/>
      <c r="M71" s="11">
        <v>220000</v>
      </c>
      <c r="N71" s="25">
        <v>43</v>
      </c>
      <c r="O71" s="11">
        <v>94600</v>
      </c>
      <c r="P71" s="11"/>
      <c r="Q71" s="177" t="s">
        <v>453</v>
      </c>
    </row>
    <row r="72" spans="1:17" ht="23.45" customHeight="1">
      <c r="A72" s="22">
        <v>65</v>
      </c>
      <c r="B72" s="22">
        <v>16</v>
      </c>
      <c r="C72" s="22">
        <v>44</v>
      </c>
      <c r="D72" s="217" t="s">
        <v>484</v>
      </c>
      <c r="E72" s="22" t="s">
        <v>486</v>
      </c>
      <c r="F72" s="217" t="s">
        <v>489</v>
      </c>
      <c r="G72" s="22" t="s">
        <v>490</v>
      </c>
      <c r="H72" s="22">
        <v>1</v>
      </c>
      <c r="I72" s="23">
        <v>41274</v>
      </c>
      <c r="J72" s="23">
        <v>41274</v>
      </c>
      <c r="K72" s="13"/>
      <c r="L72" s="11"/>
      <c r="M72" s="11">
        <v>80000</v>
      </c>
      <c r="N72" s="25">
        <v>43</v>
      </c>
      <c r="O72" s="11">
        <v>34400</v>
      </c>
      <c r="P72" s="11"/>
      <c r="Q72" s="177" t="s">
        <v>453</v>
      </c>
    </row>
    <row r="73" spans="1:17" ht="23.45" customHeight="1">
      <c r="A73" s="22">
        <v>66</v>
      </c>
      <c r="B73" s="22">
        <v>95</v>
      </c>
      <c r="C73" s="22">
        <v>331</v>
      </c>
      <c r="D73" s="217" t="s">
        <v>625</v>
      </c>
      <c r="E73" s="22" t="s">
        <v>626</v>
      </c>
      <c r="F73" s="217" t="s">
        <v>479</v>
      </c>
      <c r="G73" s="22" t="s">
        <v>266</v>
      </c>
      <c r="H73" s="22">
        <v>1</v>
      </c>
      <c r="I73" s="23">
        <v>41305</v>
      </c>
      <c r="J73" s="23">
        <v>41305</v>
      </c>
      <c r="K73" s="13"/>
      <c r="L73" s="11"/>
      <c r="M73" s="11">
        <v>12000</v>
      </c>
      <c r="N73" s="25">
        <v>32</v>
      </c>
      <c r="O73" s="202">
        <v>3840</v>
      </c>
      <c r="P73" s="202"/>
      <c r="Q73" s="203" t="s">
        <v>453</v>
      </c>
    </row>
    <row r="74" spans="1:17" ht="23.45" customHeight="1">
      <c r="A74" s="22">
        <v>67</v>
      </c>
      <c r="B74" s="22">
        <v>89</v>
      </c>
      <c r="C74" s="22">
        <v>322</v>
      </c>
      <c r="D74" s="217" t="s">
        <v>611</v>
      </c>
      <c r="E74" s="22" t="s">
        <v>612</v>
      </c>
      <c r="F74" s="217" t="s">
        <v>613</v>
      </c>
      <c r="G74" s="22" t="s">
        <v>266</v>
      </c>
      <c r="H74" s="22">
        <v>1</v>
      </c>
      <c r="I74" s="23">
        <v>41090</v>
      </c>
      <c r="J74" s="23">
        <v>41090</v>
      </c>
      <c r="K74" s="13"/>
      <c r="L74" s="11"/>
      <c r="M74" s="11">
        <v>600</v>
      </c>
      <c r="N74" s="25">
        <v>5</v>
      </c>
      <c r="O74" s="11">
        <v>30</v>
      </c>
      <c r="P74" s="11"/>
      <c r="Q74" s="177" t="s">
        <v>453</v>
      </c>
    </row>
    <row r="75" spans="1:17" ht="23.45" customHeight="1">
      <c r="A75" s="22">
        <v>68</v>
      </c>
      <c r="B75" s="22">
        <v>97</v>
      </c>
      <c r="C75" s="22">
        <v>338</v>
      </c>
      <c r="D75" s="217" t="s">
        <v>630</v>
      </c>
      <c r="E75" s="22" t="s">
        <v>631</v>
      </c>
      <c r="F75" s="228" t="s">
        <v>1688</v>
      </c>
      <c r="G75" s="22" t="s">
        <v>266</v>
      </c>
      <c r="H75" s="22">
        <v>1</v>
      </c>
      <c r="I75" s="23">
        <v>41090</v>
      </c>
      <c r="J75" s="23">
        <v>41090</v>
      </c>
      <c r="K75" s="13"/>
      <c r="L75" s="11"/>
      <c r="M75" s="11">
        <v>4500</v>
      </c>
      <c r="N75" s="25">
        <v>30</v>
      </c>
      <c r="O75" s="11">
        <v>1350</v>
      </c>
      <c r="P75" s="11"/>
      <c r="Q75" s="177" t="s">
        <v>453</v>
      </c>
    </row>
    <row r="76" spans="1:17" ht="23.45" customHeight="1">
      <c r="A76" s="22">
        <v>69</v>
      </c>
      <c r="B76" s="22">
        <v>98</v>
      </c>
      <c r="C76" s="22">
        <v>339</v>
      </c>
      <c r="D76" s="217" t="s">
        <v>632</v>
      </c>
      <c r="E76" s="22" t="s">
        <v>633</v>
      </c>
      <c r="F76" s="217" t="s">
        <v>638</v>
      </c>
      <c r="G76" s="22" t="s">
        <v>266</v>
      </c>
      <c r="H76" s="22">
        <v>1</v>
      </c>
      <c r="I76" s="23">
        <v>41090</v>
      </c>
      <c r="J76" s="23">
        <v>41090</v>
      </c>
      <c r="K76" s="13"/>
      <c r="L76" s="11"/>
      <c r="M76" s="11">
        <v>4200</v>
      </c>
      <c r="N76" s="25">
        <v>30</v>
      </c>
      <c r="O76" s="11">
        <v>1260</v>
      </c>
      <c r="P76" s="11"/>
      <c r="Q76" s="177" t="s">
        <v>453</v>
      </c>
    </row>
    <row r="77" spans="1:17" ht="23.45" customHeight="1">
      <c r="A77" s="22">
        <v>70</v>
      </c>
      <c r="B77" s="22">
        <v>88</v>
      </c>
      <c r="C77" s="22">
        <v>313</v>
      </c>
      <c r="D77" s="217" t="s">
        <v>608</v>
      </c>
      <c r="E77" s="22" t="s">
        <v>609</v>
      </c>
      <c r="F77" s="217" t="s">
        <v>610</v>
      </c>
      <c r="G77" s="22" t="s">
        <v>266</v>
      </c>
      <c r="H77" s="22">
        <v>1</v>
      </c>
      <c r="I77" s="23">
        <v>41305</v>
      </c>
      <c r="J77" s="23">
        <v>41305</v>
      </c>
      <c r="K77" s="13"/>
      <c r="L77" s="11"/>
      <c r="M77" s="11">
        <v>110000</v>
      </c>
      <c r="N77" s="25">
        <v>35</v>
      </c>
      <c r="O77" s="11">
        <v>38500</v>
      </c>
      <c r="P77" s="11"/>
      <c r="Q77" s="177" t="s">
        <v>453</v>
      </c>
    </row>
    <row r="78" spans="1:17" ht="23.45" customHeight="1">
      <c r="A78" s="22">
        <v>71</v>
      </c>
      <c r="B78" s="22">
        <v>45</v>
      </c>
      <c r="C78" s="22">
        <v>144</v>
      </c>
      <c r="D78" s="217" t="s">
        <v>351</v>
      </c>
      <c r="E78" s="22" t="s">
        <v>352</v>
      </c>
      <c r="F78" s="217" t="s">
        <v>353</v>
      </c>
      <c r="G78" s="22" t="s">
        <v>266</v>
      </c>
      <c r="H78" s="22">
        <v>1</v>
      </c>
      <c r="I78" s="23">
        <v>40999</v>
      </c>
      <c r="J78" s="23">
        <v>40999</v>
      </c>
      <c r="K78" s="13"/>
      <c r="L78" s="11"/>
      <c r="M78" s="11">
        <v>11500</v>
      </c>
      <c r="N78" s="25">
        <v>17</v>
      </c>
      <c r="O78" s="11">
        <v>1955</v>
      </c>
      <c r="P78" s="11"/>
      <c r="Q78" s="177" t="s">
        <v>453</v>
      </c>
    </row>
    <row r="79" spans="1:17" ht="23.45" customHeight="1">
      <c r="A79" s="22">
        <v>72</v>
      </c>
      <c r="B79" s="22">
        <v>93</v>
      </c>
      <c r="C79" s="22">
        <v>328</v>
      </c>
      <c r="D79" s="217" t="s">
        <v>620</v>
      </c>
      <c r="E79" s="22" t="s">
        <v>621</v>
      </c>
      <c r="F79" s="217" t="s">
        <v>624</v>
      </c>
      <c r="G79" s="22" t="s">
        <v>266</v>
      </c>
      <c r="H79" s="22">
        <v>1</v>
      </c>
      <c r="I79" s="23">
        <v>42004</v>
      </c>
      <c r="J79" s="23">
        <v>42004</v>
      </c>
      <c r="K79" s="13"/>
      <c r="L79" s="11"/>
      <c r="M79" s="11">
        <v>1300</v>
      </c>
      <c r="N79" s="25">
        <v>50</v>
      </c>
      <c r="O79" s="202">
        <v>650</v>
      </c>
      <c r="P79" s="202"/>
      <c r="Q79" s="203" t="s">
        <v>453</v>
      </c>
    </row>
    <row r="80" spans="1:17" ht="23.45" customHeight="1">
      <c r="A80" s="22">
        <v>73</v>
      </c>
      <c r="B80" s="22">
        <v>90</v>
      </c>
      <c r="C80" s="22">
        <v>325</v>
      </c>
      <c r="D80" s="217" t="s">
        <v>614</v>
      </c>
      <c r="E80" s="22" t="s">
        <v>615</v>
      </c>
      <c r="F80" s="217" t="s">
        <v>624</v>
      </c>
      <c r="G80" s="22" t="s">
        <v>360</v>
      </c>
      <c r="H80" s="22">
        <v>1</v>
      </c>
      <c r="I80" s="23">
        <v>42004</v>
      </c>
      <c r="J80" s="23">
        <v>42004</v>
      </c>
      <c r="K80" s="13"/>
      <c r="L80" s="11"/>
      <c r="M80" s="11">
        <v>18000</v>
      </c>
      <c r="N80" s="25">
        <v>45</v>
      </c>
      <c r="O80" s="202">
        <v>8100</v>
      </c>
      <c r="P80" s="202"/>
      <c r="Q80" s="203" t="s">
        <v>453</v>
      </c>
    </row>
    <row r="81" spans="1:17" ht="23.45" customHeight="1">
      <c r="A81" s="22">
        <v>74</v>
      </c>
      <c r="B81" s="22">
        <v>91</v>
      </c>
      <c r="C81" s="22">
        <v>326</v>
      </c>
      <c r="D81" s="217" t="s">
        <v>616</v>
      </c>
      <c r="E81" s="22" t="s">
        <v>617</v>
      </c>
      <c r="F81" s="217" t="s">
        <v>624</v>
      </c>
      <c r="G81" s="22" t="s">
        <v>360</v>
      </c>
      <c r="H81" s="22">
        <v>1</v>
      </c>
      <c r="I81" s="23">
        <v>42004</v>
      </c>
      <c r="J81" s="23">
        <v>42004</v>
      </c>
      <c r="K81" s="13"/>
      <c r="L81" s="11"/>
      <c r="M81" s="11">
        <v>4600</v>
      </c>
      <c r="N81" s="25">
        <v>45</v>
      </c>
      <c r="O81" s="202">
        <v>2070</v>
      </c>
      <c r="P81" s="202"/>
      <c r="Q81" s="203" t="s">
        <v>453</v>
      </c>
    </row>
    <row r="82" spans="1:17" ht="23.45" customHeight="1">
      <c r="A82" s="22">
        <v>75</v>
      </c>
      <c r="B82" s="22">
        <v>94</v>
      </c>
      <c r="C82" s="22">
        <v>329</v>
      </c>
      <c r="D82" s="217" t="s">
        <v>622</v>
      </c>
      <c r="E82" s="22" t="s">
        <v>623</v>
      </c>
      <c r="F82" s="217" t="s">
        <v>624</v>
      </c>
      <c r="G82" s="22" t="s">
        <v>266</v>
      </c>
      <c r="H82" s="22">
        <v>1</v>
      </c>
      <c r="I82" s="23">
        <v>42004</v>
      </c>
      <c r="J82" s="23">
        <v>42004</v>
      </c>
      <c r="K82" s="13"/>
      <c r="L82" s="11"/>
      <c r="M82" s="11">
        <v>12000</v>
      </c>
      <c r="N82" s="25">
        <v>50</v>
      </c>
      <c r="O82" s="202">
        <v>6000</v>
      </c>
      <c r="P82" s="202"/>
      <c r="Q82" s="203" t="s">
        <v>453</v>
      </c>
    </row>
    <row r="83" spans="1:17" ht="23.45" customHeight="1">
      <c r="A83" s="22">
        <v>76</v>
      </c>
      <c r="B83" s="22">
        <v>92</v>
      </c>
      <c r="C83" s="22">
        <v>327</v>
      </c>
      <c r="D83" s="217" t="s">
        <v>618</v>
      </c>
      <c r="E83" s="22" t="s">
        <v>619</v>
      </c>
      <c r="F83" s="217" t="s">
        <v>624</v>
      </c>
      <c r="G83" s="22" t="s">
        <v>266</v>
      </c>
      <c r="H83" s="22">
        <v>1</v>
      </c>
      <c r="I83" s="23">
        <v>42004</v>
      </c>
      <c r="J83" s="23">
        <v>42004</v>
      </c>
      <c r="K83" s="13"/>
      <c r="L83" s="11"/>
      <c r="M83" s="11">
        <v>1200</v>
      </c>
      <c r="N83" s="25">
        <v>50</v>
      </c>
      <c r="O83" s="202">
        <v>600</v>
      </c>
      <c r="P83" s="202"/>
      <c r="Q83" s="203" t="s">
        <v>453</v>
      </c>
    </row>
    <row r="84" spans="1:17" ht="23.45" customHeight="1">
      <c r="A84" s="22">
        <v>77</v>
      </c>
      <c r="B84" s="22">
        <v>99</v>
      </c>
      <c r="C84" s="22">
        <v>340</v>
      </c>
      <c r="D84" s="217" t="s">
        <v>634</v>
      </c>
      <c r="E84" s="22" t="s">
        <v>635</v>
      </c>
      <c r="F84" s="217" t="s">
        <v>610</v>
      </c>
      <c r="G84" s="22" t="s">
        <v>266</v>
      </c>
      <c r="H84" s="22">
        <v>1</v>
      </c>
      <c r="I84" s="23">
        <v>41090</v>
      </c>
      <c r="J84" s="23">
        <v>41090</v>
      </c>
      <c r="K84" s="13"/>
      <c r="L84" s="11"/>
      <c r="M84" s="11">
        <v>2100</v>
      </c>
      <c r="N84" s="25">
        <v>30</v>
      </c>
      <c r="O84" s="11">
        <v>630</v>
      </c>
      <c r="P84" s="11"/>
      <c r="Q84" s="177" t="s">
        <v>453</v>
      </c>
    </row>
    <row r="85" spans="1:17" ht="23.45" customHeight="1">
      <c r="A85" s="22">
        <v>78</v>
      </c>
      <c r="B85" s="22">
        <v>100</v>
      </c>
      <c r="C85" s="22">
        <v>341</v>
      </c>
      <c r="D85" s="217" t="s">
        <v>636</v>
      </c>
      <c r="E85" s="22" t="s">
        <v>637</v>
      </c>
      <c r="F85" s="228" t="s">
        <v>1686</v>
      </c>
      <c r="G85" s="22" t="s">
        <v>266</v>
      </c>
      <c r="H85" s="22">
        <v>1</v>
      </c>
      <c r="I85" s="23">
        <v>41090</v>
      </c>
      <c r="J85" s="23">
        <v>41090</v>
      </c>
      <c r="K85" s="13"/>
      <c r="L85" s="11"/>
      <c r="M85" s="11">
        <v>21900</v>
      </c>
      <c r="N85" s="25">
        <v>64</v>
      </c>
      <c r="O85" s="11">
        <v>14016</v>
      </c>
      <c r="P85" s="11"/>
      <c r="Q85" s="177" t="s">
        <v>453</v>
      </c>
    </row>
    <row r="86" spans="1:17" ht="23.45" customHeight="1">
      <c r="A86" s="22">
        <v>79</v>
      </c>
      <c r="B86" s="22">
        <v>44</v>
      </c>
      <c r="C86" s="22">
        <v>130</v>
      </c>
      <c r="D86" s="217" t="s">
        <v>543</v>
      </c>
      <c r="E86" s="22" t="s">
        <v>544</v>
      </c>
      <c r="F86" s="217" t="s">
        <v>546</v>
      </c>
      <c r="G86" s="22" t="s">
        <v>266</v>
      </c>
      <c r="H86" s="22">
        <v>1</v>
      </c>
      <c r="I86" s="23">
        <v>40999</v>
      </c>
      <c r="J86" s="23">
        <v>40999</v>
      </c>
      <c r="K86" s="13"/>
      <c r="L86" s="11"/>
      <c r="M86" s="11">
        <v>4000</v>
      </c>
      <c r="N86" s="25">
        <v>34</v>
      </c>
      <c r="O86" s="11">
        <v>1360</v>
      </c>
      <c r="P86" s="11"/>
      <c r="Q86" s="177" t="s">
        <v>453</v>
      </c>
    </row>
    <row r="87" spans="1:17" ht="23.45" customHeight="1">
      <c r="A87" s="22">
        <v>80</v>
      </c>
      <c r="B87" s="22">
        <v>3</v>
      </c>
      <c r="C87" s="22">
        <v>23</v>
      </c>
      <c r="D87" s="217" t="s">
        <v>457</v>
      </c>
      <c r="E87" s="22" t="s">
        <v>1728</v>
      </c>
      <c r="F87" s="217" t="s">
        <v>458</v>
      </c>
      <c r="G87" s="22" t="s">
        <v>266</v>
      </c>
      <c r="H87" s="22">
        <v>1</v>
      </c>
      <c r="I87" s="23">
        <v>41639</v>
      </c>
      <c r="J87" s="23">
        <v>41639</v>
      </c>
      <c r="K87" s="13"/>
      <c r="L87" s="11"/>
      <c r="M87" s="11">
        <v>8800</v>
      </c>
      <c r="N87" s="25">
        <v>50</v>
      </c>
      <c r="O87" s="11">
        <v>4400</v>
      </c>
      <c r="P87" s="11"/>
      <c r="Q87" s="177" t="s">
        <v>453</v>
      </c>
    </row>
    <row r="88" spans="1:17" ht="23.45" customHeight="1">
      <c r="A88" s="22">
        <v>81</v>
      </c>
      <c r="B88" s="22">
        <v>37</v>
      </c>
      <c r="C88" s="22">
        <v>105</v>
      </c>
      <c r="D88" s="217" t="s">
        <v>523</v>
      </c>
      <c r="E88" s="22" t="s">
        <v>524</v>
      </c>
      <c r="F88" s="217" t="s">
        <v>531</v>
      </c>
      <c r="G88" s="22" t="s">
        <v>266</v>
      </c>
      <c r="H88" s="22">
        <v>1</v>
      </c>
      <c r="I88" s="23">
        <v>41090</v>
      </c>
      <c r="J88" s="23">
        <v>41090</v>
      </c>
      <c r="K88" s="13"/>
      <c r="L88" s="11"/>
      <c r="M88" s="11">
        <v>8800</v>
      </c>
      <c r="N88" s="25">
        <v>40</v>
      </c>
      <c r="O88" s="11">
        <v>3520</v>
      </c>
      <c r="P88" s="11"/>
      <c r="Q88" s="177" t="s">
        <v>453</v>
      </c>
    </row>
    <row r="89" spans="1:17" ht="23.45" customHeight="1">
      <c r="A89" s="22">
        <v>82</v>
      </c>
      <c r="B89" s="22">
        <v>42</v>
      </c>
      <c r="C89" s="22">
        <v>128</v>
      </c>
      <c r="D89" s="217" t="s">
        <v>539</v>
      </c>
      <c r="E89" s="22" t="s">
        <v>540</v>
      </c>
      <c r="F89" s="217" t="s">
        <v>545</v>
      </c>
      <c r="G89" s="22" t="s">
        <v>266</v>
      </c>
      <c r="H89" s="22">
        <v>1</v>
      </c>
      <c r="I89" s="23">
        <v>41274</v>
      </c>
      <c r="J89" s="23">
        <v>41274</v>
      </c>
      <c r="K89" s="13"/>
      <c r="L89" s="11"/>
      <c r="M89" s="11">
        <v>14800</v>
      </c>
      <c r="N89" s="25">
        <v>43</v>
      </c>
      <c r="O89" s="11">
        <v>6364</v>
      </c>
      <c r="P89" s="11"/>
      <c r="Q89" s="177" t="s">
        <v>453</v>
      </c>
    </row>
    <row r="90" spans="1:17" ht="23.45" customHeight="1">
      <c r="A90" s="22">
        <v>83</v>
      </c>
      <c r="B90" s="22">
        <v>85</v>
      </c>
      <c r="C90" s="22">
        <v>273</v>
      </c>
      <c r="D90" s="217" t="s">
        <v>464</v>
      </c>
      <c r="E90" s="22" t="s">
        <v>600</v>
      </c>
      <c r="F90" s="217" t="s">
        <v>601</v>
      </c>
      <c r="G90" s="22" t="s">
        <v>602</v>
      </c>
      <c r="H90" s="22">
        <v>1</v>
      </c>
      <c r="I90" s="23">
        <v>41305</v>
      </c>
      <c r="J90" s="23">
        <v>41305</v>
      </c>
      <c r="K90" s="13"/>
      <c r="L90" s="11"/>
      <c r="M90" s="11">
        <v>10000</v>
      </c>
      <c r="N90" s="25">
        <v>61</v>
      </c>
      <c r="O90" s="11">
        <v>6100</v>
      </c>
      <c r="P90" s="11"/>
      <c r="Q90" s="177" t="s">
        <v>453</v>
      </c>
    </row>
    <row r="91" spans="1:17" ht="23.45" customHeight="1">
      <c r="A91" s="22">
        <v>84</v>
      </c>
      <c r="B91" s="22">
        <v>79</v>
      </c>
      <c r="C91" s="22">
        <v>228</v>
      </c>
      <c r="D91" s="217" t="s">
        <v>589</v>
      </c>
      <c r="E91" s="22" t="s">
        <v>494</v>
      </c>
      <c r="F91" s="217" t="s">
        <v>334</v>
      </c>
      <c r="G91" s="243" t="s">
        <v>1731</v>
      </c>
      <c r="H91" s="22">
        <v>1</v>
      </c>
      <c r="I91" s="23">
        <v>40908</v>
      </c>
      <c r="J91" s="23">
        <v>40908</v>
      </c>
      <c r="K91" s="13"/>
      <c r="L91" s="11"/>
      <c r="M91" s="11">
        <v>31000</v>
      </c>
      <c r="N91" s="25">
        <v>36</v>
      </c>
      <c r="O91" s="11">
        <v>11160</v>
      </c>
      <c r="P91" s="11"/>
      <c r="Q91" s="177" t="s">
        <v>453</v>
      </c>
    </row>
    <row r="92" spans="1:17" ht="23.45" customHeight="1">
      <c r="A92" s="22">
        <v>85</v>
      </c>
      <c r="B92" s="22">
        <v>87</v>
      </c>
      <c r="C92" s="22">
        <v>311</v>
      </c>
      <c r="D92" s="217" t="s">
        <v>606</v>
      </c>
      <c r="E92" s="22" t="s">
        <v>607</v>
      </c>
      <c r="F92" s="228" t="s">
        <v>1686</v>
      </c>
      <c r="G92" s="22" t="s">
        <v>266</v>
      </c>
      <c r="H92" s="22">
        <v>1</v>
      </c>
      <c r="I92" s="23">
        <v>41639</v>
      </c>
      <c r="J92" s="23">
        <v>41639</v>
      </c>
      <c r="K92" s="13"/>
      <c r="L92" s="11"/>
      <c r="M92" s="11">
        <v>29200</v>
      </c>
      <c r="N92" s="25">
        <v>70</v>
      </c>
      <c r="O92" s="11">
        <v>20440</v>
      </c>
      <c r="P92" s="11"/>
      <c r="Q92" s="177" t="s">
        <v>453</v>
      </c>
    </row>
    <row r="93" spans="1:17" ht="23.45" customHeight="1">
      <c r="A93" s="215"/>
      <c r="B93" s="22">
        <v>53</v>
      </c>
      <c r="C93" s="22">
        <v>167</v>
      </c>
      <c r="D93" s="217" t="s">
        <v>560</v>
      </c>
      <c r="E93" s="22" t="s">
        <v>561</v>
      </c>
      <c r="F93" s="217" t="s">
        <v>374</v>
      </c>
      <c r="G93" s="22" t="s">
        <v>266</v>
      </c>
      <c r="H93" s="22">
        <v>1</v>
      </c>
      <c r="I93" s="23">
        <v>41640</v>
      </c>
      <c r="J93" s="23">
        <v>41640</v>
      </c>
      <c r="K93" s="13"/>
      <c r="L93" s="11"/>
      <c r="M93" s="11">
        <v>57000</v>
      </c>
      <c r="N93" s="25">
        <v>55</v>
      </c>
      <c r="O93" s="11">
        <v>31350</v>
      </c>
      <c r="P93" s="11"/>
      <c r="Q93" s="177" t="s">
        <v>453</v>
      </c>
    </row>
    <row r="94" spans="1:17" ht="23.45" customHeight="1">
      <c r="A94" s="215"/>
      <c r="B94" s="22">
        <v>66</v>
      </c>
      <c r="C94" s="22">
        <v>204</v>
      </c>
      <c r="D94" s="228" t="s">
        <v>1689</v>
      </c>
      <c r="E94" s="22" t="s">
        <v>580</v>
      </c>
      <c r="F94" s="217" t="s">
        <v>581</v>
      </c>
      <c r="G94" s="22" t="s">
        <v>266</v>
      </c>
      <c r="H94" s="22">
        <v>1</v>
      </c>
      <c r="I94" s="23">
        <v>41090</v>
      </c>
      <c r="J94" s="23">
        <v>41090</v>
      </c>
      <c r="K94" s="13"/>
      <c r="L94" s="11"/>
      <c r="M94" s="11">
        <v>335000</v>
      </c>
      <c r="N94" s="25">
        <v>46</v>
      </c>
      <c r="O94" s="11">
        <v>154100</v>
      </c>
      <c r="P94" s="11"/>
      <c r="Q94" s="177" t="s">
        <v>453</v>
      </c>
    </row>
    <row r="95" spans="1:17" ht="23.45" customHeight="1">
      <c r="A95" s="215"/>
      <c r="B95" s="22">
        <v>67</v>
      </c>
      <c r="C95" s="22">
        <v>205</v>
      </c>
      <c r="D95" s="228" t="s">
        <v>1689</v>
      </c>
      <c r="E95" s="22" t="s">
        <v>580</v>
      </c>
      <c r="F95" s="217" t="s">
        <v>581</v>
      </c>
      <c r="G95" s="22" t="s">
        <v>266</v>
      </c>
      <c r="H95" s="22">
        <v>1</v>
      </c>
      <c r="I95" s="23">
        <v>41090</v>
      </c>
      <c r="J95" s="23">
        <v>41090</v>
      </c>
      <c r="K95" s="13"/>
      <c r="L95" s="11"/>
      <c r="M95" s="11">
        <v>335000</v>
      </c>
      <c r="N95" s="25">
        <v>46</v>
      </c>
      <c r="O95" s="11">
        <v>154100</v>
      </c>
      <c r="P95" s="11"/>
      <c r="Q95" s="177" t="s">
        <v>453</v>
      </c>
    </row>
    <row r="96" spans="1:17" ht="23.45" customHeight="1">
      <c r="A96" s="215"/>
      <c r="B96" s="22">
        <v>68</v>
      </c>
      <c r="C96" s="22">
        <v>208</v>
      </c>
      <c r="D96" s="228" t="s">
        <v>1690</v>
      </c>
      <c r="E96" s="22" t="s">
        <v>580</v>
      </c>
      <c r="F96" s="217" t="s">
        <v>581</v>
      </c>
      <c r="G96" s="22" t="s">
        <v>266</v>
      </c>
      <c r="H96" s="22">
        <v>1</v>
      </c>
      <c r="I96" s="23">
        <v>41090</v>
      </c>
      <c r="J96" s="23">
        <v>41090</v>
      </c>
      <c r="K96" s="13"/>
      <c r="L96" s="11"/>
      <c r="M96" s="11">
        <v>335000</v>
      </c>
      <c r="N96" s="25">
        <v>46</v>
      </c>
      <c r="O96" s="11">
        <v>154100</v>
      </c>
      <c r="P96" s="11"/>
      <c r="Q96" s="177" t="s">
        <v>453</v>
      </c>
    </row>
    <row r="97" spans="1:17" ht="23.45" customHeight="1">
      <c r="A97" s="215"/>
      <c r="B97" s="22">
        <v>69</v>
      </c>
      <c r="C97" s="22">
        <v>209</v>
      </c>
      <c r="D97" s="228" t="s">
        <v>1691</v>
      </c>
      <c r="E97" s="22" t="s">
        <v>582</v>
      </c>
      <c r="F97" s="217" t="s">
        <v>374</v>
      </c>
      <c r="G97" s="22" t="s">
        <v>266</v>
      </c>
      <c r="H97" s="22">
        <v>1</v>
      </c>
      <c r="I97" s="23">
        <v>41090</v>
      </c>
      <c r="J97" s="23">
        <v>41090</v>
      </c>
      <c r="K97" s="13"/>
      <c r="L97" s="11"/>
      <c r="M97" s="11">
        <v>53000</v>
      </c>
      <c r="N97" s="25">
        <v>46</v>
      </c>
      <c r="O97" s="11">
        <v>24380</v>
      </c>
      <c r="P97" s="11"/>
      <c r="Q97" s="177" t="s">
        <v>453</v>
      </c>
    </row>
    <row r="98" spans="1:17" ht="23.45" customHeight="1">
      <c r="A98" s="215"/>
      <c r="B98" s="22">
        <v>70</v>
      </c>
      <c r="C98" s="22">
        <v>211</v>
      </c>
      <c r="D98" s="228" t="s">
        <v>1691</v>
      </c>
      <c r="E98" s="22" t="s">
        <v>373</v>
      </c>
      <c r="F98" s="217" t="s">
        <v>374</v>
      </c>
      <c r="G98" s="22" t="s">
        <v>266</v>
      </c>
      <c r="H98" s="22">
        <v>1</v>
      </c>
      <c r="I98" s="23">
        <v>41090</v>
      </c>
      <c r="J98" s="23">
        <v>41090</v>
      </c>
      <c r="K98" s="13"/>
      <c r="L98" s="11"/>
      <c r="M98" s="11">
        <v>69000</v>
      </c>
      <c r="N98" s="25">
        <v>46</v>
      </c>
      <c r="O98" s="11">
        <v>31740</v>
      </c>
      <c r="P98" s="11"/>
      <c r="Q98" s="177" t="s">
        <v>453</v>
      </c>
    </row>
    <row r="99" spans="1:17" ht="23.45" customHeight="1">
      <c r="A99" s="215"/>
      <c r="B99" s="22">
        <v>71</v>
      </c>
      <c r="C99" s="22">
        <v>217</v>
      </c>
      <c r="D99" s="228" t="s">
        <v>1691</v>
      </c>
      <c r="E99" s="22" t="s">
        <v>373</v>
      </c>
      <c r="F99" s="217" t="s">
        <v>374</v>
      </c>
      <c r="G99" s="22" t="s">
        <v>266</v>
      </c>
      <c r="H99" s="22">
        <v>1</v>
      </c>
      <c r="I99" s="23">
        <v>41090</v>
      </c>
      <c r="J99" s="23">
        <v>41090</v>
      </c>
      <c r="K99" s="13"/>
      <c r="L99" s="11"/>
      <c r="M99" s="11">
        <v>69000</v>
      </c>
      <c r="N99" s="25">
        <v>46</v>
      </c>
      <c r="O99" s="11">
        <v>31740</v>
      </c>
      <c r="P99" s="11"/>
      <c r="Q99" s="177" t="s">
        <v>453</v>
      </c>
    </row>
    <row r="100" spans="1:17" ht="23.45" customHeight="1">
      <c r="A100" s="215"/>
      <c r="B100" s="22">
        <v>72</v>
      </c>
      <c r="C100" s="22">
        <v>218</v>
      </c>
      <c r="D100" s="228" t="s">
        <v>1691</v>
      </c>
      <c r="E100" s="22" t="s">
        <v>561</v>
      </c>
      <c r="F100" s="217" t="s">
        <v>374</v>
      </c>
      <c r="G100" s="22" t="s">
        <v>266</v>
      </c>
      <c r="H100" s="22">
        <v>1</v>
      </c>
      <c r="I100" s="23">
        <v>41090</v>
      </c>
      <c r="J100" s="23">
        <v>41090</v>
      </c>
      <c r="K100" s="13"/>
      <c r="L100" s="11"/>
      <c r="M100" s="11">
        <v>57000</v>
      </c>
      <c r="N100" s="25">
        <v>46</v>
      </c>
      <c r="O100" s="11">
        <v>26220</v>
      </c>
      <c r="P100" s="11"/>
      <c r="Q100" s="177" t="s">
        <v>453</v>
      </c>
    </row>
    <row r="101" spans="1:17" ht="23.45" customHeight="1">
      <c r="A101" s="215"/>
      <c r="B101" s="22">
        <v>73</v>
      </c>
      <c r="C101" s="22">
        <v>219</v>
      </c>
      <c r="D101" s="228" t="s">
        <v>1691</v>
      </c>
      <c r="E101" s="22" t="s">
        <v>583</v>
      </c>
      <c r="F101" s="217" t="s">
        <v>374</v>
      </c>
      <c r="G101" s="22" t="s">
        <v>266</v>
      </c>
      <c r="H101" s="22">
        <v>1</v>
      </c>
      <c r="I101" s="23">
        <v>41090</v>
      </c>
      <c r="J101" s="23">
        <v>41090</v>
      </c>
      <c r="K101" s="13"/>
      <c r="L101" s="11"/>
      <c r="M101" s="11">
        <v>53000</v>
      </c>
      <c r="N101" s="25">
        <v>46</v>
      </c>
      <c r="O101" s="11">
        <v>24380</v>
      </c>
      <c r="P101" s="11"/>
      <c r="Q101" s="177" t="s">
        <v>453</v>
      </c>
    </row>
    <row r="102" spans="1:17" ht="23.45" customHeight="1">
      <c r="A102" s="215"/>
      <c r="B102" s="22">
        <v>74</v>
      </c>
      <c r="C102" s="22">
        <v>220</v>
      </c>
      <c r="D102" s="228" t="s">
        <v>1691</v>
      </c>
      <c r="E102" s="22" t="s">
        <v>583</v>
      </c>
      <c r="F102" s="217" t="s">
        <v>374</v>
      </c>
      <c r="G102" s="22" t="s">
        <v>266</v>
      </c>
      <c r="H102" s="22">
        <v>1</v>
      </c>
      <c r="I102" s="23">
        <v>41090</v>
      </c>
      <c r="J102" s="23">
        <v>41090</v>
      </c>
      <c r="K102" s="13"/>
      <c r="L102" s="11"/>
      <c r="M102" s="11">
        <v>53000</v>
      </c>
      <c r="N102" s="25">
        <v>46</v>
      </c>
      <c r="O102" s="11">
        <v>24380</v>
      </c>
      <c r="P102" s="11"/>
      <c r="Q102" s="177" t="s">
        <v>453</v>
      </c>
    </row>
    <row r="103" spans="1:17" ht="23.45" customHeight="1">
      <c r="A103" s="215"/>
      <c r="B103" s="22">
        <v>75</v>
      </c>
      <c r="C103" s="22">
        <v>221</v>
      </c>
      <c r="D103" s="228" t="s">
        <v>1691</v>
      </c>
      <c r="E103" s="22" t="s">
        <v>584</v>
      </c>
      <c r="F103" s="217" t="s">
        <v>374</v>
      </c>
      <c r="G103" s="22" t="s">
        <v>266</v>
      </c>
      <c r="H103" s="22">
        <v>1</v>
      </c>
      <c r="I103" s="23">
        <v>41090</v>
      </c>
      <c r="J103" s="23">
        <v>41090</v>
      </c>
      <c r="K103" s="13"/>
      <c r="L103" s="11"/>
      <c r="M103" s="11">
        <v>57000</v>
      </c>
      <c r="N103" s="25">
        <v>46</v>
      </c>
      <c r="O103" s="11">
        <v>26220</v>
      </c>
      <c r="P103" s="11"/>
      <c r="Q103" s="177" t="s">
        <v>453</v>
      </c>
    </row>
    <row r="104" spans="1:17" ht="23.45" customHeight="1">
      <c r="A104" s="215"/>
      <c r="B104" s="22">
        <v>76</v>
      </c>
      <c r="C104" s="22">
        <v>222</v>
      </c>
      <c r="D104" s="228" t="s">
        <v>1691</v>
      </c>
      <c r="E104" s="22" t="s">
        <v>585</v>
      </c>
      <c r="F104" s="217" t="s">
        <v>374</v>
      </c>
      <c r="G104" s="22" t="s">
        <v>266</v>
      </c>
      <c r="H104" s="22">
        <v>1</v>
      </c>
      <c r="I104" s="23">
        <v>41090</v>
      </c>
      <c r="J104" s="23">
        <v>41090</v>
      </c>
      <c r="K104" s="13"/>
      <c r="L104" s="11"/>
      <c r="M104" s="11">
        <v>69000</v>
      </c>
      <c r="N104" s="25">
        <v>46</v>
      </c>
      <c r="O104" s="11">
        <v>31740</v>
      </c>
      <c r="P104" s="11"/>
      <c r="Q104" s="177" t="s">
        <v>453</v>
      </c>
    </row>
    <row r="105" spans="1:17" ht="23.45" customHeight="1">
      <c r="A105" s="215"/>
      <c r="B105" s="22">
        <v>101</v>
      </c>
      <c r="C105" s="22">
        <v>376</v>
      </c>
      <c r="D105" s="217" t="s">
        <v>426</v>
      </c>
      <c r="E105" s="22" t="s">
        <v>639</v>
      </c>
      <c r="F105" s="217" t="s">
        <v>437</v>
      </c>
      <c r="G105" s="22" t="s">
        <v>266</v>
      </c>
      <c r="H105" s="22">
        <v>2</v>
      </c>
      <c r="I105" s="23">
        <v>41640</v>
      </c>
      <c r="J105" s="23">
        <v>41640</v>
      </c>
      <c r="K105" s="13"/>
      <c r="L105" s="11"/>
      <c r="M105" s="11">
        <v>275000</v>
      </c>
      <c r="N105" s="25">
        <v>56</v>
      </c>
      <c r="O105" s="11">
        <v>154000</v>
      </c>
      <c r="P105" s="11"/>
      <c r="Q105" s="177" t="s">
        <v>453</v>
      </c>
    </row>
    <row r="106" spans="1:17" ht="23.45" customHeight="1">
      <c r="A106" s="215"/>
      <c r="B106" s="22">
        <v>102</v>
      </c>
      <c r="C106" s="22">
        <v>377</v>
      </c>
      <c r="D106" s="217" t="s">
        <v>428</v>
      </c>
      <c r="E106" s="22" t="s">
        <v>429</v>
      </c>
      <c r="F106" s="217" t="s">
        <v>437</v>
      </c>
      <c r="G106" s="22" t="s">
        <v>266</v>
      </c>
      <c r="H106" s="22">
        <v>20</v>
      </c>
      <c r="I106" s="23">
        <v>40817</v>
      </c>
      <c r="J106" s="23">
        <v>40817</v>
      </c>
      <c r="K106" s="13"/>
      <c r="L106" s="11"/>
      <c r="M106" s="11">
        <v>620000</v>
      </c>
      <c r="N106" s="25">
        <v>42</v>
      </c>
      <c r="O106" s="11">
        <v>260400</v>
      </c>
      <c r="P106" s="11"/>
      <c r="Q106" s="177" t="s">
        <v>453</v>
      </c>
    </row>
    <row r="107" spans="1:17" ht="23.45" customHeight="1">
      <c r="A107" s="215"/>
      <c r="B107" s="22">
        <v>103</v>
      </c>
      <c r="C107" s="22">
        <v>378</v>
      </c>
      <c r="D107" s="217" t="s">
        <v>430</v>
      </c>
      <c r="E107" s="22" t="s">
        <v>431</v>
      </c>
      <c r="F107" s="217" t="s">
        <v>437</v>
      </c>
      <c r="G107" s="22" t="s">
        <v>266</v>
      </c>
      <c r="H107" s="22">
        <v>4</v>
      </c>
      <c r="I107" s="23">
        <v>40817</v>
      </c>
      <c r="J107" s="23">
        <v>40817</v>
      </c>
      <c r="K107" s="13"/>
      <c r="L107" s="11"/>
      <c r="M107" s="11">
        <v>168000</v>
      </c>
      <c r="N107" s="25">
        <v>42</v>
      </c>
      <c r="O107" s="11">
        <v>70560</v>
      </c>
      <c r="P107" s="11"/>
      <c r="Q107" s="177" t="s">
        <v>453</v>
      </c>
    </row>
    <row r="108" spans="1:17" ht="23.45" customHeight="1">
      <c r="A108" s="215"/>
      <c r="B108" s="22">
        <v>104</v>
      </c>
      <c r="C108" s="22">
        <v>379</v>
      </c>
      <c r="D108" s="217" t="s">
        <v>432</v>
      </c>
      <c r="E108" s="22" t="s">
        <v>640</v>
      </c>
      <c r="F108" s="217" t="s">
        <v>437</v>
      </c>
      <c r="G108" s="22" t="s">
        <v>266</v>
      </c>
      <c r="H108" s="22">
        <v>16</v>
      </c>
      <c r="I108" s="23">
        <v>40818</v>
      </c>
      <c r="J108" s="23">
        <v>40818</v>
      </c>
      <c r="K108" s="13"/>
      <c r="L108" s="11"/>
      <c r="M108" s="11">
        <v>48000</v>
      </c>
      <c r="N108" s="25">
        <v>35</v>
      </c>
      <c r="O108" s="11">
        <v>16800</v>
      </c>
      <c r="P108" s="11"/>
      <c r="Q108" s="177" t="s">
        <v>453</v>
      </c>
    </row>
    <row r="109" spans="1:17" ht="23.45" customHeight="1">
      <c r="A109" s="215"/>
      <c r="B109" s="22"/>
      <c r="C109" s="22"/>
      <c r="D109" s="232" t="s">
        <v>1701</v>
      </c>
      <c r="E109" s="210"/>
      <c r="F109" s="221"/>
      <c r="G109" s="210"/>
      <c r="H109" s="210"/>
      <c r="I109" s="211"/>
      <c r="J109" s="211"/>
      <c r="K109" s="212"/>
      <c r="L109" s="213"/>
      <c r="M109" s="213">
        <f>SUM(M7:M108)</f>
        <v>15379300</v>
      </c>
      <c r="N109" s="233"/>
      <c r="O109" s="213">
        <f>SUM(O7:O108)</f>
        <v>6434269</v>
      </c>
      <c r="P109" s="11"/>
      <c r="Q109" s="177"/>
    </row>
    <row r="110" spans="1:17" ht="23.45" customHeight="1">
      <c r="A110" s="215"/>
      <c r="B110" s="22">
        <v>105</v>
      </c>
      <c r="C110" s="22">
        <v>314</v>
      </c>
      <c r="D110" s="217" t="s">
        <v>641</v>
      </c>
      <c r="E110" s="22"/>
      <c r="F110" s="216"/>
      <c r="G110" s="22" t="s">
        <v>266</v>
      </c>
      <c r="H110" s="22">
        <v>1</v>
      </c>
      <c r="I110" s="23">
        <v>41455</v>
      </c>
      <c r="J110" s="23">
        <v>41455</v>
      </c>
      <c r="K110" s="13"/>
      <c r="L110" s="11"/>
      <c r="M110" s="11">
        <v>35100</v>
      </c>
      <c r="N110" s="25">
        <v>30</v>
      </c>
      <c r="O110" s="11">
        <v>10530</v>
      </c>
      <c r="P110" s="11"/>
      <c r="Q110" s="22" t="s">
        <v>453</v>
      </c>
    </row>
    <row r="111" spans="1:17" ht="23.45" customHeight="1">
      <c r="A111" s="215"/>
      <c r="B111" s="22">
        <v>106</v>
      </c>
      <c r="C111" s="22">
        <v>315</v>
      </c>
      <c r="D111" s="217" t="s">
        <v>642</v>
      </c>
      <c r="E111" s="22"/>
      <c r="F111" s="216"/>
      <c r="G111" s="22" t="s">
        <v>266</v>
      </c>
      <c r="H111" s="22">
        <v>1</v>
      </c>
      <c r="I111" s="23">
        <v>41455</v>
      </c>
      <c r="J111" s="23">
        <v>41455</v>
      </c>
      <c r="K111" s="13"/>
      <c r="L111" s="11"/>
      <c r="M111" s="11">
        <v>35100</v>
      </c>
      <c r="N111" s="25">
        <v>30</v>
      </c>
      <c r="O111" s="11">
        <v>10530</v>
      </c>
      <c r="P111" s="11"/>
      <c r="Q111" s="22" t="s">
        <v>453</v>
      </c>
    </row>
    <row r="112" spans="1:17" ht="23.45" customHeight="1">
      <c r="A112" s="215"/>
      <c r="B112" s="22">
        <v>107</v>
      </c>
      <c r="C112" s="22">
        <v>316</v>
      </c>
      <c r="D112" s="217" t="s">
        <v>643</v>
      </c>
      <c r="E112" s="22"/>
      <c r="F112" s="216"/>
      <c r="G112" s="22" t="s">
        <v>266</v>
      </c>
      <c r="H112" s="22">
        <v>1</v>
      </c>
      <c r="I112" s="23">
        <v>41455</v>
      </c>
      <c r="J112" s="23">
        <v>41455</v>
      </c>
      <c r="K112" s="13"/>
      <c r="L112" s="11"/>
      <c r="M112" s="11">
        <v>35100</v>
      </c>
      <c r="N112" s="25">
        <v>30</v>
      </c>
      <c r="O112" s="11">
        <v>10530</v>
      </c>
      <c r="P112" s="11"/>
      <c r="Q112" s="22" t="s">
        <v>453</v>
      </c>
    </row>
    <row r="113" spans="1:17" ht="23.45" customHeight="1">
      <c r="A113" s="215"/>
      <c r="B113" s="22">
        <v>108</v>
      </c>
      <c r="C113" s="22">
        <v>317</v>
      </c>
      <c r="D113" s="217" t="s">
        <v>644</v>
      </c>
      <c r="E113" s="22"/>
      <c r="F113" s="216"/>
      <c r="G113" s="22" t="s">
        <v>266</v>
      </c>
      <c r="H113" s="22">
        <v>1</v>
      </c>
      <c r="I113" s="23">
        <v>41455</v>
      </c>
      <c r="J113" s="23">
        <v>41455</v>
      </c>
      <c r="K113" s="13"/>
      <c r="L113" s="11"/>
      <c r="M113" s="11">
        <v>35100</v>
      </c>
      <c r="N113" s="25">
        <v>30</v>
      </c>
      <c r="O113" s="11">
        <v>10530</v>
      </c>
      <c r="P113" s="11"/>
      <c r="Q113" s="22" t="s">
        <v>453</v>
      </c>
    </row>
    <row r="114" spans="1:17" ht="23.45" customHeight="1">
      <c r="A114" s="215"/>
      <c r="B114" s="22">
        <v>109</v>
      </c>
      <c r="C114" s="22">
        <v>318</v>
      </c>
      <c r="D114" s="217" t="s">
        <v>645</v>
      </c>
      <c r="E114" s="22"/>
      <c r="F114" s="216"/>
      <c r="G114" s="22" t="s">
        <v>266</v>
      </c>
      <c r="H114" s="22">
        <v>1</v>
      </c>
      <c r="I114" s="23">
        <v>41455</v>
      </c>
      <c r="J114" s="23">
        <v>41455</v>
      </c>
      <c r="K114" s="13"/>
      <c r="L114" s="11"/>
      <c r="M114" s="11">
        <v>29900</v>
      </c>
      <c r="N114" s="25">
        <v>30</v>
      </c>
      <c r="O114" s="11">
        <v>8970</v>
      </c>
      <c r="P114" s="11"/>
      <c r="Q114" s="22" t="s">
        <v>453</v>
      </c>
    </row>
    <row r="115" spans="1:17" ht="23.45" customHeight="1">
      <c r="A115" s="215"/>
      <c r="B115" s="22">
        <v>110</v>
      </c>
      <c r="C115" s="22">
        <v>319</v>
      </c>
      <c r="D115" s="217" t="s">
        <v>646</v>
      </c>
      <c r="E115" s="22"/>
      <c r="F115" s="216"/>
      <c r="G115" s="22" t="s">
        <v>266</v>
      </c>
      <c r="H115" s="22">
        <v>1</v>
      </c>
      <c r="I115" s="23">
        <v>41455</v>
      </c>
      <c r="J115" s="23">
        <v>41455</v>
      </c>
      <c r="K115" s="13"/>
      <c r="L115" s="11"/>
      <c r="M115" s="11">
        <v>29900</v>
      </c>
      <c r="N115" s="25">
        <v>30</v>
      </c>
      <c r="O115" s="11">
        <v>8970</v>
      </c>
      <c r="P115" s="11"/>
      <c r="Q115" s="22" t="s">
        <v>453</v>
      </c>
    </row>
    <row r="116" spans="1:17" ht="23.45" customHeight="1">
      <c r="A116" s="215"/>
      <c r="B116" s="22">
        <v>111</v>
      </c>
      <c r="C116" s="22">
        <v>320</v>
      </c>
      <c r="D116" s="217" t="s">
        <v>647</v>
      </c>
      <c r="E116" s="22"/>
      <c r="F116" s="216"/>
      <c r="G116" s="22" t="s">
        <v>266</v>
      </c>
      <c r="H116" s="22">
        <v>1</v>
      </c>
      <c r="I116" s="23">
        <v>41455</v>
      </c>
      <c r="J116" s="23">
        <v>41455</v>
      </c>
      <c r="K116" s="13"/>
      <c r="L116" s="11"/>
      <c r="M116" s="11">
        <v>29900</v>
      </c>
      <c r="N116" s="25">
        <v>30</v>
      </c>
      <c r="O116" s="11">
        <v>8970</v>
      </c>
      <c r="P116" s="11"/>
      <c r="Q116" s="22" t="s">
        <v>453</v>
      </c>
    </row>
    <row r="117" spans="1:17" ht="23.45" customHeight="1">
      <c r="A117" s="215"/>
      <c r="B117" s="22">
        <v>112</v>
      </c>
      <c r="C117" s="22">
        <v>321</v>
      </c>
      <c r="D117" s="217" t="s">
        <v>648</v>
      </c>
      <c r="E117" s="22"/>
      <c r="F117" s="216"/>
      <c r="G117" s="22" t="s">
        <v>266</v>
      </c>
      <c r="H117" s="22">
        <v>1</v>
      </c>
      <c r="I117" s="23">
        <v>41455</v>
      </c>
      <c r="J117" s="23">
        <v>41455</v>
      </c>
      <c r="K117" s="13"/>
      <c r="L117" s="11"/>
      <c r="M117" s="11">
        <v>29900</v>
      </c>
      <c r="N117" s="25">
        <v>30</v>
      </c>
      <c r="O117" s="11">
        <v>8970</v>
      </c>
      <c r="P117" s="11"/>
      <c r="Q117" s="22" t="s">
        <v>453</v>
      </c>
    </row>
    <row r="118" spans="1:17" ht="23.45" customHeight="1">
      <c r="A118" s="215"/>
      <c r="B118" s="22">
        <v>113</v>
      </c>
      <c r="C118" s="22">
        <v>322</v>
      </c>
      <c r="D118" s="217" t="s">
        <v>649</v>
      </c>
      <c r="E118" s="22"/>
      <c r="F118" s="216"/>
      <c r="G118" s="22" t="s">
        <v>266</v>
      </c>
      <c r="H118" s="22">
        <v>1</v>
      </c>
      <c r="I118" s="23">
        <v>41455</v>
      </c>
      <c r="J118" s="23">
        <v>41455</v>
      </c>
      <c r="K118" s="13"/>
      <c r="L118" s="11"/>
      <c r="M118" s="11">
        <v>29900</v>
      </c>
      <c r="N118" s="25">
        <v>30</v>
      </c>
      <c r="O118" s="11">
        <v>8970</v>
      </c>
      <c r="P118" s="11"/>
      <c r="Q118" s="22" t="s">
        <v>453</v>
      </c>
    </row>
    <row r="119" spans="1:17" ht="23.45" customHeight="1">
      <c r="A119" s="215"/>
      <c r="B119" s="22">
        <v>114</v>
      </c>
      <c r="C119" s="22">
        <v>323</v>
      </c>
      <c r="D119" s="217" t="s">
        <v>650</v>
      </c>
      <c r="E119" s="22"/>
      <c r="F119" s="216"/>
      <c r="G119" s="22" t="s">
        <v>266</v>
      </c>
      <c r="H119" s="22">
        <v>1</v>
      </c>
      <c r="I119" s="23">
        <v>41455</v>
      </c>
      <c r="J119" s="23">
        <v>41455</v>
      </c>
      <c r="K119" s="13"/>
      <c r="L119" s="11"/>
      <c r="M119" s="11">
        <v>29900</v>
      </c>
      <c r="N119" s="25">
        <v>30</v>
      </c>
      <c r="O119" s="11">
        <v>8970</v>
      </c>
      <c r="P119" s="11"/>
      <c r="Q119" s="22" t="s">
        <v>453</v>
      </c>
    </row>
    <row r="120" spans="1:17" ht="23.45" customHeight="1">
      <c r="A120" s="215"/>
      <c r="B120" s="22">
        <v>115</v>
      </c>
      <c r="C120" s="22">
        <v>324</v>
      </c>
      <c r="D120" s="217" t="s">
        <v>651</v>
      </c>
      <c r="E120" s="22"/>
      <c r="F120" s="216"/>
      <c r="G120" s="22" t="s">
        <v>266</v>
      </c>
      <c r="H120" s="22">
        <v>1</v>
      </c>
      <c r="I120" s="23">
        <v>41455</v>
      </c>
      <c r="J120" s="23">
        <v>41455</v>
      </c>
      <c r="K120" s="13"/>
      <c r="L120" s="11"/>
      <c r="M120" s="11">
        <v>29900</v>
      </c>
      <c r="N120" s="25">
        <v>30</v>
      </c>
      <c r="O120" s="11">
        <v>8970</v>
      </c>
      <c r="P120" s="11"/>
      <c r="Q120" s="22" t="s">
        <v>453</v>
      </c>
    </row>
    <row r="121" spans="1:17" ht="23.45" customHeight="1">
      <c r="A121" s="215"/>
      <c r="B121" s="22">
        <v>116</v>
      </c>
      <c r="C121" s="22">
        <v>325</v>
      </c>
      <c r="D121" s="217" t="s">
        <v>652</v>
      </c>
      <c r="E121" s="22"/>
      <c r="F121" s="216"/>
      <c r="G121" s="22" t="s">
        <v>266</v>
      </c>
      <c r="H121" s="22">
        <v>1</v>
      </c>
      <c r="I121" s="23">
        <v>41455</v>
      </c>
      <c r="J121" s="23">
        <v>41455</v>
      </c>
      <c r="K121" s="13"/>
      <c r="L121" s="11"/>
      <c r="M121" s="11">
        <v>29900</v>
      </c>
      <c r="N121" s="25">
        <v>30</v>
      </c>
      <c r="O121" s="11">
        <v>8970</v>
      </c>
      <c r="P121" s="11"/>
      <c r="Q121" s="22" t="s">
        <v>453</v>
      </c>
    </row>
    <row r="122" spans="1:17" ht="23.45" customHeight="1">
      <c r="A122" s="215"/>
      <c r="B122" s="22">
        <v>117</v>
      </c>
      <c r="C122" s="22">
        <v>326</v>
      </c>
      <c r="D122" s="217" t="s">
        <v>653</v>
      </c>
      <c r="E122" s="22"/>
      <c r="F122" s="216"/>
      <c r="G122" s="22" t="s">
        <v>266</v>
      </c>
      <c r="H122" s="22">
        <v>1</v>
      </c>
      <c r="I122" s="23">
        <v>41455</v>
      </c>
      <c r="J122" s="23">
        <v>41455</v>
      </c>
      <c r="K122" s="13"/>
      <c r="L122" s="11"/>
      <c r="M122" s="11">
        <v>29900</v>
      </c>
      <c r="N122" s="25">
        <v>30</v>
      </c>
      <c r="O122" s="11">
        <v>8970</v>
      </c>
      <c r="P122" s="11"/>
      <c r="Q122" s="22" t="s">
        <v>453</v>
      </c>
    </row>
    <row r="123" spans="1:17" ht="23.45" customHeight="1">
      <c r="A123" s="215"/>
      <c r="B123" s="22">
        <v>118</v>
      </c>
      <c r="C123" s="22">
        <v>327</v>
      </c>
      <c r="D123" s="217" t="s">
        <v>654</v>
      </c>
      <c r="E123" s="22"/>
      <c r="F123" s="216"/>
      <c r="G123" s="22" t="s">
        <v>266</v>
      </c>
      <c r="H123" s="22">
        <v>1</v>
      </c>
      <c r="I123" s="23">
        <v>41455</v>
      </c>
      <c r="J123" s="23">
        <v>41455</v>
      </c>
      <c r="K123" s="13"/>
      <c r="L123" s="11"/>
      <c r="M123" s="11">
        <v>29900</v>
      </c>
      <c r="N123" s="25">
        <v>30</v>
      </c>
      <c r="O123" s="11">
        <v>8970</v>
      </c>
      <c r="P123" s="11"/>
      <c r="Q123" s="22" t="s">
        <v>453</v>
      </c>
    </row>
    <row r="124" spans="1:17" ht="23.45" customHeight="1">
      <c r="A124" s="215"/>
      <c r="B124" s="22">
        <v>119</v>
      </c>
      <c r="C124" s="22">
        <v>328</v>
      </c>
      <c r="D124" s="217" t="s">
        <v>655</v>
      </c>
      <c r="E124" s="22"/>
      <c r="F124" s="216"/>
      <c r="G124" s="22" t="s">
        <v>266</v>
      </c>
      <c r="H124" s="22">
        <v>1</v>
      </c>
      <c r="I124" s="23">
        <v>41455</v>
      </c>
      <c r="J124" s="23">
        <v>41455</v>
      </c>
      <c r="K124" s="13"/>
      <c r="L124" s="11"/>
      <c r="M124" s="11">
        <v>29900</v>
      </c>
      <c r="N124" s="25">
        <v>30</v>
      </c>
      <c r="O124" s="11">
        <v>8970</v>
      </c>
      <c r="P124" s="11"/>
      <c r="Q124" s="22" t="s">
        <v>453</v>
      </c>
    </row>
    <row r="125" spans="1:17" ht="23.45" customHeight="1">
      <c r="A125" s="215"/>
      <c r="B125" s="22">
        <v>120</v>
      </c>
      <c r="C125" s="22">
        <v>329</v>
      </c>
      <c r="D125" s="217" t="s">
        <v>656</v>
      </c>
      <c r="E125" s="22"/>
      <c r="F125" s="216"/>
      <c r="G125" s="22" t="s">
        <v>266</v>
      </c>
      <c r="H125" s="22">
        <v>1</v>
      </c>
      <c r="I125" s="23">
        <v>41455</v>
      </c>
      <c r="J125" s="23">
        <v>41455</v>
      </c>
      <c r="K125" s="13"/>
      <c r="L125" s="11"/>
      <c r="M125" s="11">
        <v>29900</v>
      </c>
      <c r="N125" s="25">
        <v>30</v>
      </c>
      <c r="O125" s="11">
        <v>8970</v>
      </c>
      <c r="P125" s="11"/>
      <c r="Q125" s="22" t="s">
        <v>453</v>
      </c>
    </row>
    <row r="126" spans="1:17" ht="23.45" customHeight="1">
      <c r="A126" s="215"/>
      <c r="B126" s="22">
        <v>121</v>
      </c>
      <c r="C126" s="22">
        <v>330</v>
      </c>
      <c r="D126" s="217" t="s">
        <v>657</v>
      </c>
      <c r="E126" s="22"/>
      <c r="F126" s="216"/>
      <c r="G126" s="22" t="s">
        <v>266</v>
      </c>
      <c r="H126" s="22">
        <v>1</v>
      </c>
      <c r="I126" s="23">
        <v>41455</v>
      </c>
      <c r="J126" s="23">
        <v>41455</v>
      </c>
      <c r="K126" s="13"/>
      <c r="L126" s="11"/>
      <c r="M126" s="11">
        <v>13100</v>
      </c>
      <c r="N126" s="25">
        <v>30</v>
      </c>
      <c r="O126" s="11">
        <v>3930</v>
      </c>
      <c r="P126" s="11"/>
      <c r="Q126" s="22" t="s">
        <v>453</v>
      </c>
    </row>
    <row r="127" spans="1:17" ht="23.45" customHeight="1">
      <c r="A127" s="215"/>
      <c r="B127" s="22">
        <v>122</v>
      </c>
      <c r="C127" s="22">
        <v>331</v>
      </c>
      <c r="D127" s="217" t="s">
        <v>658</v>
      </c>
      <c r="E127" s="22"/>
      <c r="F127" s="216"/>
      <c r="G127" s="22" t="s">
        <v>266</v>
      </c>
      <c r="H127" s="22">
        <v>1</v>
      </c>
      <c r="I127" s="23">
        <v>41455</v>
      </c>
      <c r="J127" s="23">
        <v>41455</v>
      </c>
      <c r="K127" s="13"/>
      <c r="L127" s="11"/>
      <c r="M127" s="11">
        <v>11000</v>
      </c>
      <c r="N127" s="25">
        <v>30</v>
      </c>
      <c r="O127" s="11">
        <v>3300</v>
      </c>
      <c r="P127" s="11"/>
      <c r="Q127" s="22" t="s">
        <v>453</v>
      </c>
    </row>
    <row r="128" spans="1:17" ht="23.45" customHeight="1">
      <c r="A128" s="215"/>
      <c r="B128" s="22">
        <v>123</v>
      </c>
      <c r="C128" s="22">
        <v>332</v>
      </c>
      <c r="D128" s="217" t="s">
        <v>659</v>
      </c>
      <c r="E128" s="22"/>
      <c r="F128" s="216"/>
      <c r="G128" s="22" t="s">
        <v>266</v>
      </c>
      <c r="H128" s="22">
        <v>1</v>
      </c>
      <c r="I128" s="23">
        <v>41455</v>
      </c>
      <c r="J128" s="23">
        <v>41455</v>
      </c>
      <c r="K128" s="13"/>
      <c r="L128" s="11"/>
      <c r="M128" s="11">
        <v>29700</v>
      </c>
      <c r="N128" s="25">
        <v>30</v>
      </c>
      <c r="O128" s="11">
        <v>8910</v>
      </c>
      <c r="P128" s="11"/>
      <c r="Q128" s="22" t="s">
        <v>453</v>
      </c>
    </row>
    <row r="129" spans="1:17" ht="23.45" customHeight="1">
      <c r="A129" s="215"/>
      <c r="B129" s="22">
        <v>124</v>
      </c>
      <c r="C129" s="22">
        <v>333</v>
      </c>
      <c r="D129" s="217" t="s">
        <v>660</v>
      </c>
      <c r="E129" s="22"/>
      <c r="F129" s="216"/>
      <c r="G129" s="22" t="s">
        <v>266</v>
      </c>
      <c r="H129" s="22">
        <v>1</v>
      </c>
      <c r="I129" s="23">
        <v>41455</v>
      </c>
      <c r="J129" s="23">
        <v>41455</v>
      </c>
      <c r="K129" s="13"/>
      <c r="L129" s="11"/>
      <c r="M129" s="11">
        <v>29700</v>
      </c>
      <c r="N129" s="25">
        <v>30</v>
      </c>
      <c r="O129" s="11">
        <v>8910</v>
      </c>
      <c r="P129" s="11"/>
      <c r="Q129" s="22" t="s">
        <v>453</v>
      </c>
    </row>
    <row r="130" spans="1:17" ht="23.45" customHeight="1">
      <c r="A130" s="215"/>
      <c r="B130" s="22">
        <v>125</v>
      </c>
      <c r="C130" s="22">
        <v>334</v>
      </c>
      <c r="D130" s="217" t="s">
        <v>661</v>
      </c>
      <c r="E130" s="22"/>
      <c r="F130" s="216"/>
      <c r="G130" s="22" t="s">
        <v>266</v>
      </c>
      <c r="H130" s="22">
        <v>1</v>
      </c>
      <c r="I130" s="23">
        <v>41455</v>
      </c>
      <c r="J130" s="23">
        <v>41455</v>
      </c>
      <c r="K130" s="13"/>
      <c r="L130" s="11"/>
      <c r="M130" s="11">
        <v>29700</v>
      </c>
      <c r="N130" s="25">
        <v>30</v>
      </c>
      <c r="O130" s="11">
        <v>8910</v>
      </c>
      <c r="P130" s="11"/>
      <c r="Q130" s="22" t="s">
        <v>453</v>
      </c>
    </row>
    <row r="131" spans="1:17" ht="23.45" customHeight="1">
      <c r="A131" s="215"/>
      <c r="B131" s="22">
        <v>126</v>
      </c>
      <c r="C131" s="22">
        <v>335</v>
      </c>
      <c r="D131" s="217" t="s">
        <v>662</v>
      </c>
      <c r="E131" s="22"/>
      <c r="F131" s="216"/>
      <c r="G131" s="22" t="s">
        <v>266</v>
      </c>
      <c r="H131" s="22">
        <v>1</v>
      </c>
      <c r="I131" s="23">
        <v>41455</v>
      </c>
      <c r="J131" s="23">
        <v>41455</v>
      </c>
      <c r="K131" s="13"/>
      <c r="L131" s="11"/>
      <c r="M131" s="11">
        <v>29700</v>
      </c>
      <c r="N131" s="25">
        <v>30</v>
      </c>
      <c r="O131" s="11">
        <v>8910</v>
      </c>
      <c r="P131" s="11"/>
      <c r="Q131" s="22" t="s">
        <v>453</v>
      </c>
    </row>
    <row r="132" spans="1:17" ht="23.45" customHeight="1">
      <c r="A132" s="215"/>
      <c r="B132" s="22">
        <v>127</v>
      </c>
      <c r="C132" s="22">
        <v>336</v>
      </c>
      <c r="D132" s="217" t="s">
        <v>663</v>
      </c>
      <c r="E132" s="22"/>
      <c r="F132" s="216"/>
      <c r="G132" s="22" t="s">
        <v>266</v>
      </c>
      <c r="H132" s="22">
        <v>1</v>
      </c>
      <c r="I132" s="23">
        <v>41455</v>
      </c>
      <c r="J132" s="23">
        <v>41455</v>
      </c>
      <c r="K132" s="13"/>
      <c r="L132" s="11"/>
      <c r="M132" s="11">
        <v>29700</v>
      </c>
      <c r="N132" s="25">
        <v>30</v>
      </c>
      <c r="O132" s="11">
        <v>8910</v>
      </c>
      <c r="P132" s="11"/>
      <c r="Q132" s="22" t="s">
        <v>453</v>
      </c>
    </row>
    <row r="133" spans="1:17" ht="23.45" customHeight="1">
      <c r="A133" s="215"/>
      <c r="B133" s="22">
        <v>128</v>
      </c>
      <c r="C133" s="22">
        <v>337</v>
      </c>
      <c r="D133" s="217" t="s">
        <v>664</v>
      </c>
      <c r="E133" s="22"/>
      <c r="F133" s="216"/>
      <c r="G133" s="22" t="s">
        <v>266</v>
      </c>
      <c r="H133" s="22">
        <v>1</v>
      </c>
      <c r="I133" s="23">
        <v>41455</v>
      </c>
      <c r="J133" s="23">
        <v>41455</v>
      </c>
      <c r="K133" s="13"/>
      <c r="L133" s="11"/>
      <c r="M133" s="11">
        <v>27300</v>
      </c>
      <c r="N133" s="25">
        <v>30</v>
      </c>
      <c r="O133" s="11">
        <v>8190</v>
      </c>
      <c r="P133" s="11"/>
      <c r="Q133" s="22" t="s">
        <v>453</v>
      </c>
    </row>
    <row r="134" spans="1:17" ht="23.45" customHeight="1">
      <c r="A134" s="215"/>
      <c r="B134" s="22">
        <v>129</v>
      </c>
      <c r="C134" s="22">
        <v>338</v>
      </c>
      <c r="D134" s="217" t="s">
        <v>665</v>
      </c>
      <c r="E134" s="22"/>
      <c r="F134" s="216"/>
      <c r="G134" s="22" t="s">
        <v>266</v>
      </c>
      <c r="H134" s="22">
        <v>1</v>
      </c>
      <c r="I134" s="23">
        <v>41455</v>
      </c>
      <c r="J134" s="23">
        <v>41455</v>
      </c>
      <c r="K134" s="13"/>
      <c r="L134" s="11"/>
      <c r="M134" s="11">
        <v>6100</v>
      </c>
      <c r="N134" s="25">
        <v>30</v>
      </c>
      <c r="O134" s="11">
        <v>1830</v>
      </c>
      <c r="P134" s="11"/>
      <c r="Q134" s="22" t="s">
        <v>453</v>
      </c>
    </row>
    <row r="135" spans="1:17" ht="23.45" customHeight="1">
      <c r="A135" s="215"/>
      <c r="B135" s="22">
        <v>130</v>
      </c>
      <c r="C135" s="22">
        <v>339</v>
      </c>
      <c r="D135" s="217" t="s">
        <v>666</v>
      </c>
      <c r="E135" s="22"/>
      <c r="F135" s="216"/>
      <c r="G135" s="22" t="s">
        <v>266</v>
      </c>
      <c r="H135" s="22">
        <v>1</v>
      </c>
      <c r="I135" s="23">
        <v>41455</v>
      </c>
      <c r="J135" s="23">
        <v>41455</v>
      </c>
      <c r="K135" s="13"/>
      <c r="L135" s="11"/>
      <c r="M135" s="11">
        <v>24900</v>
      </c>
      <c r="N135" s="25">
        <v>30</v>
      </c>
      <c r="O135" s="11">
        <v>7470</v>
      </c>
      <c r="P135" s="11"/>
      <c r="Q135" s="22" t="s">
        <v>453</v>
      </c>
    </row>
    <row r="136" spans="1:17" ht="23.45" customHeight="1">
      <c r="A136" s="215"/>
      <c r="B136" s="22">
        <v>131</v>
      </c>
      <c r="C136" s="22">
        <v>340</v>
      </c>
      <c r="D136" s="217" t="s">
        <v>667</v>
      </c>
      <c r="E136" s="22"/>
      <c r="F136" s="216"/>
      <c r="G136" s="22" t="s">
        <v>266</v>
      </c>
      <c r="H136" s="22">
        <v>1</v>
      </c>
      <c r="I136" s="23">
        <v>41455</v>
      </c>
      <c r="J136" s="23">
        <v>41455</v>
      </c>
      <c r="K136" s="13"/>
      <c r="L136" s="11"/>
      <c r="M136" s="11">
        <v>7500</v>
      </c>
      <c r="N136" s="25">
        <v>30</v>
      </c>
      <c r="O136" s="11">
        <v>2250</v>
      </c>
      <c r="P136" s="11"/>
      <c r="Q136" s="22" t="s">
        <v>453</v>
      </c>
    </row>
    <row r="137" spans="1:17" ht="23.45" customHeight="1">
      <c r="A137" s="215"/>
      <c r="B137" s="22">
        <v>132</v>
      </c>
      <c r="C137" s="22">
        <v>341</v>
      </c>
      <c r="D137" s="217" t="s">
        <v>668</v>
      </c>
      <c r="E137" s="22"/>
      <c r="F137" s="216"/>
      <c r="G137" s="22" t="s">
        <v>266</v>
      </c>
      <c r="H137" s="22">
        <v>1</v>
      </c>
      <c r="I137" s="23">
        <v>41455</v>
      </c>
      <c r="J137" s="23">
        <v>41455</v>
      </c>
      <c r="K137" s="13"/>
      <c r="L137" s="11"/>
      <c r="M137" s="11">
        <v>10800</v>
      </c>
      <c r="N137" s="25">
        <v>30</v>
      </c>
      <c r="O137" s="11">
        <v>3240</v>
      </c>
      <c r="P137" s="11"/>
      <c r="Q137" s="22" t="s">
        <v>453</v>
      </c>
    </row>
    <row r="138" spans="1:17" ht="23.45" customHeight="1">
      <c r="A138" s="215"/>
      <c r="B138" s="22">
        <v>133</v>
      </c>
      <c r="C138" s="22">
        <v>342</v>
      </c>
      <c r="D138" s="217" t="s">
        <v>669</v>
      </c>
      <c r="E138" s="22"/>
      <c r="F138" s="216"/>
      <c r="G138" s="22" t="s">
        <v>266</v>
      </c>
      <c r="H138" s="22">
        <v>1</v>
      </c>
      <c r="I138" s="23">
        <v>41455</v>
      </c>
      <c r="J138" s="23">
        <v>41455</v>
      </c>
      <c r="K138" s="13"/>
      <c r="L138" s="11"/>
      <c r="M138" s="11">
        <v>9300</v>
      </c>
      <c r="N138" s="25">
        <v>30</v>
      </c>
      <c r="O138" s="11">
        <v>2790</v>
      </c>
      <c r="P138" s="11"/>
      <c r="Q138" s="22" t="s">
        <v>453</v>
      </c>
    </row>
    <row r="139" spans="1:17" ht="23.45" customHeight="1">
      <c r="A139" s="215"/>
      <c r="B139" s="22">
        <v>134</v>
      </c>
      <c r="C139" s="22">
        <v>343</v>
      </c>
      <c r="D139" s="217" t="s">
        <v>670</v>
      </c>
      <c r="E139" s="22"/>
      <c r="F139" s="216"/>
      <c r="G139" s="22" t="s">
        <v>266</v>
      </c>
      <c r="H139" s="22">
        <v>1</v>
      </c>
      <c r="I139" s="23">
        <v>41455</v>
      </c>
      <c r="J139" s="23">
        <v>41455</v>
      </c>
      <c r="K139" s="13"/>
      <c r="L139" s="11"/>
      <c r="M139" s="11">
        <v>6900</v>
      </c>
      <c r="N139" s="25">
        <v>30</v>
      </c>
      <c r="O139" s="11">
        <v>2070</v>
      </c>
      <c r="P139" s="11"/>
      <c r="Q139" s="22" t="s">
        <v>453</v>
      </c>
    </row>
    <row r="140" spans="1:17" ht="23.45" customHeight="1">
      <c r="A140" s="215"/>
      <c r="B140" s="22">
        <v>135</v>
      </c>
      <c r="C140" s="22">
        <v>344</v>
      </c>
      <c r="D140" s="217" t="s">
        <v>671</v>
      </c>
      <c r="E140" s="22"/>
      <c r="F140" s="216"/>
      <c r="G140" s="22" t="s">
        <v>266</v>
      </c>
      <c r="H140" s="22">
        <v>1</v>
      </c>
      <c r="I140" s="23">
        <v>41455</v>
      </c>
      <c r="J140" s="23">
        <v>41455</v>
      </c>
      <c r="K140" s="13"/>
      <c r="L140" s="11"/>
      <c r="M140" s="11">
        <v>22700</v>
      </c>
      <c r="N140" s="25">
        <v>30</v>
      </c>
      <c r="O140" s="11">
        <v>6810</v>
      </c>
      <c r="P140" s="11"/>
      <c r="Q140" s="22" t="s">
        <v>453</v>
      </c>
    </row>
    <row r="141" spans="1:17" ht="23.45" customHeight="1">
      <c r="A141" s="215"/>
      <c r="B141" s="22">
        <v>136</v>
      </c>
      <c r="C141" s="22">
        <v>345</v>
      </c>
      <c r="D141" s="217" t="s">
        <v>672</v>
      </c>
      <c r="E141" s="22"/>
      <c r="F141" s="216"/>
      <c r="G141" s="22" t="s">
        <v>266</v>
      </c>
      <c r="H141" s="22">
        <v>1</v>
      </c>
      <c r="I141" s="23">
        <v>41455</v>
      </c>
      <c r="J141" s="23">
        <v>41455</v>
      </c>
      <c r="K141" s="13"/>
      <c r="L141" s="11"/>
      <c r="M141" s="11">
        <v>43700</v>
      </c>
      <c r="N141" s="25">
        <v>30</v>
      </c>
      <c r="O141" s="11">
        <v>13110</v>
      </c>
      <c r="P141" s="11"/>
      <c r="Q141" s="22" t="s">
        <v>453</v>
      </c>
    </row>
    <row r="142" spans="1:17" ht="23.45" customHeight="1">
      <c r="A142" s="215"/>
      <c r="B142" s="22">
        <v>137</v>
      </c>
      <c r="C142" s="22">
        <v>346</v>
      </c>
      <c r="D142" s="217" t="s">
        <v>673</v>
      </c>
      <c r="E142" s="22"/>
      <c r="F142" s="216"/>
      <c r="G142" s="22" t="s">
        <v>266</v>
      </c>
      <c r="H142" s="22">
        <v>1</v>
      </c>
      <c r="I142" s="23">
        <v>41455</v>
      </c>
      <c r="J142" s="23">
        <v>41455</v>
      </c>
      <c r="K142" s="13"/>
      <c r="L142" s="11"/>
      <c r="M142" s="11">
        <v>37100</v>
      </c>
      <c r="N142" s="25">
        <v>30</v>
      </c>
      <c r="O142" s="11">
        <v>11130</v>
      </c>
      <c r="P142" s="11"/>
      <c r="Q142" s="22" t="s">
        <v>453</v>
      </c>
    </row>
    <row r="143" spans="1:17" ht="23.45" customHeight="1">
      <c r="A143" s="215"/>
      <c r="B143" s="22">
        <v>138</v>
      </c>
      <c r="C143" s="22">
        <v>347</v>
      </c>
      <c r="D143" s="217" t="s">
        <v>674</v>
      </c>
      <c r="E143" s="22"/>
      <c r="F143" s="216"/>
      <c r="G143" s="22" t="s">
        <v>266</v>
      </c>
      <c r="H143" s="22">
        <v>1</v>
      </c>
      <c r="I143" s="23">
        <v>41455</v>
      </c>
      <c r="J143" s="23">
        <v>41455</v>
      </c>
      <c r="K143" s="13"/>
      <c r="L143" s="11"/>
      <c r="M143" s="11">
        <v>37100</v>
      </c>
      <c r="N143" s="25">
        <v>30</v>
      </c>
      <c r="O143" s="11">
        <v>11130</v>
      </c>
      <c r="P143" s="11"/>
      <c r="Q143" s="22" t="s">
        <v>453</v>
      </c>
    </row>
    <row r="144" spans="1:17" ht="23.45" customHeight="1">
      <c r="A144" s="215"/>
      <c r="B144" s="22">
        <v>139</v>
      </c>
      <c r="C144" s="22">
        <v>348</v>
      </c>
      <c r="D144" s="217" t="s">
        <v>675</v>
      </c>
      <c r="E144" s="22"/>
      <c r="F144" s="216"/>
      <c r="G144" s="22" t="s">
        <v>266</v>
      </c>
      <c r="H144" s="22">
        <v>1</v>
      </c>
      <c r="I144" s="23">
        <v>41455</v>
      </c>
      <c r="J144" s="23">
        <v>41455</v>
      </c>
      <c r="K144" s="13"/>
      <c r="L144" s="11"/>
      <c r="M144" s="11">
        <v>51000</v>
      </c>
      <c r="N144" s="25">
        <v>30</v>
      </c>
      <c r="O144" s="11">
        <v>15300</v>
      </c>
      <c r="P144" s="11"/>
      <c r="Q144" s="22" t="s">
        <v>453</v>
      </c>
    </row>
    <row r="145" spans="1:17" ht="23.45" customHeight="1">
      <c r="A145" s="215"/>
      <c r="B145" s="22">
        <v>140</v>
      </c>
      <c r="C145" s="22">
        <v>349</v>
      </c>
      <c r="D145" s="217" t="s">
        <v>676</v>
      </c>
      <c r="E145" s="22"/>
      <c r="F145" s="216"/>
      <c r="G145" s="22" t="s">
        <v>266</v>
      </c>
      <c r="H145" s="22">
        <v>1</v>
      </c>
      <c r="I145" s="23">
        <v>41455</v>
      </c>
      <c r="J145" s="23">
        <v>41455</v>
      </c>
      <c r="K145" s="13"/>
      <c r="L145" s="11"/>
      <c r="M145" s="11">
        <v>9400</v>
      </c>
      <c r="N145" s="25">
        <v>30</v>
      </c>
      <c r="O145" s="11">
        <v>2820</v>
      </c>
      <c r="P145" s="11"/>
      <c r="Q145" s="22" t="s">
        <v>453</v>
      </c>
    </row>
    <row r="146" spans="1:17" ht="23.45" customHeight="1">
      <c r="A146" s="215"/>
      <c r="B146" s="22">
        <v>141</v>
      </c>
      <c r="C146" s="22">
        <v>350</v>
      </c>
      <c r="D146" s="217" t="s">
        <v>677</v>
      </c>
      <c r="E146" s="22"/>
      <c r="F146" s="216"/>
      <c r="G146" s="22" t="s">
        <v>266</v>
      </c>
      <c r="H146" s="22">
        <v>1</v>
      </c>
      <c r="I146" s="23">
        <v>41455</v>
      </c>
      <c r="J146" s="23">
        <v>41455</v>
      </c>
      <c r="K146" s="13"/>
      <c r="L146" s="11"/>
      <c r="M146" s="11">
        <v>9400</v>
      </c>
      <c r="N146" s="25">
        <v>30</v>
      </c>
      <c r="O146" s="11">
        <v>2820</v>
      </c>
      <c r="P146" s="11"/>
      <c r="Q146" s="22" t="s">
        <v>453</v>
      </c>
    </row>
    <row r="147" spans="1:17" ht="23.45" customHeight="1">
      <c r="A147" s="215"/>
      <c r="B147" s="22">
        <v>142</v>
      </c>
      <c r="C147" s="22">
        <v>351</v>
      </c>
      <c r="D147" s="217" t="s">
        <v>678</v>
      </c>
      <c r="E147" s="22"/>
      <c r="F147" s="216"/>
      <c r="G147" s="22" t="s">
        <v>266</v>
      </c>
      <c r="H147" s="22">
        <v>1</v>
      </c>
      <c r="I147" s="23">
        <v>41455</v>
      </c>
      <c r="J147" s="23">
        <v>41455</v>
      </c>
      <c r="K147" s="13"/>
      <c r="L147" s="11"/>
      <c r="M147" s="11">
        <v>9400</v>
      </c>
      <c r="N147" s="25">
        <v>30</v>
      </c>
      <c r="O147" s="11">
        <v>2820</v>
      </c>
      <c r="P147" s="11"/>
      <c r="Q147" s="22" t="s">
        <v>453</v>
      </c>
    </row>
    <row r="148" spans="1:17" ht="23.45" customHeight="1">
      <c r="A148" s="215"/>
      <c r="B148" s="22">
        <v>143</v>
      </c>
      <c r="C148" s="22">
        <v>352</v>
      </c>
      <c r="D148" s="217" t="s">
        <v>679</v>
      </c>
      <c r="E148" s="22"/>
      <c r="F148" s="216"/>
      <c r="G148" s="22" t="s">
        <v>266</v>
      </c>
      <c r="H148" s="22">
        <v>1</v>
      </c>
      <c r="I148" s="23">
        <v>41455</v>
      </c>
      <c r="J148" s="23">
        <v>41455</v>
      </c>
      <c r="K148" s="13"/>
      <c r="L148" s="11"/>
      <c r="M148" s="11">
        <v>10200</v>
      </c>
      <c r="N148" s="25">
        <v>30</v>
      </c>
      <c r="O148" s="11">
        <v>3060</v>
      </c>
      <c r="P148" s="11"/>
      <c r="Q148" s="22" t="s">
        <v>453</v>
      </c>
    </row>
    <row r="149" spans="1:17" ht="23.45" customHeight="1">
      <c r="A149" s="215"/>
      <c r="B149" s="22">
        <v>144</v>
      </c>
      <c r="C149" s="22">
        <v>353</v>
      </c>
      <c r="D149" s="217" t="s">
        <v>680</v>
      </c>
      <c r="E149" s="22"/>
      <c r="F149" s="216"/>
      <c r="G149" s="22" t="s">
        <v>266</v>
      </c>
      <c r="H149" s="22">
        <v>1</v>
      </c>
      <c r="I149" s="23">
        <v>41455</v>
      </c>
      <c r="J149" s="23">
        <v>41455</v>
      </c>
      <c r="K149" s="13"/>
      <c r="L149" s="11"/>
      <c r="M149" s="11">
        <v>12400</v>
      </c>
      <c r="N149" s="25">
        <v>30</v>
      </c>
      <c r="O149" s="11">
        <v>3720</v>
      </c>
      <c r="P149" s="11"/>
      <c r="Q149" s="22" t="s">
        <v>453</v>
      </c>
    </row>
    <row r="150" spans="1:17" ht="23.45" customHeight="1">
      <c r="A150" s="215"/>
      <c r="B150" s="22">
        <v>145</v>
      </c>
      <c r="C150" s="22">
        <v>354</v>
      </c>
      <c r="D150" s="217" t="s">
        <v>681</v>
      </c>
      <c r="E150" s="22"/>
      <c r="F150" s="216"/>
      <c r="G150" s="22" t="s">
        <v>266</v>
      </c>
      <c r="H150" s="22">
        <v>1</v>
      </c>
      <c r="I150" s="23">
        <v>41455</v>
      </c>
      <c r="J150" s="23">
        <v>41455</v>
      </c>
      <c r="K150" s="13"/>
      <c r="L150" s="11"/>
      <c r="M150" s="11">
        <v>26300</v>
      </c>
      <c r="N150" s="25">
        <v>30</v>
      </c>
      <c r="O150" s="11">
        <v>7890</v>
      </c>
      <c r="P150" s="11"/>
      <c r="Q150" s="22" t="s">
        <v>453</v>
      </c>
    </row>
    <row r="151" spans="1:17" ht="23.45" customHeight="1">
      <c r="A151" s="215"/>
      <c r="B151" s="22">
        <v>146</v>
      </c>
      <c r="C151" s="22">
        <v>355</v>
      </c>
      <c r="D151" s="217" t="s">
        <v>682</v>
      </c>
      <c r="E151" s="22"/>
      <c r="F151" s="216"/>
      <c r="G151" s="22" t="s">
        <v>266</v>
      </c>
      <c r="H151" s="22">
        <v>1</v>
      </c>
      <c r="I151" s="23">
        <v>41455</v>
      </c>
      <c r="J151" s="23">
        <v>41455</v>
      </c>
      <c r="K151" s="13"/>
      <c r="L151" s="11"/>
      <c r="M151" s="11">
        <v>26300</v>
      </c>
      <c r="N151" s="25">
        <v>30</v>
      </c>
      <c r="O151" s="11">
        <v>7890</v>
      </c>
      <c r="P151" s="11"/>
      <c r="Q151" s="22" t="s">
        <v>453</v>
      </c>
    </row>
    <row r="152" spans="1:17" ht="23.45" customHeight="1">
      <c r="A152" s="215"/>
      <c r="B152" s="22">
        <v>147</v>
      </c>
      <c r="C152" s="22">
        <v>356</v>
      </c>
      <c r="D152" s="217" t="s">
        <v>683</v>
      </c>
      <c r="E152" s="22"/>
      <c r="F152" s="216"/>
      <c r="G152" s="22" t="s">
        <v>266</v>
      </c>
      <c r="H152" s="22">
        <v>1</v>
      </c>
      <c r="I152" s="23">
        <v>41455</v>
      </c>
      <c r="J152" s="23">
        <v>41455</v>
      </c>
      <c r="K152" s="13"/>
      <c r="L152" s="11"/>
      <c r="M152" s="11">
        <v>6600</v>
      </c>
      <c r="N152" s="25">
        <v>30</v>
      </c>
      <c r="O152" s="11">
        <v>1980</v>
      </c>
      <c r="P152" s="11"/>
      <c r="Q152" s="22" t="s">
        <v>453</v>
      </c>
    </row>
    <row r="153" spans="1:17" ht="23.45" customHeight="1">
      <c r="A153" s="215"/>
      <c r="B153" s="22">
        <v>148</v>
      </c>
      <c r="C153" s="22">
        <v>357</v>
      </c>
      <c r="D153" s="217" t="s">
        <v>684</v>
      </c>
      <c r="E153" s="22"/>
      <c r="F153" s="216"/>
      <c r="G153" s="22" t="s">
        <v>266</v>
      </c>
      <c r="H153" s="22">
        <v>1</v>
      </c>
      <c r="I153" s="23">
        <v>41455</v>
      </c>
      <c r="J153" s="23">
        <v>41455</v>
      </c>
      <c r="K153" s="13"/>
      <c r="L153" s="11"/>
      <c r="M153" s="11">
        <v>14300</v>
      </c>
      <c r="N153" s="25">
        <v>30</v>
      </c>
      <c r="O153" s="11">
        <v>4290</v>
      </c>
      <c r="P153" s="11"/>
      <c r="Q153" s="22" t="s">
        <v>453</v>
      </c>
    </row>
    <row r="154" spans="1:17" ht="23.45" customHeight="1">
      <c r="A154" s="215"/>
      <c r="B154" s="22">
        <v>149</v>
      </c>
      <c r="C154" s="22">
        <v>358</v>
      </c>
      <c r="D154" s="217" t="s">
        <v>685</v>
      </c>
      <c r="E154" s="22"/>
      <c r="F154" s="216"/>
      <c r="G154" s="22" t="s">
        <v>266</v>
      </c>
      <c r="H154" s="22">
        <v>1</v>
      </c>
      <c r="I154" s="23">
        <v>41455</v>
      </c>
      <c r="J154" s="23">
        <v>41455</v>
      </c>
      <c r="K154" s="13"/>
      <c r="L154" s="11"/>
      <c r="M154" s="11">
        <v>11200</v>
      </c>
      <c r="N154" s="25">
        <v>30</v>
      </c>
      <c r="O154" s="11">
        <v>3360</v>
      </c>
      <c r="P154" s="11"/>
      <c r="Q154" s="22" t="s">
        <v>453</v>
      </c>
    </row>
    <row r="155" spans="1:17" ht="23.45" customHeight="1">
      <c r="A155" s="215"/>
      <c r="B155" s="22">
        <v>150</v>
      </c>
      <c r="C155" s="22">
        <v>359</v>
      </c>
      <c r="D155" s="217" t="s">
        <v>686</v>
      </c>
      <c r="E155" s="22"/>
      <c r="F155" s="216"/>
      <c r="G155" s="22" t="s">
        <v>266</v>
      </c>
      <c r="H155" s="22">
        <v>1</v>
      </c>
      <c r="I155" s="23">
        <v>41455</v>
      </c>
      <c r="J155" s="23">
        <v>41455</v>
      </c>
      <c r="K155" s="13"/>
      <c r="L155" s="11"/>
      <c r="M155" s="11">
        <v>14800</v>
      </c>
      <c r="N155" s="25">
        <v>30</v>
      </c>
      <c r="O155" s="11">
        <v>4440</v>
      </c>
      <c r="P155" s="11"/>
      <c r="Q155" s="22" t="s">
        <v>453</v>
      </c>
    </row>
    <row r="156" spans="1:17" ht="23.45" customHeight="1">
      <c r="A156" s="215"/>
      <c r="B156" s="22">
        <v>151</v>
      </c>
      <c r="C156" s="22">
        <v>360</v>
      </c>
      <c r="D156" s="217" t="s">
        <v>687</v>
      </c>
      <c r="E156" s="22"/>
      <c r="F156" s="216"/>
      <c r="G156" s="22" t="s">
        <v>266</v>
      </c>
      <c r="H156" s="22">
        <v>1</v>
      </c>
      <c r="I156" s="23">
        <v>41455</v>
      </c>
      <c r="J156" s="23">
        <v>41455</v>
      </c>
      <c r="K156" s="13"/>
      <c r="L156" s="11"/>
      <c r="M156" s="11">
        <v>31200</v>
      </c>
      <c r="N156" s="25">
        <v>30</v>
      </c>
      <c r="O156" s="11">
        <v>9360</v>
      </c>
      <c r="P156" s="11"/>
      <c r="Q156" s="22" t="s">
        <v>453</v>
      </c>
    </row>
    <row r="157" spans="1:17" ht="23.45" customHeight="1">
      <c r="A157" s="215"/>
      <c r="B157" s="22">
        <v>152</v>
      </c>
      <c r="C157" s="22">
        <v>361</v>
      </c>
      <c r="D157" s="217" t="s">
        <v>688</v>
      </c>
      <c r="E157" s="22"/>
      <c r="F157" s="216"/>
      <c r="G157" s="22" t="s">
        <v>266</v>
      </c>
      <c r="H157" s="22">
        <v>1</v>
      </c>
      <c r="I157" s="23">
        <v>41455</v>
      </c>
      <c r="J157" s="23">
        <v>41455</v>
      </c>
      <c r="K157" s="13"/>
      <c r="L157" s="11"/>
      <c r="M157" s="11">
        <v>23400</v>
      </c>
      <c r="N157" s="25">
        <v>30</v>
      </c>
      <c r="O157" s="11">
        <v>7020</v>
      </c>
      <c r="P157" s="11"/>
      <c r="Q157" s="22" t="s">
        <v>453</v>
      </c>
    </row>
    <row r="158" spans="1:17" ht="23.45" customHeight="1">
      <c r="A158" s="215"/>
      <c r="B158" s="22">
        <v>153</v>
      </c>
      <c r="C158" s="22">
        <v>362</v>
      </c>
      <c r="D158" s="217" t="s">
        <v>689</v>
      </c>
      <c r="E158" s="22"/>
      <c r="F158" s="216"/>
      <c r="G158" s="22" t="s">
        <v>266</v>
      </c>
      <c r="H158" s="22">
        <v>1</v>
      </c>
      <c r="I158" s="23">
        <v>41455</v>
      </c>
      <c r="J158" s="23">
        <v>41455</v>
      </c>
      <c r="K158" s="13"/>
      <c r="L158" s="11"/>
      <c r="M158" s="11">
        <v>43300</v>
      </c>
      <c r="N158" s="25">
        <v>30</v>
      </c>
      <c r="O158" s="11">
        <v>12990</v>
      </c>
      <c r="P158" s="11"/>
      <c r="Q158" s="22" t="s">
        <v>453</v>
      </c>
    </row>
    <row r="159" spans="1:17" ht="23.45" customHeight="1">
      <c r="A159" s="215"/>
      <c r="B159" s="22">
        <v>154</v>
      </c>
      <c r="C159" s="22">
        <v>363</v>
      </c>
      <c r="D159" s="217" t="s">
        <v>690</v>
      </c>
      <c r="E159" s="22"/>
      <c r="F159" s="216"/>
      <c r="G159" s="22" t="s">
        <v>266</v>
      </c>
      <c r="H159" s="22">
        <v>1</v>
      </c>
      <c r="I159" s="23">
        <v>41455</v>
      </c>
      <c r="J159" s="23">
        <v>41455</v>
      </c>
      <c r="K159" s="13"/>
      <c r="L159" s="11"/>
      <c r="M159" s="11">
        <v>43300</v>
      </c>
      <c r="N159" s="25">
        <v>30</v>
      </c>
      <c r="O159" s="11">
        <v>12990</v>
      </c>
      <c r="P159" s="11"/>
      <c r="Q159" s="22" t="s">
        <v>453</v>
      </c>
    </row>
    <row r="160" spans="1:17" ht="23.45" customHeight="1">
      <c r="A160" s="215"/>
      <c r="B160" s="22">
        <v>155</v>
      </c>
      <c r="C160" s="22">
        <v>364</v>
      </c>
      <c r="D160" s="217" t="s">
        <v>691</v>
      </c>
      <c r="E160" s="22"/>
      <c r="F160" s="216"/>
      <c r="G160" s="22" t="s">
        <v>266</v>
      </c>
      <c r="H160" s="22">
        <v>1</v>
      </c>
      <c r="I160" s="23">
        <v>41455</v>
      </c>
      <c r="J160" s="23">
        <v>41455</v>
      </c>
      <c r="K160" s="13"/>
      <c r="L160" s="11"/>
      <c r="M160" s="11">
        <v>33000</v>
      </c>
      <c r="N160" s="25">
        <v>30</v>
      </c>
      <c r="O160" s="11">
        <v>9900</v>
      </c>
      <c r="P160" s="11"/>
      <c r="Q160" s="22" t="s">
        <v>453</v>
      </c>
    </row>
    <row r="161" spans="1:17" ht="23.45" customHeight="1">
      <c r="A161" s="215"/>
      <c r="B161" s="22">
        <v>156</v>
      </c>
      <c r="C161" s="22">
        <v>365</v>
      </c>
      <c r="D161" s="217" t="s">
        <v>692</v>
      </c>
      <c r="E161" s="22"/>
      <c r="F161" s="216"/>
      <c r="G161" s="22" t="s">
        <v>266</v>
      </c>
      <c r="H161" s="22">
        <v>1</v>
      </c>
      <c r="I161" s="23">
        <v>41455</v>
      </c>
      <c r="J161" s="23">
        <v>41455</v>
      </c>
      <c r="K161" s="13"/>
      <c r="L161" s="11"/>
      <c r="M161" s="11">
        <v>33000</v>
      </c>
      <c r="N161" s="25">
        <v>30</v>
      </c>
      <c r="O161" s="11">
        <v>9900</v>
      </c>
      <c r="P161" s="11"/>
      <c r="Q161" s="22" t="s">
        <v>453</v>
      </c>
    </row>
    <row r="162" spans="1:17" ht="23.45" customHeight="1">
      <c r="A162" s="215"/>
      <c r="B162" s="22">
        <v>157</v>
      </c>
      <c r="C162" s="22">
        <v>366</v>
      </c>
      <c r="D162" s="217" t="s">
        <v>693</v>
      </c>
      <c r="E162" s="22"/>
      <c r="F162" s="216"/>
      <c r="G162" s="22" t="s">
        <v>266</v>
      </c>
      <c r="H162" s="22">
        <v>1</v>
      </c>
      <c r="I162" s="23">
        <v>41455</v>
      </c>
      <c r="J162" s="23">
        <v>41455</v>
      </c>
      <c r="K162" s="13"/>
      <c r="L162" s="11"/>
      <c r="M162" s="11">
        <v>33000</v>
      </c>
      <c r="N162" s="25">
        <v>30</v>
      </c>
      <c r="O162" s="11">
        <v>9900</v>
      </c>
      <c r="P162" s="11"/>
      <c r="Q162" s="22" t="s">
        <v>453</v>
      </c>
    </row>
    <row r="163" spans="1:17" ht="23.45" customHeight="1">
      <c r="A163" s="215"/>
      <c r="B163" s="22">
        <v>158</v>
      </c>
      <c r="C163" s="22">
        <v>367</v>
      </c>
      <c r="D163" s="217" t="s">
        <v>694</v>
      </c>
      <c r="E163" s="22"/>
      <c r="F163" s="216"/>
      <c r="G163" s="22" t="s">
        <v>266</v>
      </c>
      <c r="H163" s="22">
        <v>1</v>
      </c>
      <c r="I163" s="23">
        <v>41455</v>
      </c>
      <c r="J163" s="23">
        <v>41455</v>
      </c>
      <c r="K163" s="13"/>
      <c r="L163" s="11"/>
      <c r="M163" s="11">
        <v>12400</v>
      </c>
      <c r="N163" s="25">
        <v>30</v>
      </c>
      <c r="O163" s="11">
        <v>3720</v>
      </c>
      <c r="P163" s="11"/>
      <c r="Q163" s="22" t="s">
        <v>453</v>
      </c>
    </row>
    <row r="164" spans="1:17" ht="23.45" customHeight="1">
      <c r="A164" s="215"/>
      <c r="B164" s="22">
        <v>159</v>
      </c>
      <c r="C164" s="22">
        <v>368</v>
      </c>
      <c r="D164" s="217" t="s">
        <v>695</v>
      </c>
      <c r="E164" s="22"/>
      <c r="F164" s="216"/>
      <c r="G164" s="22" t="s">
        <v>266</v>
      </c>
      <c r="H164" s="22">
        <v>1</v>
      </c>
      <c r="I164" s="23">
        <v>41455</v>
      </c>
      <c r="J164" s="23">
        <v>41455</v>
      </c>
      <c r="K164" s="13"/>
      <c r="L164" s="11"/>
      <c r="M164" s="11">
        <v>7100</v>
      </c>
      <c r="N164" s="25">
        <v>30</v>
      </c>
      <c r="O164" s="11">
        <v>2130</v>
      </c>
      <c r="P164" s="11"/>
      <c r="Q164" s="22" t="s">
        <v>453</v>
      </c>
    </row>
    <row r="165" spans="1:17" ht="23.45" customHeight="1">
      <c r="A165" s="215"/>
      <c r="B165" s="22">
        <v>160</v>
      </c>
      <c r="C165" s="22">
        <v>369</v>
      </c>
      <c r="D165" s="217" t="s">
        <v>696</v>
      </c>
      <c r="E165" s="22"/>
      <c r="F165" s="216"/>
      <c r="G165" s="22" t="s">
        <v>266</v>
      </c>
      <c r="H165" s="22">
        <v>1</v>
      </c>
      <c r="I165" s="23">
        <v>41455</v>
      </c>
      <c r="J165" s="23">
        <v>41455</v>
      </c>
      <c r="K165" s="13"/>
      <c r="L165" s="11"/>
      <c r="M165" s="11">
        <v>9000</v>
      </c>
      <c r="N165" s="25">
        <v>30</v>
      </c>
      <c r="O165" s="11">
        <v>2700</v>
      </c>
      <c r="P165" s="11"/>
      <c r="Q165" s="22" t="s">
        <v>453</v>
      </c>
    </row>
    <row r="166" spans="1:17" ht="23.45" customHeight="1">
      <c r="A166" s="215"/>
      <c r="B166" s="22">
        <v>161</v>
      </c>
      <c r="C166" s="22">
        <v>370</v>
      </c>
      <c r="D166" s="217" t="s">
        <v>697</v>
      </c>
      <c r="E166" s="22"/>
      <c r="F166" s="216"/>
      <c r="G166" s="22" t="s">
        <v>266</v>
      </c>
      <c r="H166" s="22">
        <v>1</v>
      </c>
      <c r="I166" s="23">
        <v>41455</v>
      </c>
      <c r="J166" s="23">
        <v>41455</v>
      </c>
      <c r="K166" s="13"/>
      <c r="L166" s="11"/>
      <c r="M166" s="11">
        <v>9000</v>
      </c>
      <c r="N166" s="25">
        <v>30</v>
      </c>
      <c r="O166" s="11">
        <v>2700</v>
      </c>
      <c r="P166" s="11"/>
      <c r="Q166" s="22" t="s">
        <v>453</v>
      </c>
    </row>
    <row r="167" spans="1:17" ht="23.45" customHeight="1">
      <c r="A167" s="215"/>
      <c r="B167" s="22">
        <v>162</v>
      </c>
      <c r="C167" s="22">
        <v>371</v>
      </c>
      <c r="D167" s="217" t="s">
        <v>698</v>
      </c>
      <c r="E167" s="22"/>
      <c r="F167" s="216"/>
      <c r="G167" s="22" t="s">
        <v>266</v>
      </c>
      <c r="H167" s="22">
        <v>1</v>
      </c>
      <c r="I167" s="23">
        <v>41455</v>
      </c>
      <c r="J167" s="23">
        <v>41455</v>
      </c>
      <c r="K167" s="13"/>
      <c r="L167" s="11"/>
      <c r="M167" s="11">
        <v>34500</v>
      </c>
      <c r="N167" s="25">
        <v>30</v>
      </c>
      <c r="O167" s="11">
        <v>10350</v>
      </c>
      <c r="P167" s="11"/>
      <c r="Q167" s="22" t="s">
        <v>453</v>
      </c>
    </row>
    <row r="168" spans="1:17" ht="23.45" customHeight="1">
      <c r="A168" s="215"/>
      <c r="B168" s="22">
        <v>163</v>
      </c>
      <c r="C168" s="22">
        <v>372</v>
      </c>
      <c r="D168" s="217" t="s">
        <v>699</v>
      </c>
      <c r="E168" s="22"/>
      <c r="F168" s="216"/>
      <c r="G168" s="22" t="s">
        <v>266</v>
      </c>
      <c r="H168" s="22">
        <v>1</v>
      </c>
      <c r="I168" s="23">
        <v>41455</v>
      </c>
      <c r="J168" s="23">
        <v>41455</v>
      </c>
      <c r="K168" s="13"/>
      <c r="L168" s="11"/>
      <c r="M168" s="11">
        <v>34500</v>
      </c>
      <c r="N168" s="25">
        <v>30</v>
      </c>
      <c r="O168" s="11">
        <v>10350</v>
      </c>
      <c r="P168" s="11"/>
      <c r="Q168" s="22" t="s">
        <v>453</v>
      </c>
    </row>
    <row r="169" spans="1:17" ht="23.45" customHeight="1">
      <c r="A169" s="215"/>
      <c r="B169" s="22">
        <v>164</v>
      </c>
      <c r="C169" s="22">
        <v>373</v>
      </c>
      <c r="D169" s="217" t="s">
        <v>700</v>
      </c>
      <c r="E169" s="22"/>
      <c r="F169" s="216"/>
      <c r="G169" s="22" t="s">
        <v>266</v>
      </c>
      <c r="H169" s="22">
        <v>1</v>
      </c>
      <c r="I169" s="23">
        <v>41455</v>
      </c>
      <c r="J169" s="23">
        <v>41455</v>
      </c>
      <c r="K169" s="13"/>
      <c r="L169" s="11"/>
      <c r="M169" s="11">
        <v>34500</v>
      </c>
      <c r="N169" s="25">
        <v>30</v>
      </c>
      <c r="O169" s="11">
        <v>10350</v>
      </c>
      <c r="P169" s="11"/>
      <c r="Q169" s="22" t="s">
        <v>453</v>
      </c>
    </row>
    <row r="170" spans="1:17" ht="23.45" customHeight="1">
      <c r="A170" s="215"/>
      <c r="B170" s="22">
        <v>165</v>
      </c>
      <c r="C170" s="22">
        <v>374</v>
      </c>
      <c r="D170" s="217" t="s">
        <v>701</v>
      </c>
      <c r="E170" s="22"/>
      <c r="F170" s="216"/>
      <c r="G170" s="22" t="s">
        <v>266</v>
      </c>
      <c r="H170" s="22">
        <v>1</v>
      </c>
      <c r="I170" s="23">
        <v>41455</v>
      </c>
      <c r="J170" s="23">
        <v>41455</v>
      </c>
      <c r="K170" s="13"/>
      <c r="L170" s="11"/>
      <c r="M170" s="11">
        <v>14200</v>
      </c>
      <c r="N170" s="25">
        <v>30</v>
      </c>
      <c r="O170" s="11">
        <v>4260</v>
      </c>
      <c r="P170" s="11"/>
      <c r="Q170" s="22" t="s">
        <v>453</v>
      </c>
    </row>
    <row r="171" spans="1:17" ht="23.45" customHeight="1">
      <c r="A171" s="215"/>
      <c r="B171" s="22">
        <v>166</v>
      </c>
      <c r="C171" s="22">
        <v>375</v>
      </c>
      <c r="D171" s="217" t="s">
        <v>702</v>
      </c>
      <c r="E171" s="22"/>
      <c r="F171" s="216"/>
      <c r="G171" s="22" t="s">
        <v>266</v>
      </c>
      <c r="H171" s="22">
        <v>1</v>
      </c>
      <c r="I171" s="23">
        <v>41455</v>
      </c>
      <c r="J171" s="23">
        <v>41455</v>
      </c>
      <c r="K171" s="13"/>
      <c r="L171" s="11"/>
      <c r="M171" s="11">
        <v>11100</v>
      </c>
      <c r="N171" s="25">
        <v>30</v>
      </c>
      <c r="O171" s="11">
        <v>3330</v>
      </c>
      <c r="P171" s="11"/>
      <c r="Q171" s="22" t="s">
        <v>453</v>
      </c>
    </row>
    <row r="172" spans="1:17" ht="23.45" customHeight="1">
      <c r="A172" s="215"/>
      <c r="B172" s="22">
        <v>167</v>
      </c>
      <c r="C172" s="22">
        <v>376</v>
      </c>
      <c r="D172" s="217" t="s">
        <v>703</v>
      </c>
      <c r="E172" s="22"/>
      <c r="F172" s="216"/>
      <c r="G172" s="22" t="s">
        <v>266</v>
      </c>
      <c r="H172" s="22">
        <v>1</v>
      </c>
      <c r="I172" s="23">
        <v>41455</v>
      </c>
      <c r="J172" s="23">
        <v>41455</v>
      </c>
      <c r="K172" s="13"/>
      <c r="L172" s="11"/>
      <c r="M172" s="11">
        <v>13600</v>
      </c>
      <c r="N172" s="25">
        <v>30</v>
      </c>
      <c r="O172" s="11">
        <v>4080</v>
      </c>
      <c r="P172" s="11"/>
      <c r="Q172" s="22" t="s">
        <v>453</v>
      </c>
    </row>
    <row r="173" spans="1:17" ht="23.45" customHeight="1">
      <c r="A173" s="215"/>
      <c r="B173" s="22">
        <v>168</v>
      </c>
      <c r="C173" s="22">
        <v>377</v>
      </c>
      <c r="D173" s="217" t="s">
        <v>704</v>
      </c>
      <c r="E173" s="22"/>
      <c r="F173" s="216"/>
      <c r="G173" s="22" t="s">
        <v>266</v>
      </c>
      <c r="H173" s="22">
        <v>1</v>
      </c>
      <c r="I173" s="23">
        <v>41455</v>
      </c>
      <c r="J173" s="23">
        <v>41455</v>
      </c>
      <c r="K173" s="13"/>
      <c r="L173" s="11"/>
      <c r="M173" s="11">
        <v>22300</v>
      </c>
      <c r="N173" s="25">
        <v>30</v>
      </c>
      <c r="O173" s="11">
        <v>6690</v>
      </c>
      <c r="P173" s="11"/>
      <c r="Q173" s="22" t="s">
        <v>453</v>
      </c>
    </row>
    <row r="174" spans="1:17" ht="23.45" customHeight="1">
      <c r="A174" s="215"/>
      <c r="B174" s="22">
        <v>169</v>
      </c>
      <c r="C174" s="22">
        <v>378</v>
      </c>
      <c r="D174" s="217" t="s">
        <v>705</v>
      </c>
      <c r="E174" s="22"/>
      <c r="F174" s="216"/>
      <c r="G174" s="22" t="s">
        <v>266</v>
      </c>
      <c r="H174" s="22">
        <v>1</v>
      </c>
      <c r="I174" s="23">
        <v>41455</v>
      </c>
      <c r="J174" s="23">
        <v>41455</v>
      </c>
      <c r="K174" s="13"/>
      <c r="L174" s="11"/>
      <c r="M174" s="11">
        <v>22300</v>
      </c>
      <c r="N174" s="25">
        <v>30</v>
      </c>
      <c r="O174" s="11">
        <v>6690</v>
      </c>
      <c r="P174" s="11"/>
      <c r="Q174" s="22" t="s">
        <v>453</v>
      </c>
    </row>
    <row r="175" spans="1:17" ht="23.45" customHeight="1">
      <c r="A175" s="215"/>
      <c r="B175" s="22">
        <v>170</v>
      </c>
      <c r="C175" s="22">
        <v>379</v>
      </c>
      <c r="D175" s="217" t="s">
        <v>706</v>
      </c>
      <c r="E175" s="22"/>
      <c r="F175" s="216"/>
      <c r="G175" s="22" t="s">
        <v>266</v>
      </c>
      <c r="H175" s="22">
        <v>1</v>
      </c>
      <c r="I175" s="23">
        <v>41455</v>
      </c>
      <c r="J175" s="23">
        <v>41455</v>
      </c>
      <c r="K175" s="13"/>
      <c r="L175" s="11"/>
      <c r="M175" s="11">
        <v>6300</v>
      </c>
      <c r="N175" s="25">
        <v>30</v>
      </c>
      <c r="O175" s="11">
        <v>1890</v>
      </c>
      <c r="P175" s="11"/>
      <c r="Q175" s="22" t="s">
        <v>453</v>
      </c>
    </row>
    <row r="176" spans="1:17" ht="23.45" customHeight="1">
      <c r="A176" s="215"/>
      <c r="B176" s="22">
        <v>171</v>
      </c>
      <c r="C176" s="22">
        <v>380</v>
      </c>
      <c r="D176" s="217" t="s">
        <v>707</v>
      </c>
      <c r="E176" s="22"/>
      <c r="F176" s="216"/>
      <c r="G176" s="22" t="s">
        <v>266</v>
      </c>
      <c r="H176" s="22">
        <v>1</v>
      </c>
      <c r="I176" s="23">
        <v>41455</v>
      </c>
      <c r="J176" s="23">
        <v>41455</v>
      </c>
      <c r="K176" s="13"/>
      <c r="L176" s="11"/>
      <c r="M176" s="11">
        <v>15000</v>
      </c>
      <c r="N176" s="25">
        <v>30</v>
      </c>
      <c r="O176" s="11">
        <v>4500</v>
      </c>
      <c r="P176" s="11"/>
      <c r="Q176" s="22" t="s">
        <v>453</v>
      </c>
    </row>
    <row r="177" spans="1:17" ht="23.45" customHeight="1">
      <c r="A177" s="215"/>
      <c r="B177" s="22">
        <v>172</v>
      </c>
      <c r="C177" s="22">
        <v>381</v>
      </c>
      <c r="D177" s="217" t="s">
        <v>708</v>
      </c>
      <c r="E177" s="22"/>
      <c r="F177" s="216"/>
      <c r="G177" s="22" t="s">
        <v>266</v>
      </c>
      <c r="H177" s="22">
        <v>1</v>
      </c>
      <c r="I177" s="23">
        <v>41455</v>
      </c>
      <c r="J177" s="23">
        <v>41455</v>
      </c>
      <c r="K177" s="13"/>
      <c r="L177" s="11"/>
      <c r="M177" s="11">
        <v>7100</v>
      </c>
      <c r="N177" s="25">
        <v>30</v>
      </c>
      <c r="O177" s="11">
        <v>2130</v>
      </c>
      <c r="P177" s="11"/>
      <c r="Q177" s="22" t="s">
        <v>453</v>
      </c>
    </row>
    <row r="178" spans="1:17" ht="23.45" customHeight="1">
      <c r="A178" s="215"/>
      <c r="B178" s="22">
        <v>173</v>
      </c>
      <c r="C178" s="22">
        <v>382</v>
      </c>
      <c r="D178" s="217" t="s">
        <v>709</v>
      </c>
      <c r="E178" s="22"/>
      <c r="F178" s="216"/>
      <c r="G178" s="22" t="s">
        <v>266</v>
      </c>
      <c r="H178" s="22">
        <v>1</v>
      </c>
      <c r="I178" s="23">
        <v>41455</v>
      </c>
      <c r="J178" s="23">
        <v>41455</v>
      </c>
      <c r="K178" s="13"/>
      <c r="L178" s="11"/>
      <c r="M178" s="11">
        <v>32800</v>
      </c>
      <c r="N178" s="25">
        <v>30</v>
      </c>
      <c r="O178" s="11">
        <v>9840</v>
      </c>
      <c r="P178" s="11"/>
      <c r="Q178" s="22" t="s">
        <v>453</v>
      </c>
    </row>
    <row r="179" spans="1:17" ht="23.45" customHeight="1">
      <c r="A179" s="215"/>
      <c r="B179" s="22">
        <v>174</v>
      </c>
      <c r="C179" s="22">
        <v>383</v>
      </c>
      <c r="D179" s="217" t="s">
        <v>710</v>
      </c>
      <c r="E179" s="22"/>
      <c r="F179" s="216"/>
      <c r="G179" s="22" t="s">
        <v>266</v>
      </c>
      <c r="H179" s="22">
        <v>1</v>
      </c>
      <c r="I179" s="23">
        <v>41455</v>
      </c>
      <c r="J179" s="23">
        <v>41455</v>
      </c>
      <c r="K179" s="13"/>
      <c r="L179" s="11"/>
      <c r="M179" s="11">
        <v>18300</v>
      </c>
      <c r="N179" s="25">
        <v>30</v>
      </c>
      <c r="O179" s="11">
        <v>5490</v>
      </c>
      <c r="P179" s="11"/>
      <c r="Q179" s="22" t="s">
        <v>453</v>
      </c>
    </row>
    <row r="180" spans="1:17" ht="23.45" customHeight="1">
      <c r="A180" s="215"/>
      <c r="B180" s="22">
        <v>175</v>
      </c>
      <c r="C180" s="22">
        <v>384</v>
      </c>
      <c r="D180" s="217" t="s">
        <v>711</v>
      </c>
      <c r="E180" s="22"/>
      <c r="F180" s="216"/>
      <c r="G180" s="22" t="s">
        <v>266</v>
      </c>
      <c r="H180" s="22">
        <v>1</v>
      </c>
      <c r="I180" s="23">
        <v>41455</v>
      </c>
      <c r="J180" s="23">
        <v>41455</v>
      </c>
      <c r="K180" s="13"/>
      <c r="L180" s="11"/>
      <c r="M180" s="11">
        <v>23500</v>
      </c>
      <c r="N180" s="25">
        <v>30</v>
      </c>
      <c r="O180" s="11">
        <v>7050</v>
      </c>
      <c r="P180" s="11"/>
      <c r="Q180" s="22" t="s">
        <v>453</v>
      </c>
    </row>
    <row r="181" spans="1:17" ht="23.45" customHeight="1">
      <c r="A181" s="215"/>
      <c r="B181" s="22">
        <v>176</v>
      </c>
      <c r="C181" s="22">
        <v>385</v>
      </c>
      <c r="D181" s="217" t="s">
        <v>712</v>
      </c>
      <c r="E181" s="22"/>
      <c r="F181" s="216"/>
      <c r="G181" s="22" t="s">
        <v>266</v>
      </c>
      <c r="H181" s="22">
        <v>1</v>
      </c>
      <c r="I181" s="23">
        <v>41455</v>
      </c>
      <c r="J181" s="23">
        <v>41455</v>
      </c>
      <c r="K181" s="13"/>
      <c r="L181" s="11"/>
      <c r="M181" s="11">
        <v>34600</v>
      </c>
      <c r="N181" s="25">
        <v>30</v>
      </c>
      <c r="O181" s="11">
        <v>10380</v>
      </c>
      <c r="P181" s="11"/>
      <c r="Q181" s="22" t="s">
        <v>453</v>
      </c>
    </row>
    <row r="182" spans="1:17" ht="23.45" customHeight="1">
      <c r="A182" s="215"/>
      <c r="B182" s="22">
        <v>177</v>
      </c>
      <c r="C182" s="22">
        <v>386</v>
      </c>
      <c r="D182" s="217" t="s">
        <v>713</v>
      </c>
      <c r="E182" s="22"/>
      <c r="F182" s="216"/>
      <c r="G182" s="22" t="s">
        <v>266</v>
      </c>
      <c r="H182" s="22">
        <v>1</v>
      </c>
      <c r="I182" s="23">
        <v>41455</v>
      </c>
      <c r="J182" s="23">
        <v>41455</v>
      </c>
      <c r="K182" s="13"/>
      <c r="L182" s="11"/>
      <c r="M182" s="11">
        <v>34600</v>
      </c>
      <c r="N182" s="25">
        <v>30</v>
      </c>
      <c r="O182" s="11">
        <v>10380</v>
      </c>
      <c r="P182" s="11"/>
      <c r="Q182" s="22" t="s">
        <v>453</v>
      </c>
    </row>
    <row r="183" spans="1:17" ht="23.45" customHeight="1">
      <c r="A183" s="215"/>
      <c r="B183" s="22">
        <v>178</v>
      </c>
      <c r="C183" s="22">
        <v>387</v>
      </c>
      <c r="D183" s="217" t="s">
        <v>714</v>
      </c>
      <c r="E183" s="22"/>
      <c r="F183" s="216"/>
      <c r="G183" s="22" t="s">
        <v>266</v>
      </c>
      <c r="H183" s="22">
        <v>1</v>
      </c>
      <c r="I183" s="23">
        <v>41455</v>
      </c>
      <c r="J183" s="23">
        <v>41455</v>
      </c>
      <c r="K183" s="13"/>
      <c r="L183" s="11"/>
      <c r="M183" s="11">
        <v>34600</v>
      </c>
      <c r="N183" s="25">
        <v>30</v>
      </c>
      <c r="O183" s="11">
        <v>10380</v>
      </c>
      <c r="P183" s="11"/>
      <c r="Q183" s="22" t="s">
        <v>453</v>
      </c>
    </row>
    <row r="184" spans="1:17" ht="23.45" customHeight="1">
      <c r="A184" s="215"/>
      <c r="B184" s="22">
        <v>179</v>
      </c>
      <c r="C184" s="22">
        <v>388</v>
      </c>
      <c r="D184" s="217" t="s">
        <v>715</v>
      </c>
      <c r="E184" s="22"/>
      <c r="F184" s="216"/>
      <c r="G184" s="22" t="s">
        <v>266</v>
      </c>
      <c r="H184" s="22">
        <v>1</v>
      </c>
      <c r="I184" s="23">
        <v>41455</v>
      </c>
      <c r="J184" s="23">
        <v>41455</v>
      </c>
      <c r="K184" s="13"/>
      <c r="L184" s="11"/>
      <c r="M184" s="11">
        <v>34600</v>
      </c>
      <c r="N184" s="25">
        <v>30</v>
      </c>
      <c r="O184" s="11">
        <v>10380</v>
      </c>
      <c r="P184" s="11"/>
      <c r="Q184" s="22" t="s">
        <v>453</v>
      </c>
    </row>
    <row r="185" spans="1:17" ht="23.45" customHeight="1">
      <c r="A185" s="215"/>
      <c r="B185" s="22">
        <v>180</v>
      </c>
      <c r="C185" s="22">
        <v>389</v>
      </c>
      <c r="D185" s="217" t="s">
        <v>716</v>
      </c>
      <c r="E185" s="22"/>
      <c r="F185" s="216"/>
      <c r="G185" s="22" t="s">
        <v>266</v>
      </c>
      <c r="H185" s="22">
        <v>1</v>
      </c>
      <c r="I185" s="23">
        <v>41455</v>
      </c>
      <c r="J185" s="23">
        <v>41455</v>
      </c>
      <c r="K185" s="13"/>
      <c r="L185" s="11"/>
      <c r="M185" s="11">
        <v>34600</v>
      </c>
      <c r="N185" s="25">
        <v>30</v>
      </c>
      <c r="O185" s="11">
        <v>10380</v>
      </c>
      <c r="P185" s="11"/>
      <c r="Q185" s="22" t="s">
        <v>453</v>
      </c>
    </row>
    <row r="186" spans="1:17" ht="23.45" customHeight="1">
      <c r="A186" s="215"/>
      <c r="B186" s="22">
        <v>181</v>
      </c>
      <c r="C186" s="22">
        <v>390</v>
      </c>
      <c r="D186" s="217" t="s">
        <v>717</v>
      </c>
      <c r="E186" s="22"/>
      <c r="F186" s="216"/>
      <c r="G186" s="22" t="s">
        <v>266</v>
      </c>
      <c r="H186" s="22">
        <v>1</v>
      </c>
      <c r="I186" s="23">
        <v>41455</v>
      </c>
      <c r="J186" s="23">
        <v>41455</v>
      </c>
      <c r="K186" s="13"/>
      <c r="L186" s="11"/>
      <c r="M186" s="11">
        <v>34600</v>
      </c>
      <c r="N186" s="25">
        <v>30</v>
      </c>
      <c r="O186" s="11">
        <v>10380</v>
      </c>
      <c r="P186" s="11"/>
      <c r="Q186" s="22" t="s">
        <v>453</v>
      </c>
    </row>
    <row r="187" spans="1:17" ht="23.45" customHeight="1">
      <c r="A187" s="215"/>
      <c r="B187" s="22">
        <v>182</v>
      </c>
      <c r="C187" s="22">
        <v>391</v>
      </c>
      <c r="D187" s="217" t="s">
        <v>718</v>
      </c>
      <c r="E187" s="22"/>
      <c r="F187" s="216"/>
      <c r="G187" s="22" t="s">
        <v>266</v>
      </c>
      <c r="H187" s="22">
        <v>1</v>
      </c>
      <c r="I187" s="23">
        <v>41455</v>
      </c>
      <c r="J187" s="23">
        <v>41455</v>
      </c>
      <c r="K187" s="13"/>
      <c r="L187" s="11"/>
      <c r="M187" s="11">
        <v>34600</v>
      </c>
      <c r="N187" s="25">
        <v>30</v>
      </c>
      <c r="O187" s="11">
        <v>10380</v>
      </c>
      <c r="P187" s="11"/>
      <c r="Q187" s="22" t="s">
        <v>453</v>
      </c>
    </row>
    <row r="188" spans="1:17" ht="23.45" customHeight="1">
      <c r="A188" s="215"/>
      <c r="B188" s="22">
        <v>183</v>
      </c>
      <c r="C188" s="22">
        <v>392</v>
      </c>
      <c r="D188" s="217" t="s">
        <v>719</v>
      </c>
      <c r="E188" s="22"/>
      <c r="F188" s="216"/>
      <c r="G188" s="22" t="s">
        <v>266</v>
      </c>
      <c r="H188" s="22">
        <v>1</v>
      </c>
      <c r="I188" s="23">
        <v>41455</v>
      </c>
      <c r="J188" s="23">
        <v>41455</v>
      </c>
      <c r="K188" s="13"/>
      <c r="L188" s="11"/>
      <c r="M188" s="11">
        <v>34600</v>
      </c>
      <c r="N188" s="25">
        <v>30</v>
      </c>
      <c r="O188" s="11">
        <v>10380</v>
      </c>
      <c r="P188" s="11"/>
      <c r="Q188" s="22" t="s">
        <v>453</v>
      </c>
    </row>
    <row r="189" spans="1:17" ht="23.45" customHeight="1">
      <c r="A189" s="215"/>
      <c r="B189" s="22">
        <v>184</v>
      </c>
      <c r="C189" s="22">
        <v>393</v>
      </c>
      <c r="D189" s="217" t="s">
        <v>720</v>
      </c>
      <c r="E189" s="22"/>
      <c r="F189" s="216"/>
      <c r="G189" s="22" t="s">
        <v>266</v>
      </c>
      <c r="H189" s="22">
        <v>1</v>
      </c>
      <c r="I189" s="23">
        <v>41455</v>
      </c>
      <c r="J189" s="23">
        <v>41455</v>
      </c>
      <c r="K189" s="13"/>
      <c r="L189" s="11"/>
      <c r="M189" s="11">
        <v>34600</v>
      </c>
      <c r="N189" s="25">
        <v>30</v>
      </c>
      <c r="O189" s="11">
        <v>10380</v>
      </c>
      <c r="P189" s="11"/>
      <c r="Q189" s="22" t="s">
        <v>453</v>
      </c>
    </row>
    <row r="190" spans="1:17" ht="23.45" customHeight="1">
      <c r="A190" s="215"/>
      <c r="B190" s="22">
        <v>185</v>
      </c>
      <c r="C190" s="22">
        <v>394</v>
      </c>
      <c r="D190" s="217" t="s">
        <v>721</v>
      </c>
      <c r="E190" s="22"/>
      <c r="F190" s="216"/>
      <c r="G190" s="22" t="s">
        <v>266</v>
      </c>
      <c r="H190" s="22">
        <v>1</v>
      </c>
      <c r="I190" s="23">
        <v>41455</v>
      </c>
      <c r="J190" s="23">
        <v>41455</v>
      </c>
      <c r="K190" s="13"/>
      <c r="L190" s="11"/>
      <c r="M190" s="11">
        <v>34600</v>
      </c>
      <c r="N190" s="25">
        <v>30</v>
      </c>
      <c r="O190" s="11">
        <v>10380</v>
      </c>
      <c r="P190" s="11"/>
      <c r="Q190" s="22" t="s">
        <v>453</v>
      </c>
    </row>
    <row r="191" spans="1:17" ht="23.45" customHeight="1">
      <c r="A191" s="215"/>
      <c r="B191" s="22">
        <v>186</v>
      </c>
      <c r="C191" s="22">
        <v>395</v>
      </c>
      <c r="D191" s="217" t="s">
        <v>722</v>
      </c>
      <c r="E191" s="22"/>
      <c r="F191" s="216"/>
      <c r="G191" s="22" t="s">
        <v>266</v>
      </c>
      <c r="H191" s="22">
        <v>1</v>
      </c>
      <c r="I191" s="23">
        <v>41455</v>
      </c>
      <c r="J191" s="23">
        <v>41455</v>
      </c>
      <c r="K191" s="13"/>
      <c r="L191" s="11"/>
      <c r="M191" s="11">
        <v>24900</v>
      </c>
      <c r="N191" s="25">
        <v>30</v>
      </c>
      <c r="O191" s="11">
        <v>7470</v>
      </c>
      <c r="P191" s="11"/>
      <c r="Q191" s="22" t="s">
        <v>453</v>
      </c>
    </row>
    <row r="192" spans="1:17" ht="23.45" customHeight="1">
      <c r="A192" s="215"/>
      <c r="B192" s="22">
        <v>187</v>
      </c>
      <c r="C192" s="22">
        <v>396</v>
      </c>
      <c r="D192" s="217" t="s">
        <v>723</v>
      </c>
      <c r="E192" s="22"/>
      <c r="F192" s="216"/>
      <c r="G192" s="22" t="s">
        <v>266</v>
      </c>
      <c r="H192" s="22">
        <v>1</v>
      </c>
      <c r="I192" s="23">
        <v>41455</v>
      </c>
      <c r="J192" s="23">
        <v>41455</v>
      </c>
      <c r="K192" s="13"/>
      <c r="L192" s="11"/>
      <c r="M192" s="11">
        <v>17800</v>
      </c>
      <c r="N192" s="25">
        <v>30</v>
      </c>
      <c r="O192" s="11">
        <v>5340</v>
      </c>
      <c r="P192" s="11"/>
      <c r="Q192" s="22" t="s">
        <v>453</v>
      </c>
    </row>
    <row r="193" spans="1:17" ht="23.45" customHeight="1">
      <c r="A193" s="215"/>
      <c r="B193" s="22">
        <v>188</v>
      </c>
      <c r="C193" s="22">
        <v>397</v>
      </c>
      <c r="D193" s="217" t="s">
        <v>724</v>
      </c>
      <c r="E193" s="22"/>
      <c r="F193" s="216"/>
      <c r="G193" s="22" t="s">
        <v>266</v>
      </c>
      <c r="H193" s="22">
        <v>1</v>
      </c>
      <c r="I193" s="23">
        <v>41455</v>
      </c>
      <c r="J193" s="23">
        <v>41455</v>
      </c>
      <c r="K193" s="13"/>
      <c r="L193" s="11"/>
      <c r="M193" s="11">
        <v>8900</v>
      </c>
      <c r="N193" s="25">
        <v>30</v>
      </c>
      <c r="O193" s="11">
        <v>2670</v>
      </c>
      <c r="P193" s="11"/>
      <c r="Q193" s="22" t="s">
        <v>453</v>
      </c>
    </row>
    <row r="194" spans="1:17" ht="23.45" customHeight="1">
      <c r="A194" s="215"/>
      <c r="B194" s="22">
        <v>189</v>
      </c>
      <c r="C194" s="22">
        <v>398</v>
      </c>
      <c r="D194" s="217" t="s">
        <v>725</v>
      </c>
      <c r="E194" s="22"/>
      <c r="F194" s="216"/>
      <c r="G194" s="22" t="s">
        <v>266</v>
      </c>
      <c r="H194" s="22">
        <v>1</v>
      </c>
      <c r="I194" s="23">
        <v>41455</v>
      </c>
      <c r="J194" s="23">
        <v>41455</v>
      </c>
      <c r="K194" s="13"/>
      <c r="L194" s="11"/>
      <c r="M194" s="11">
        <v>31300</v>
      </c>
      <c r="N194" s="25">
        <v>30</v>
      </c>
      <c r="O194" s="11">
        <v>9390</v>
      </c>
      <c r="P194" s="11"/>
      <c r="Q194" s="22" t="s">
        <v>453</v>
      </c>
    </row>
    <row r="195" spans="1:17" ht="23.45" customHeight="1">
      <c r="A195" s="215"/>
      <c r="B195" s="22">
        <v>190</v>
      </c>
      <c r="C195" s="22">
        <v>399</v>
      </c>
      <c r="D195" s="217" t="s">
        <v>726</v>
      </c>
      <c r="E195" s="22"/>
      <c r="F195" s="216"/>
      <c r="G195" s="22" t="s">
        <v>266</v>
      </c>
      <c r="H195" s="22">
        <v>1</v>
      </c>
      <c r="I195" s="23">
        <v>41455</v>
      </c>
      <c r="J195" s="23">
        <v>41455</v>
      </c>
      <c r="K195" s="13"/>
      <c r="L195" s="11"/>
      <c r="M195" s="11">
        <v>31300</v>
      </c>
      <c r="N195" s="25">
        <v>30</v>
      </c>
      <c r="O195" s="11">
        <v>9390</v>
      </c>
      <c r="P195" s="11"/>
      <c r="Q195" s="22" t="s">
        <v>453</v>
      </c>
    </row>
    <row r="196" spans="1:17" ht="23.45" customHeight="1">
      <c r="A196" s="215"/>
      <c r="B196" s="22">
        <v>191</v>
      </c>
      <c r="C196" s="22">
        <v>400</v>
      </c>
      <c r="D196" s="217" t="s">
        <v>727</v>
      </c>
      <c r="E196" s="22"/>
      <c r="F196" s="216"/>
      <c r="G196" s="22" t="s">
        <v>266</v>
      </c>
      <c r="H196" s="22">
        <v>1</v>
      </c>
      <c r="I196" s="23">
        <v>41455</v>
      </c>
      <c r="J196" s="23">
        <v>41455</v>
      </c>
      <c r="K196" s="13"/>
      <c r="L196" s="11"/>
      <c r="M196" s="11">
        <v>31300</v>
      </c>
      <c r="N196" s="25">
        <v>30</v>
      </c>
      <c r="O196" s="11">
        <v>9390</v>
      </c>
      <c r="P196" s="11"/>
      <c r="Q196" s="22" t="s">
        <v>453</v>
      </c>
    </row>
    <row r="197" spans="1:17" ht="23.45" customHeight="1">
      <c r="A197" s="215"/>
      <c r="B197" s="22">
        <v>192</v>
      </c>
      <c r="C197" s="22">
        <v>401</v>
      </c>
      <c r="D197" s="217" t="s">
        <v>728</v>
      </c>
      <c r="E197" s="22"/>
      <c r="F197" s="216"/>
      <c r="G197" s="22" t="s">
        <v>266</v>
      </c>
      <c r="H197" s="22">
        <v>1</v>
      </c>
      <c r="I197" s="23">
        <v>41455</v>
      </c>
      <c r="J197" s="23">
        <v>41455</v>
      </c>
      <c r="K197" s="13"/>
      <c r="L197" s="11"/>
      <c r="M197" s="11">
        <v>31300</v>
      </c>
      <c r="N197" s="25">
        <v>30</v>
      </c>
      <c r="O197" s="11">
        <v>9390</v>
      </c>
      <c r="P197" s="11"/>
      <c r="Q197" s="22" t="s">
        <v>453</v>
      </c>
    </row>
    <row r="198" spans="1:17" ht="23.45" customHeight="1">
      <c r="A198" s="215"/>
      <c r="B198" s="22">
        <v>193</v>
      </c>
      <c r="C198" s="22">
        <v>402</v>
      </c>
      <c r="D198" s="217" t="s">
        <v>729</v>
      </c>
      <c r="E198" s="22"/>
      <c r="F198" s="216"/>
      <c r="G198" s="22" t="s">
        <v>266</v>
      </c>
      <c r="H198" s="22">
        <v>1</v>
      </c>
      <c r="I198" s="23">
        <v>41455</v>
      </c>
      <c r="J198" s="23">
        <v>41455</v>
      </c>
      <c r="K198" s="13"/>
      <c r="L198" s="11"/>
      <c r="M198" s="11">
        <v>31300</v>
      </c>
      <c r="N198" s="25">
        <v>30</v>
      </c>
      <c r="O198" s="11">
        <v>9390</v>
      </c>
      <c r="P198" s="11"/>
      <c r="Q198" s="22" t="s">
        <v>453</v>
      </c>
    </row>
    <row r="199" spans="1:17" ht="23.45" customHeight="1">
      <c r="A199" s="215"/>
      <c r="B199" s="22">
        <v>194</v>
      </c>
      <c r="C199" s="22">
        <v>403</v>
      </c>
      <c r="D199" s="217" t="s">
        <v>730</v>
      </c>
      <c r="E199" s="22"/>
      <c r="F199" s="216"/>
      <c r="G199" s="22" t="s">
        <v>266</v>
      </c>
      <c r="H199" s="22">
        <v>1</v>
      </c>
      <c r="I199" s="23">
        <v>41455</v>
      </c>
      <c r="J199" s="23">
        <v>41455</v>
      </c>
      <c r="K199" s="13"/>
      <c r="L199" s="11"/>
      <c r="M199" s="11">
        <v>31300</v>
      </c>
      <c r="N199" s="25">
        <v>30</v>
      </c>
      <c r="O199" s="11">
        <v>9390</v>
      </c>
      <c r="P199" s="11"/>
      <c r="Q199" s="22" t="s">
        <v>453</v>
      </c>
    </row>
    <row r="200" spans="1:17" ht="23.45" customHeight="1">
      <c r="A200" s="215"/>
      <c r="B200" s="22">
        <v>195</v>
      </c>
      <c r="C200" s="22">
        <v>404</v>
      </c>
      <c r="D200" s="217" t="s">
        <v>731</v>
      </c>
      <c r="E200" s="22"/>
      <c r="F200" s="216"/>
      <c r="G200" s="22" t="s">
        <v>266</v>
      </c>
      <c r="H200" s="22">
        <v>1</v>
      </c>
      <c r="I200" s="23">
        <v>41455</v>
      </c>
      <c r="J200" s="23">
        <v>41455</v>
      </c>
      <c r="K200" s="13"/>
      <c r="L200" s="11"/>
      <c r="M200" s="11">
        <v>31300</v>
      </c>
      <c r="N200" s="25">
        <v>30</v>
      </c>
      <c r="O200" s="11">
        <v>9390</v>
      </c>
      <c r="P200" s="11"/>
      <c r="Q200" s="22" t="s">
        <v>453</v>
      </c>
    </row>
    <row r="201" spans="1:17" ht="23.45" customHeight="1">
      <c r="A201" s="215"/>
      <c r="B201" s="22">
        <v>196</v>
      </c>
      <c r="C201" s="22">
        <v>405</v>
      </c>
      <c r="D201" s="217" t="s">
        <v>732</v>
      </c>
      <c r="E201" s="22"/>
      <c r="F201" s="216"/>
      <c r="G201" s="22" t="s">
        <v>266</v>
      </c>
      <c r="H201" s="22">
        <v>1</v>
      </c>
      <c r="I201" s="23">
        <v>41455</v>
      </c>
      <c r="J201" s="23">
        <v>41455</v>
      </c>
      <c r="K201" s="13"/>
      <c r="L201" s="11"/>
      <c r="M201" s="11">
        <v>32800</v>
      </c>
      <c r="N201" s="25">
        <v>30</v>
      </c>
      <c r="O201" s="11">
        <v>9840</v>
      </c>
      <c r="P201" s="11"/>
      <c r="Q201" s="22" t="s">
        <v>453</v>
      </c>
    </row>
    <row r="202" spans="1:17" ht="23.45" customHeight="1">
      <c r="A202" s="215"/>
      <c r="B202" s="22">
        <v>197</v>
      </c>
      <c r="C202" s="22">
        <v>406</v>
      </c>
      <c r="D202" s="217" t="s">
        <v>733</v>
      </c>
      <c r="E202" s="22"/>
      <c r="F202" s="216"/>
      <c r="G202" s="22" t="s">
        <v>266</v>
      </c>
      <c r="H202" s="22">
        <v>1</v>
      </c>
      <c r="I202" s="23">
        <v>41455</v>
      </c>
      <c r="J202" s="23">
        <v>41455</v>
      </c>
      <c r="K202" s="13"/>
      <c r="L202" s="11"/>
      <c r="M202" s="11">
        <v>32800</v>
      </c>
      <c r="N202" s="25">
        <v>30</v>
      </c>
      <c r="O202" s="11">
        <v>9840</v>
      </c>
      <c r="P202" s="11"/>
      <c r="Q202" s="22" t="s">
        <v>453</v>
      </c>
    </row>
    <row r="203" spans="1:17" ht="23.45" customHeight="1">
      <c r="A203" s="215"/>
      <c r="B203" s="22">
        <v>198</v>
      </c>
      <c r="C203" s="22">
        <v>407</v>
      </c>
      <c r="D203" s="217" t="s">
        <v>734</v>
      </c>
      <c r="E203" s="22"/>
      <c r="F203" s="216"/>
      <c r="G203" s="22" t="s">
        <v>266</v>
      </c>
      <c r="H203" s="22">
        <v>1</v>
      </c>
      <c r="I203" s="23">
        <v>41455</v>
      </c>
      <c r="J203" s="23">
        <v>41455</v>
      </c>
      <c r="K203" s="13"/>
      <c r="L203" s="11"/>
      <c r="M203" s="11">
        <v>32800</v>
      </c>
      <c r="N203" s="25">
        <v>30</v>
      </c>
      <c r="O203" s="11">
        <v>9840</v>
      </c>
      <c r="P203" s="11"/>
      <c r="Q203" s="22" t="s">
        <v>453</v>
      </c>
    </row>
    <row r="204" spans="1:17" ht="23.45" customHeight="1">
      <c r="A204" s="215"/>
      <c r="B204" s="22">
        <v>199</v>
      </c>
      <c r="C204" s="22">
        <v>408</v>
      </c>
      <c r="D204" s="217" t="s">
        <v>735</v>
      </c>
      <c r="E204" s="22"/>
      <c r="F204" s="216"/>
      <c r="G204" s="22" t="s">
        <v>266</v>
      </c>
      <c r="H204" s="22">
        <v>1</v>
      </c>
      <c r="I204" s="23">
        <v>41455</v>
      </c>
      <c r="J204" s="23">
        <v>41455</v>
      </c>
      <c r="K204" s="13"/>
      <c r="L204" s="11"/>
      <c r="M204" s="11">
        <v>32800</v>
      </c>
      <c r="N204" s="25">
        <v>30</v>
      </c>
      <c r="O204" s="11">
        <v>9840</v>
      </c>
      <c r="P204" s="11"/>
      <c r="Q204" s="22" t="s">
        <v>453</v>
      </c>
    </row>
    <row r="205" spans="1:17" ht="23.45" customHeight="1">
      <c r="A205" s="215"/>
      <c r="B205" s="22">
        <v>200</v>
      </c>
      <c r="C205" s="22">
        <v>409</v>
      </c>
      <c r="D205" s="217" t="s">
        <v>736</v>
      </c>
      <c r="E205" s="22"/>
      <c r="F205" s="216"/>
      <c r="G205" s="22" t="s">
        <v>266</v>
      </c>
      <c r="H205" s="22">
        <v>1</v>
      </c>
      <c r="I205" s="23">
        <v>41455</v>
      </c>
      <c r="J205" s="23">
        <v>41455</v>
      </c>
      <c r="K205" s="13"/>
      <c r="L205" s="11"/>
      <c r="M205" s="11">
        <v>32800</v>
      </c>
      <c r="N205" s="25">
        <v>30</v>
      </c>
      <c r="O205" s="11">
        <v>9840</v>
      </c>
      <c r="P205" s="11"/>
      <c r="Q205" s="22" t="s">
        <v>453</v>
      </c>
    </row>
    <row r="206" spans="1:17" ht="23.45" customHeight="1">
      <c r="A206" s="215"/>
      <c r="B206" s="22">
        <v>201</v>
      </c>
      <c r="C206" s="22">
        <v>410</v>
      </c>
      <c r="D206" s="217" t="s">
        <v>737</v>
      </c>
      <c r="E206" s="22"/>
      <c r="F206" s="216"/>
      <c r="G206" s="22" t="s">
        <v>266</v>
      </c>
      <c r="H206" s="22">
        <v>1</v>
      </c>
      <c r="I206" s="23">
        <v>41455</v>
      </c>
      <c r="J206" s="23">
        <v>41455</v>
      </c>
      <c r="K206" s="13"/>
      <c r="L206" s="11"/>
      <c r="M206" s="11">
        <v>32800</v>
      </c>
      <c r="N206" s="25">
        <v>30</v>
      </c>
      <c r="O206" s="11">
        <v>9840</v>
      </c>
      <c r="P206" s="11"/>
      <c r="Q206" s="22" t="s">
        <v>453</v>
      </c>
    </row>
    <row r="207" spans="1:17" ht="23.45" customHeight="1">
      <c r="A207" s="215"/>
      <c r="B207" s="22">
        <v>202</v>
      </c>
      <c r="C207" s="22">
        <v>411</v>
      </c>
      <c r="D207" s="217" t="s">
        <v>738</v>
      </c>
      <c r="E207" s="22"/>
      <c r="F207" s="216"/>
      <c r="G207" s="22" t="s">
        <v>266</v>
      </c>
      <c r="H207" s="22">
        <v>1</v>
      </c>
      <c r="I207" s="23">
        <v>41455</v>
      </c>
      <c r="J207" s="23">
        <v>41455</v>
      </c>
      <c r="K207" s="13"/>
      <c r="L207" s="11"/>
      <c r="M207" s="11">
        <v>32800</v>
      </c>
      <c r="N207" s="25">
        <v>30</v>
      </c>
      <c r="O207" s="11">
        <v>9840</v>
      </c>
      <c r="P207" s="11"/>
      <c r="Q207" s="22" t="s">
        <v>453</v>
      </c>
    </row>
    <row r="208" spans="1:17" ht="23.45" customHeight="1">
      <c r="A208" s="215"/>
      <c r="B208" s="22">
        <v>203</v>
      </c>
      <c r="C208" s="22">
        <v>412</v>
      </c>
      <c r="D208" s="217" t="s">
        <v>739</v>
      </c>
      <c r="E208" s="22"/>
      <c r="F208" s="216"/>
      <c r="G208" s="22" t="s">
        <v>266</v>
      </c>
      <c r="H208" s="22">
        <v>1</v>
      </c>
      <c r="I208" s="23">
        <v>41455</v>
      </c>
      <c r="J208" s="23">
        <v>41455</v>
      </c>
      <c r="K208" s="13"/>
      <c r="L208" s="11"/>
      <c r="M208" s="11">
        <v>32800</v>
      </c>
      <c r="N208" s="25">
        <v>30</v>
      </c>
      <c r="O208" s="11">
        <v>9840</v>
      </c>
      <c r="P208" s="11"/>
      <c r="Q208" s="22" t="s">
        <v>453</v>
      </c>
    </row>
    <row r="209" spans="1:17" ht="23.45" customHeight="1">
      <c r="A209" s="215"/>
      <c r="B209" s="22">
        <v>204</v>
      </c>
      <c r="C209" s="22">
        <v>413</v>
      </c>
      <c r="D209" s="217" t="s">
        <v>740</v>
      </c>
      <c r="E209" s="22"/>
      <c r="F209" s="216"/>
      <c r="G209" s="22" t="s">
        <v>266</v>
      </c>
      <c r="H209" s="22">
        <v>1</v>
      </c>
      <c r="I209" s="23">
        <v>41455</v>
      </c>
      <c r="J209" s="23">
        <v>41455</v>
      </c>
      <c r="K209" s="13"/>
      <c r="L209" s="11"/>
      <c r="M209" s="11">
        <v>21800</v>
      </c>
      <c r="N209" s="25">
        <v>30</v>
      </c>
      <c r="O209" s="11">
        <v>6540</v>
      </c>
      <c r="P209" s="11"/>
      <c r="Q209" s="22" t="s">
        <v>453</v>
      </c>
    </row>
    <row r="210" spans="1:17" ht="23.45" customHeight="1">
      <c r="A210" s="215"/>
      <c r="B210" s="22">
        <v>205</v>
      </c>
      <c r="C210" s="22">
        <v>414</v>
      </c>
      <c r="D210" s="217" t="s">
        <v>741</v>
      </c>
      <c r="E210" s="22"/>
      <c r="F210" s="216"/>
      <c r="G210" s="22" t="s">
        <v>266</v>
      </c>
      <c r="H210" s="22">
        <v>1</v>
      </c>
      <c r="I210" s="23">
        <v>41455</v>
      </c>
      <c r="J210" s="23">
        <v>41455</v>
      </c>
      <c r="K210" s="13"/>
      <c r="L210" s="11"/>
      <c r="M210" s="11">
        <v>33300</v>
      </c>
      <c r="N210" s="25">
        <v>30</v>
      </c>
      <c r="O210" s="11">
        <v>9990</v>
      </c>
      <c r="P210" s="11"/>
      <c r="Q210" s="22" t="s">
        <v>453</v>
      </c>
    </row>
    <row r="211" spans="1:17" ht="23.45" customHeight="1">
      <c r="A211" s="215"/>
      <c r="B211" s="22">
        <v>206</v>
      </c>
      <c r="C211" s="22">
        <v>415</v>
      </c>
      <c r="D211" s="217" t="s">
        <v>742</v>
      </c>
      <c r="E211" s="22"/>
      <c r="F211" s="216"/>
      <c r="G211" s="22" t="s">
        <v>266</v>
      </c>
      <c r="H211" s="22">
        <v>1</v>
      </c>
      <c r="I211" s="23">
        <v>41455</v>
      </c>
      <c r="J211" s="23">
        <v>41455</v>
      </c>
      <c r="K211" s="13"/>
      <c r="L211" s="11"/>
      <c r="M211" s="11">
        <v>33300</v>
      </c>
      <c r="N211" s="25">
        <v>30</v>
      </c>
      <c r="O211" s="11">
        <v>9990</v>
      </c>
      <c r="P211" s="11"/>
      <c r="Q211" s="22" t="s">
        <v>453</v>
      </c>
    </row>
    <row r="212" spans="1:17" ht="23.45" customHeight="1">
      <c r="A212" s="215"/>
      <c r="B212" s="22">
        <v>207</v>
      </c>
      <c r="C212" s="22">
        <v>416</v>
      </c>
      <c r="D212" s="217" t="s">
        <v>743</v>
      </c>
      <c r="E212" s="22"/>
      <c r="F212" s="216"/>
      <c r="G212" s="22" t="s">
        <v>266</v>
      </c>
      <c r="H212" s="22">
        <v>1</v>
      </c>
      <c r="I212" s="23">
        <v>41455</v>
      </c>
      <c r="J212" s="23">
        <v>41455</v>
      </c>
      <c r="K212" s="13"/>
      <c r="L212" s="11"/>
      <c r="M212" s="11">
        <v>33300</v>
      </c>
      <c r="N212" s="25">
        <v>30</v>
      </c>
      <c r="O212" s="11">
        <v>9990</v>
      </c>
      <c r="P212" s="11"/>
      <c r="Q212" s="22" t="s">
        <v>453</v>
      </c>
    </row>
    <row r="213" spans="1:17" ht="23.45" customHeight="1">
      <c r="A213" s="215"/>
      <c r="B213" s="22">
        <v>208</v>
      </c>
      <c r="C213" s="22">
        <v>417</v>
      </c>
      <c r="D213" s="217" t="s">
        <v>744</v>
      </c>
      <c r="E213" s="22"/>
      <c r="F213" s="216"/>
      <c r="G213" s="22" t="s">
        <v>266</v>
      </c>
      <c r="H213" s="22">
        <v>1</v>
      </c>
      <c r="I213" s="23">
        <v>41455</v>
      </c>
      <c r="J213" s="23">
        <v>41455</v>
      </c>
      <c r="K213" s="13"/>
      <c r="L213" s="11"/>
      <c r="M213" s="11">
        <v>33300</v>
      </c>
      <c r="N213" s="25">
        <v>30</v>
      </c>
      <c r="O213" s="11">
        <v>9990</v>
      </c>
      <c r="P213" s="11"/>
      <c r="Q213" s="22" t="s">
        <v>453</v>
      </c>
    </row>
    <row r="214" spans="1:17" ht="23.45" customHeight="1">
      <c r="A214" s="215"/>
      <c r="B214" s="22">
        <v>209</v>
      </c>
      <c r="C214" s="22">
        <v>418</v>
      </c>
      <c r="D214" s="217" t="s">
        <v>745</v>
      </c>
      <c r="E214" s="22"/>
      <c r="F214" s="216"/>
      <c r="G214" s="22" t="s">
        <v>266</v>
      </c>
      <c r="H214" s="22">
        <v>1</v>
      </c>
      <c r="I214" s="23">
        <v>41455</v>
      </c>
      <c r="J214" s="23">
        <v>41455</v>
      </c>
      <c r="K214" s="13"/>
      <c r="L214" s="11"/>
      <c r="M214" s="11">
        <v>33300</v>
      </c>
      <c r="N214" s="25">
        <v>30</v>
      </c>
      <c r="O214" s="11">
        <v>9990</v>
      </c>
      <c r="P214" s="11"/>
      <c r="Q214" s="22" t="s">
        <v>453</v>
      </c>
    </row>
    <row r="215" spans="1:17" ht="23.45" customHeight="1">
      <c r="A215" s="215"/>
      <c r="B215" s="22">
        <v>210</v>
      </c>
      <c r="C215" s="22">
        <v>419</v>
      </c>
      <c r="D215" s="217" t="s">
        <v>746</v>
      </c>
      <c r="E215" s="22"/>
      <c r="F215" s="216"/>
      <c r="G215" s="22" t="s">
        <v>266</v>
      </c>
      <c r="H215" s="22">
        <v>1</v>
      </c>
      <c r="I215" s="23">
        <v>41455</v>
      </c>
      <c r="J215" s="23">
        <v>41455</v>
      </c>
      <c r="K215" s="13"/>
      <c r="L215" s="11"/>
      <c r="M215" s="11">
        <v>33300</v>
      </c>
      <c r="N215" s="25">
        <v>30</v>
      </c>
      <c r="O215" s="11">
        <v>9990</v>
      </c>
      <c r="P215" s="11"/>
      <c r="Q215" s="22" t="s">
        <v>453</v>
      </c>
    </row>
    <row r="216" spans="1:17" ht="23.45" customHeight="1">
      <c r="A216" s="215"/>
      <c r="B216" s="22">
        <v>211</v>
      </c>
      <c r="C216" s="22">
        <v>420</v>
      </c>
      <c r="D216" s="217" t="s">
        <v>747</v>
      </c>
      <c r="E216" s="22"/>
      <c r="F216" s="216"/>
      <c r="G216" s="22" t="s">
        <v>266</v>
      </c>
      <c r="H216" s="22">
        <v>1</v>
      </c>
      <c r="I216" s="23">
        <v>41455</v>
      </c>
      <c r="J216" s="23">
        <v>41455</v>
      </c>
      <c r="K216" s="13"/>
      <c r="L216" s="11"/>
      <c r="M216" s="11">
        <v>33300</v>
      </c>
      <c r="N216" s="25">
        <v>30</v>
      </c>
      <c r="O216" s="11">
        <v>9990</v>
      </c>
      <c r="P216" s="11"/>
      <c r="Q216" s="22" t="s">
        <v>453</v>
      </c>
    </row>
    <row r="217" spans="1:17" ht="23.45" customHeight="1">
      <c r="A217" s="215"/>
      <c r="B217" s="22">
        <v>212</v>
      </c>
      <c r="C217" s="22">
        <v>421</v>
      </c>
      <c r="D217" s="217" t="s">
        <v>748</v>
      </c>
      <c r="E217" s="22"/>
      <c r="F217" s="216"/>
      <c r="G217" s="22" t="s">
        <v>266</v>
      </c>
      <c r="H217" s="22">
        <v>1</v>
      </c>
      <c r="I217" s="23">
        <v>41455</v>
      </c>
      <c r="J217" s="23">
        <v>41455</v>
      </c>
      <c r="K217" s="13"/>
      <c r="L217" s="11"/>
      <c r="M217" s="11">
        <v>32400</v>
      </c>
      <c r="N217" s="25">
        <v>30</v>
      </c>
      <c r="O217" s="11">
        <v>9720</v>
      </c>
      <c r="P217" s="11"/>
      <c r="Q217" s="22" t="s">
        <v>453</v>
      </c>
    </row>
    <row r="218" spans="1:17" ht="23.45" customHeight="1">
      <c r="A218" s="215"/>
      <c r="B218" s="22">
        <v>213</v>
      </c>
      <c r="C218" s="22">
        <v>422</v>
      </c>
      <c r="D218" s="217" t="s">
        <v>749</v>
      </c>
      <c r="E218" s="22"/>
      <c r="F218" s="216"/>
      <c r="G218" s="22" t="s">
        <v>266</v>
      </c>
      <c r="H218" s="22">
        <v>1</v>
      </c>
      <c r="I218" s="23">
        <v>41455</v>
      </c>
      <c r="J218" s="23">
        <v>41455</v>
      </c>
      <c r="K218" s="13"/>
      <c r="L218" s="11"/>
      <c r="M218" s="11">
        <v>32400</v>
      </c>
      <c r="N218" s="25">
        <v>30</v>
      </c>
      <c r="O218" s="11">
        <v>9720</v>
      </c>
      <c r="P218" s="11"/>
      <c r="Q218" s="22" t="s">
        <v>453</v>
      </c>
    </row>
    <row r="219" spans="1:17" ht="23.45" customHeight="1">
      <c r="A219" s="215"/>
      <c r="B219" s="22">
        <v>214</v>
      </c>
      <c r="C219" s="22">
        <v>423</v>
      </c>
      <c r="D219" s="217" t="s">
        <v>750</v>
      </c>
      <c r="E219" s="22"/>
      <c r="F219" s="216"/>
      <c r="G219" s="22" t="s">
        <v>266</v>
      </c>
      <c r="H219" s="22">
        <v>1</v>
      </c>
      <c r="I219" s="23">
        <v>41455</v>
      </c>
      <c r="J219" s="23">
        <v>41455</v>
      </c>
      <c r="K219" s="13"/>
      <c r="L219" s="11"/>
      <c r="M219" s="11">
        <v>32400</v>
      </c>
      <c r="N219" s="25">
        <v>30</v>
      </c>
      <c r="O219" s="11">
        <v>9720</v>
      </c>
      <c r="P219" s="11"/>
      <c r="Q219" s="22" t="s">
        <v>453</v>
      </c>
    </row>
    <row r="220" spans="1:17" ht="23.45" customHeight="1">
      <c r="A220" s="215"/>
      <c r="B220" s="22">
        <v>215</v>
      </c>
      <c r="C220" s="22">
        <v>424</v>
      </c>
      <c r="D220" s="217" t="s">
        <v>751</v>
      </c>
      <c r="E220" s="22"/>
      <c r="F220" s="216"/>
      <c r="G220" s="22" t="s">
        <v>266</v>
      </c>
      <c r="H220" s="22">
        <v>1</v>
      </c>
      <c r="I220" s="23">
        <v>41455</v>
      </c>
      <c r="J220" s="23">
        <v>41455</v>
      </c>
      <c r="K220" s="13"/>
      <c r="L220" s="11"/>
      <c r="M220" s="11">
        <v>44000</v>
      </c>
      <c r="N220" s="25">
        <v>30</v>
      </c>
      <c r="O220" s="11">
        <v>13200</v>
      </c>
      <c r="P220" s="11"/>
      <c r="Q220" s="22" t="s">
        <v>453</v>
      </c>
    </row>
    <row r="221" spans="1:17" ht="23.45" customHeight="1">
      <c r="A221" s="215"/>
      <c r="B221" s="22">
        <v>216</v>
      </c>
      <c r="C221" s="22">
        <v>425</v>
      </c>
      <c r="D221" s="217" t="s">
        <v>752</v>
      </c>
      <c r="E221" s="22"/>
      <c r="F221" s="216"/>
      <c r="G221" s="22" t="s">
        <v>266</v>
      </c>
      <c r="H221" s="22">
        <v>1</v>
      </c>
      <c r="I221" s="23">
        <v>41455</v>
      </c>
      <c r="J221" s="23">
        <v>41455</v>
      </c>
      <c r="K221" s="13"/>
      <c r="L221" s="11"/>
      <c r="M221" s="11">
        <v>29900</v>
      </c>
      <c r="N221" s="25">
        <v>30</v>
      </c>
      <c r="O221" s="11">
        <v>8970</v>
      </c>
      <c r="P221" s="11"/>
      <c r="Q221" s="22" t="s">
        <v>453</v>
      </c>
    </row>
    <row r="222" spans="1:17" ht="23.45" customHeight="1">
      <c r="A222" s="215"/>
      <c r="B222" s="22">
        <v>217</v>
      </c>
      <c r="C222" s="22">
        <v>426</v>
      </c>
      <c r="D222" s="217" t="s">
        <v>753</v>
      </c>
      <c r="E222" s="22"/>
      <c r="F222" s="216"/>
      <c r="G222" s="22" t="s">
        <v>266</v>
      </c>
      <c r="H222" s="22">
        <v>1</v>
      </c>
      <c r="I222" s="23">
        <v>41455</v>
      </c>
      <c r="J222" s="23">
        <v>41455</v>
      </c>
      <c r="K222" s="13"/>
      <c r="L222" s="11"/>
      <c r="M222" s="11">
        <v>14000</v>
      </c>
      <c r="N222" s="25">
        <v>30</v>
      </c>
      <c r="O222" s="11">
        <v>4200</v>
      </c>
      <c r="P222" s="11"/>
      <c r="Q222" s="22" t="s">
        <v>453</v>
      </c>
    </row>
    <row r="223" spans="1:17" ht="23.45" customHeight="1">
      <c r="A223" s="215"/>
      <c r="B223" s="22">
        <v>218</v>
      </c>
      <c r="C223" s="22">
        <v>427</v>
      </c>
      <c r="D223" s="217" t="s">
        <v>754</v>
      </c>
      <c r="E223" s="22"/>
      <c r="F223" s="216"/>
      <c r="G223" s="22" t="s">
        <v>266</v>
      </c>
      <c r="H223" s="22">
        <v>1</v>
      </c>
      <c r="I223" s="23">
        <v>41455</v>
      </c>
      <c r="J223" s="23">
        <v>41455</v>
      </c>
      <c r="K223" s="13"/>
      <c r="L223" s="11"/>
      <c r="M223" s="11">
        <v>37400</v>
      </c>
      <c r="N223" s="25">
        <v>30</v>
      </c>
      <c r="O223" s="11">
        <v>11220</v>
      </c>
      <c r="P223" s="11"/>
      <c r="Q223" s="22" t="s">
        <v>453</v>
      </c>
    </row>
    <row r="224" spans="1:17" ht="23.45" customHeight="1">
      <c r="A224" s="215"/>
      <c r="B224" s="22">
        <v>219</v>
      </c>
      <c r="C224" s="22">
        <v>428</v>
      </c>
      <c r="D224" s="217" t="s">
        <v>755</v>
      </c>
      <c r="E224" s="22"/>
      <c r="F224" s="216"/>
      <c r="G224" s="22" t="s">
        <v>266</v>
      </c>
      <c r="H224" s="22">
        <v>1</v>
      </c>
      <c r="I224" s="23">
        <v>41455</v>
      </c>
      <c r="J224" s="23">
        <v>41455</v>
      </c>
      <c r="K224" s="13"/>
      <c r="L224" s="11"/>
      <c r="M224" s="11">
        <v>37400</v>
      </c>
      <c r="N224" s="25">
        <v>30</v>
      </c>
      <c r="O224" s="11">
        <v>11220</v>
      </c>
      <c r="P224" s="11"/>
      <c r="Q224" s="22" t="s">
        <v>453</v>
      </c>
    </row>
    <row r="225" spans="1:17" ht="23.45" customHeight="1">
      <c r="A225" s="215"/>
      <c r="B225" s="22">
        <v>220</v>
      </c>
      <c r="C225" s="22">
        <v>429</v>
      </c>
      <c r="D225" s="217" t="s">
        <v>756</v>
      </c>
      <c r="E225" s="22"/>
      <c r="F225" s="216"/>
      <c r="G225" s="22" t="s">
        <v>266</v>
      </c>
      <c r="H225" s="22">
        <v>1</v>
      </c>
      <c r="I225" s="23">
        <v>41455</v>
      </c>
      <c r="J225" s="23">
        <v>41455</v>
      </c>
      <c r="K225" s="13"/>
      <c r="L225" s="11"/>
      <c r="M225" s="11">
        <v>37400</v>
      </c>
      <c r="N225" s="25">
        <v>30</v>
      </c>
      <c r="O225" s="11">
        <v>11220</v>
      </c>
      <c r="P225" s="11"/>
      <c r="Q225" s="22" t="s">
        <v>453</v>
      </c>
    </row>
    <row r="226" spans="1:17" ht="23.45" customHeight="1">
      <c r="A226" s="215"/>
      <c r="B226" s="22">
        <v>221</v>
      </c>
      <c r="C226" s="22">
        <v>430</v>
      </c>
      <c r="D226" s="217" t="s">
        <v>757</v>
      </c>
      <c r="E226" s="22"/>
      <c r="F226" s="216"/>
      <c r="G226" s="22" t="s">
        <v>266</v>
      </c>
      <c r="H226" s="22">
        <v>1</v>
      </c>
      <c r="I226" s="23">
        <v>41455</v>
      </c>
      <c r="J226" s="23">
        <v>41455</v>
      </c>
      <c r="K226" s="13"/>
      <c r="L226" s="11"/>
      <c r="M226" s="11">
        <v>14800</v>
      </c>
      <c r="N226" s="25">
        <v>30</v>
      </c>
      <c r="O226" s="11">
        <v>4440</v>
      </c>
      <c r="P226" s="11"/>
      <c r="Q226" s="22" t="s">
        <v>453</v>
      </c>
    </row>
    <row r="227" spans="1:17" ht="23.45" customHeight="1">
      <c r="A227" s="215"/>
      <c r="B227" s="22">
        <v>222</v>
      </c>
      <c r="C227" s="22">
        <v>431</v>
      </c>
      <c r="D227" s="217" t="s">
        <v>758</v>
      </c>
      <c r="E227" s="22"/>
      <c r="F227" s="216"/>
      <c r="G227" s="22" t="s">
        <v>266</v>
      </c>
      <c r="H227" s="22">
        <v>1</v>
      </c>
      <c r="I227" s="23">
        <v>41455</v>
      </c>
      <c r="J227" s="23">
        <v>41455</v>
      </c>
      <c r="K227" s="13"/>
      <c r="L227" s="11"/>
      <c r="M227" s="11">
        <v>27400</v>
      </c>
      <c r="N227" s="25">
        <v>30</v>
      </c>
      <c r="O227" s="11">
        <v>8220</v>
      </c>
      <c r="P227" s="11"/>
      <c r="Q227" s="22" t="s">
        <v>453</v>
      </c>
    </row>
    <row r="228" spans="1:17" ht="23.45" customHeight="1">
      <c r="A228" s="215"/>
      <c r="B228" s="22">
        <v>223</v>
      </c>
      <c r="C228" s="22">
        <v>432</v>
      </c>
      <c r="D228" s="217" t="s">
        <v>759</v>
      </c>
      <c r="E228" s="22"/>
      <c r="F228" s="216"/>
      <c r="G228" s="22" t="s">
        <v>266</v>
      </c>
      <c r="H228" s="22">
        <v>1</v>
      </c>
      <c r="I228" s="23">
        <v>41455</v>
      </c>
      <c r="J228" s="23">
        <v>41455</v>
      </c>
      <c r="K228" s="13"/>
      <c r="L228" s="11"/>
      <c r="M228" s="11">
        <v>27400</v>
      </c>
      <c r="N228" s="25">
        <v>30</v>
      </c>
      <c r="O228" s="11">
        <v>8220</v>
      </c>
      <c r="P228" s="11"/>
      <c r="Q228" s="22" t="s">
        <v>453</v>
      </c>
    </row>
    <row r="229" spans="1:17" ht="23.45" customHeight="1">
      <c r="A229" s="215"/>
      <c r="B229" s="22">
        <v>224</v>
      </c>
      <c r="C229" s="22">
        <v>433</v>
      </c>
      <c r="D229" s="217" t="s">
        <v>760</v>
      </c>
      <c r="E229" s="22"/>
      <c r="F229" s="216"/>
      <c r="G229" s="22" t="s">
        <v>266</v>
      </c>
      <c r="H229" s="22">
        <v>1</v>
      </c>
      <c r="I229" s="23">
        <v>41455</v>
      </c>
      <c r="J229" s="23">
        <v>41455</v>
      </c>
      <c r="K229" s="13"/>
      <c r="L229" s="11"/>
      <c r="M229" s="11">
        <v>27400</v>
      </c>
      <c r="N229" s="25">
        <v>30</v>
      </c>
      <c r="O229" s="11">
        <v>8220</v>
      </c>
      <c r="P229" s="11"/>
      <c r="Q229" s="22" t="s">
        <v>453</v>
      </c>
    </row>
    <row r="230" spans="1:17" ht="23.45" customHeight="1">
      <c r="A230" s="215"/>
      <c r="B230" s="22">
        <v>225</v>
      </c>
      <c r="C230" s="22">
        <v>434</v>
      </c>
      <c r="D230" s="217" t="s">
        <v>761</v>
      </c>
      <c r="E230" s="22"/>
      <c r="F230" s="216"/>
      <c r="G230" s="22" t="s">
        <v>266</v>
      </c>
      <c r="H230" s="22">
        <v>1</v>
      </c>
      <c r="I230" s="23">
        <v>41455</v>
      </c>
      <c r="J230" s="23">
        <v>41455</v>
      </c>
      <c r="K230" s="13"/>
      <c r="L230" s="11"/>
      <c r="M230" s="11">
        <v>27400</v>
      </c>
      <c r="N230" s="25">
        <v>30</v>
      </c>
      <c r="O230" s="11">
        <v>8220</v>
      </c>
      <c r="P230" s="11"/>
      <c r="Q230" s="22" t="s">
        <v>453</v>
      </c>
    </row>
    <row r="231" spans="1:17" ht="23.45" customHeight="1">
      <c r="A231" s="215"/>
      <c r="B231" s="22">
        <v>226</v>
      </c>
      <c r="C231" s="22">
        <v>435</v>
      </c>
      <c r="D231" s="217" t="s">
        <v>762</v>
      </c>
      <c r="E231" s="22"/>
      <c r="F231" s="216"/>
      <c r="G231" s="22" t="s">
        <v>266</v>
      </c>
      <c r="H231" s="22">
        <v>1</v>
      </c>
      <c r="I231" s="23">
        <v>41455</v>
      </c>
      <c r="J231" s="23">
        <v>41455</v>
      </c>
      <c r="K231" s="13"/>
      <c r="L231" s="11"/>
      <c r="M231" s="11">
        <v>4000</v>
      </c>
      <c r="N231" s="25">
        <v>30</v>
      </c>
      <c r="O231" s="11">
        <v>1200</v>
      </c>
      <c r="P231" s="11"/>
      <c r="Q231" s="22" t="s">
        <v>453</v>
      </c>
    </row>
    <row r="232" spans="1:17" ht="23.45" customHeight="1">
      <c r="A232" s="215"/>
      <c r="B232" s="22">
        <v>227</v>
      </c>
      <c r="C232" s="22">
        <v>436</v>
      </c>
      <c r="D232" s="217" t="s">
        <v>763</v>
      </c>
      <c r="E232" s="22"/>
      <c r="F232" s="216"/>
      <c r="G232" s="22" t="s">
        <v>266</v>
      </c>
      <c r="H232" s="22">
        <v>1</v>
      </c>
      <c r="I232" s="23">
        <v>41455</v>
      </c>
      <c r="J232" s="23">
        <v>41455</v>
      </c>
      <c r="K232" s="13"/>
      <c r="L232" s="11"/>
      <c r="M232" s="11">
        <v>28100</v>
      </c>
      <c r="N232" s="25">
        <v>30</v>
      </c>
      <c r="O232" s="11">
        <v>8430</v>
      </c>
      <c r="P232" s="11"/>
      <c r="Q232" s="22" t="s">
        <v>453</v>
      </c>
    </row>
    <row r="233" spans="1:17" ht="23.45" customHeight="1">
      <c r="A233" s="215"/>
      <c r="B233" s="22">
        <v>228</v>
      </c>
      <c r="C233" s="22">
        <v>437</v>
      </c>
      <c r="D233" s="217" t="s">
        <v>764</v>
      </c>
      <c r="E233" s="22"/>
      <c r="F233" s="216"/>
      <c r="G233" s="22" t="s">
        <v>266</v>
      </c>
      <c r="H233" s="22">
        <v>1</v>
      </c>
      <c r="I233" s="23">
        <v>41455</v>
      </c>
      <c r="J233" s="23">
        <v>41455</v>
      </c>
      <c r="K233" s="13"/>
      <c r="L233" s="11"/>
      <c r="M233" s="11">
        <v>28100</v>
      </c>
      <c r="N233" s="25">
        <v>30</v>
      </c>
      <c r="O233" s="11">
        <v>8430</v>
      </c>
      <c r="P233" s="11"/>
      <c r="Q233" s="22" t="s">
        <v>453</v>
      </c>
    </row>
    <row r="234" spans="1:17" ht="23.45" customHeight="1">
      <c r="A234" s="215"/>
      <c r="B234" s="22">
        <v>229</v>
      </c>
      <c r="C234" s="22">
        <v>438</v>
      </c>
      <c r="D234" s="217" t="s">
        <v>765</v>
      </c>
      <c r="E234" s="22"/>
      <c r="F234" s="216"/>
      <c r="G234" s="22" t="s">
        <v>266</v>
      </c>
      <c r="H234" s="22">
        <v>1</v>
      </c>
      <c r="I234" s="23">
        <v>41455</v>
      </c>
      <c r="J234" s="23">
        <v>41455</v>
      </c>
      <c r="K234" s="13"/>
      <c r="L234" s="11"/>
      <c r="M234" s="11">
        <v>34600</v>
      </c>
      <c r="N234" s="25">
        <v>30</v>
      </c>
      <c r="O234" s="11">
        <v>10380</v>
      </c>
      <c r="P234" s="11"/>
      <c r="Q234" s="22" t="s">
        <v>453</v>
      </c>
    </row>
    <row r="235" spans="1:17" ht="23.45" customHeight="1">
      <c r="A235" s="215"/>
      <c r="B235" s="22">
        <v>230</v>
      </c>
      <c r="C235" s="22">
        <v>439</v>
      </c>
      <c r="D235" s="217" t="s">
        <v>766</v>
      </c>
      <c r="E235" s="22"/>
      <c r="F235" s="216"/>
      <c r="G235" s="22" t="s">
        <v>266</v>
      </c>
      <c r="H235" s="22">
        <v>1</v>
      </c>
      <c r="I235" s="23">
        <v>41455</v>
      </c>
      <c r="J235" s="23">
        <v>41455</v>
      </c>
      <c r="K235" s="13"/>
      <c r="L235" s="11"/>
      <c r="M235" s="11">
        <v>34600</v>
      </c>
      <c r="N235" s="25">
        <v>30</v>
      </c>
      <c r="O235" s="11">
        <v>10380</v>
      </c>
      <c r="P235" s="11"/>
      <c r="Q235" s="22" t="s">
        <v>453</v>
      </c>
    </row>
    <row r="236" spans="1:17" ht="23.45" customHeight="1">
      <c r="A236" s="215"/>
      <c r="B236" s="22">
        <v>231</v>
      </c>
      <c r="C236" s="22">
        <v>440</v>
      </c>
      <c r="D236" s="217" t="s">
        <v>767</v>
      </c>
      <c r="E236" s="22"/>
      <c r="F236" s="216"/>
      <c r="G236" s="22" t="s">
        <v>266</v>
      </c>
      <c r="H236" s="22">
        <v>1</v>
      </c>
      <c r="I236" s="23">
        <v>41455</v>
      </c>
      <c r="J236" s="23">
        <v>41455</v>
      </c>
      <c r="K236" s="13"/>
      <c r="L236" s="11"/>
      <c r="M236" s="11">
        <v>34600</v>
      </c>
      <c r="N236" s="25">
        <v>30</v>
      </c>
      <c r="O236" s="11">
        <v>10380</v>
      </c>
      <c r="P236" s="11"/>
      <c r="Q236" s="22" t="s">
        <v>453</v>
      </c>
    </row>
    <row r="237" spans="1:17" ht="23.45" customHeight="1">
      <c r="A237" s="215"/>
      <c r="B237" s="22">
        <v>232</v>
      </c>
      <c r="C237" s="22">
        <v>441</v>
      </c>
      <c r="D237" s="217" t="s">
        <v>768</v>
      </c>
      <c r="E237" s="22"/>
      <c r="F237" s="216"/>
      <c r="G237" s="22" t="s">
        <v>266</v>
      </c>
      <c r="H237" s="22">
        <v>1</v>
      </c>
      <c r="I237" s="23">
        <v>41455</v>
      </c>
      <c r="J237" s="23">
        <v>41455</v>
      </c>
      <c r="K237" s="13"/>
      <c r="L237" s="11"/>
      <c r="M237" s="11">
        <v>32100</v>
      </c>
      <c r="N237" s="25">
        <v>30</v>
      </c>
      <c r="O237" s="11">
        <v>9630</v>
      </c>
      <c r="P237" s="11"/>
      <c r="Q237" s="22" t="s">
        <v>453</v>
      </c>
    </row>
    <row r="238" spans="1:17" ht="23.45" customHeight="1">
      <c r="A238" s="215"/>
      <c r="B238" s="22">
        <v>233</v>
      </c>
      <c r="C238" s="22">
        <v>442</v>
      </c>
      <c r="D238" s="217" t="s">
        <v>769</v>
      </c>
      <c r="E238" s="22"/>
      <c r="F238" s="216"/>
      <c r="G238" s="22" t="s">
        <v>266</v>
      </c>
      <c r="H238" s="22">
        <v>1</v>
      </c>
      <c r="I238" s="23">
        <v>41455</v>
      </c>
      <c r="J238" s="23">
        <v>41455</v>
      </c>
      <c r="K238" s="13"/>
      <c r="L238" s="11"/>
      <c r="M238" s="11">
        <v>32100</v>
      </c>
      <c r="N238" s="25">
        <v>30</v>
      </c>
      <c r="O238" s="11">
        <v>9630</v>
      </c>
      <c r="P238" s="11"/>
      <c r="Q238" s="22" t="s">
        <v>453</v>
      </c>
    </row>
    <row r="239" spans="1:17" ht="23.45" customHeight="1">
      <c r="A239" s="215"/>
      <c r="B239" s="22">
        <v>234</v>
      </c>
      <c r="C239" s="22">
        <v>443</v>
      </c>
      <c r="D239" s="217" t="s">
        <v>770</v>
      </c>
      <c r="E239" s="22"/>
      <c r="F239" s="216"/>
      <c r="G239" s="22" t="s">
        <v>266</v>
      </c>
      <c r="H239" s="22">
        <v>1</v>
      </c>
      <c r="I239" s="23">
        <v>41455</v>
      </c>
      <c r="J239" s="23">
        <v>41455</v>
      </c>
      <c r="K239" s="13"/>
      <c r="L239" s="11"/>
      <c r="M239" s="11">
        <v>32100</v>
      </c>
      <c r="N239" s="25">
        <v>30</v>
      </c>
      <c r="O239" s="11">
        <v>9630</v>
      </c>
      <c r="P239" s="11"/>
      <c r="Q239" s="22" t="s">
        <v>453</v>
      </c>
    </row>
    <row r="240" spans="1:17" ht="23.45" customHeight="1">
      <c r="A240" s="215"/>
      <c r="B240" s="22">
        <v>235</v>
      </c>
      <c r="C240" s="22">
        <v>444</v>
      </c>
      <c r="D240" s="217" t="s">
        <v>771</v>
      </c>
      <c r="E240" s="22"/>
      <c r="F240" s="216"/>
      <c r="G240" s="22" t="s">
        <v>266</v>
      </c>
      <c r="H240" s="22">
        <v>1</v>
      </c>
      <c r="I240" s="23">
        <v>41455</v>
      </c>
      <c r="J240" s="23">
        <v>41455</v>
      </c>
      <c r="K240" s="13"/>
      <c r="L240" s="11"/>
      <c r="M240" s="11">
        <v>26600</v>
      </c>
      <c r="N240" s="25">
        <v>30</v>
      </c>
      <c r="O240" s="11">
        <v>7980</v>
      </c>
      <c r="P240" s="11"/>
      <c r="Q240" s="22" t="s">
        <v>453</v>
      </c>
    </row>
    <row r="241" spans="1:17" ht="23.45" customHeight="1">
      <c r="A241" s="215"/>
      <c r="B241" s="22">
        <v>236</v>
      </c>
      <c r="C241" s="22">
        <v>445</v>
      </c>
      <c r="D241" s="217" t="s">
        <v>772</v>
      </c>
      <c r="E241" s="22"/>
      <c r="F241" s="216"/>
      <c r="G241" s="22" t="s">
        <v>266</v>
      </c>
      <c r="H241" s="22">
        <v>1</v>
      </c>
      <c r="I241" s="23">
        <v>41455</v>
      </c>
      <c r="J241" s="23">
        <v>41455</v>
      </c>
      <c r="K241" s="13"/>
      <c r="L241" s="11"/>
      <c r="M241" s="11">
        <v>33400</v>
      </c>
      <c r="N241" s="25">
        <v>30</v>
      </c>
      <c r="O241" s="11">
        <v>10020</v>
      </c>
      <c r="P241" s="11"/>
      <c r="Q241" s="22" t="s">
        <v>453</v>
      </c>
    </row>
    <row r="242" spans="1:17" ht="23.45" customHeight="1">
      <c r="A242" s="215"/>
      <c r="B242" s="22">
        <v>237</v>
      </c>
      <c r="C242" s="22">
        <v>446</v>
      </c>
      <c r="D242" s="217" t="s">
        <v>773</v>
      </c>
      <c r="E242" s="22"/>
      <c r="F242" s="216"/>
      <c r="G242" s="22" t="s">
        <v>266</v>
      </c>
      <c r="H242" s="22">
        <v>1</v>
      </c>
      <c r="I242" s="23">
        <v>41455</v>
      </c>
      <c r="J242" s="23">
        <v>41455</v>
      </c>
      <c r="K242" s="13"/>
      <c r="L242" s="11"/>
      <c r="M242" s="11">
        <v>33400</v>
      </c>
      <c r="N242" s="25">
        <v>30</v>
      </c>
      <c r="O242" s="11">
        <v>10020</v>
      </c>
      <c r="P242" s="11"/>
      <c r="Q242" s="22" t="s">
        <v>453</v>
      </c>
    </row>
    <row r="243" spans="1:17" ht="23.45" customHeight="1">
      <c r="A243" s="215"/>
      <c r="B243" s="22">
        <v>238</v>
      </c>
      <c r="C243" s="22">
        <v>447</v>
      </c>
      <c r="D243" s="217" t="s">
        <v>774</v>
      </c>
      <c r="E243" s="22"/>
      <c r="F243" s="216"/>
      <c r="G243" s="22" t="s">
        <v>266</v>
      </c>
      <c r="H243" s="22">
        <v>1</v>
      </c>
      <c r="I243" s="23">
        <v>41455</v>
      </c>
      <c r="J243" s="23">
        <v>41455</v>
      </c>
      <c r="K243" s="13"/>
      <c r="L243" s="11"/>
      <c r="M243" s="11">
        <v>43500</v>
      </c>
      <c r="N243" s="25">
        <v>30</v>
      </c>
      <c r="O243" s="11">
        <v>13050</v>
      </c>
      <c r="P243" s="11"/>
      <c r="Q243" s="22" t="s">
        <v>453</v>
      </c>
    </row>
    <row r="244" spans="1:17" ht="23.45" customHeight="1">
      <c r="A244" s="215"/>
      <c r="B244" s="22">
        <v>239</v>
      </c>
      <c r="C244" s="22">
        <v>448</v>
      </c>
      <c r="D244" s="217" t="s">
        <v>775</v>
      </c>
      <c r="E244" s="22"/>
      <c r="F244" s="216"/>
      <c r="G244" s="22" t="s">
        <v>266</v>
      </c>
      <c r="H244" s="22">
        <v>1</v>
      </c>
      <c r="I244" s="23">
        <v>41455</v>
      </c>
      <c r="J244" s="23">
        <v>41455</v>
      </c>
      <c r="K244" s="13"/>
      <c r="L244" s="11"/>
      <c r="M244" s="11">
        <v>41800</v>
      </c>
      <c r="N244" s="25">
        <v>30</v>
      </c>
      <c r="O244" s="11">
        <v>12540</v>
      </c>
      <c r="P244" s="11"/>
      <c r="Q244" s="22" t="s">
        <v>453</v>
      </c>
    </row>
    <row r="245" spans="1:17" ht="23.45" customHeight="1">
      <c r="A245" s="215"/>
      <c r="B245" s="22">
        <v>240</v>
      </c>
      <c r="C245" s="22">
        <v>449</v>
      </c>
      <c r="D245" s="217" t="s">
        <v>776</v>
      </c>
      <c r="E245" s="22"/>
      <c r="F245" s="216"/>
      <c r="G245" s="22" t="s">
        <v>266</v>
      </c>
      <c r="H245" s="22">
        <v>1</v>
      </c>
      <c r="I245" s="23">
        <v>41455</v>
      </c>
      <c r="J245" s="23">
        <v>41455</v>
      </c>
      <c r="K245" s="13"/>
      <c r="L245" s="11"/>
      <c r="M245" s="11">
        <v>41800</v>
      </c>
      <c r="N245" s="25">
        <v>30</v>
      </c>
      <c r="O245" s="11">
        <v>12540</v>
      </c>
      <c r="P245" s="11"/>
      <c r="Q245" s="22" t="s">
        <v>453</v>
      </c>
    </row>
    <row r="246" spans="1:17" ht="23.45" customHeight="1">
      <c r="A246" s="215"/>
      <c r="B246" s="22">
        <v>241</v>
      </c>
      <c r="C246" s="22">
        <v>450</v>
      </c>
      <c r="D246" s="217" t="s">
        <v>777</v>
      </c>
      <c r="E246" s="22"/>
      <c r="F246" s="216"/>
      <c r="G246" s="22" t="s">
        <v>266</v>
      </c>
      <c r="H246" s="22">
        <v>1</v>
      </c>
      <c r="I246" s="23">
        <v>41455</v>
      </c>
      <c r="J246" s="23">
        <v>41455</v>
      </c>
      <c r="K246" s="13"/>
      <c r="L246" s="11"/>
      <c r="M246" s="11">
        <v>45900</v>
      </c>
      <c r="N246" s="25">
        <v>30</v>
      </c>
      <c r="O246" s="11">
        <v>13770</v>
      </c>
      <c r="P246" s="11"/>
      <c r="Q246" s="22" t="s">
        <v>453</v>
      </c>
    </row>
    <row r="247" spans="1:17" ht="23.45" customHeight="1">
      <c r="A247" s="215"/>
      <c r="B247" s="22">
        <v>242</v>
      </c>
      <c r="C247" s="22">
        <v>451</v>
      </c>
      <c r="D247" s="217" t="s">
        <v>778</v>
      </c>
      <c r="E247" s="22"/>
      <c r="F247" s="216"/>
      <c r="G247" s="22" t="s">
        <v>266</v>
      </c>
      <c r="H247" s="22">
        <v>1</v>
      </c>
      <c r="I247" s="23">
        <v>41455</v>
      </c>
      <c r="J247" s="23">
        <v>41455</v>
      </c>
      <c r="K247" s="13"/>
      <c r="L247" s="11"/>
      <c r="M247" s="11">
        <v>6100</v>
      </c>
      <c r="N247" s="25">
        <v>30</v>
      </c>
      <c r="O247" s="11">
        <v>1830</v>
      </c>
      <c r="P247" s="11"/>
      <c r="Q247" s="22" t="s">
        <v>453</v>
      </c>
    </row>
    <row r="248" spans="1:17" ht="23.45" customHeight="1">
      <c r="A248" s="215"/>
      <c r="B248" s="22">
        <v>243</v>
      </c>
      <c r="C248" s="22">
        <v>452</v>
      </c>
      <c r="D248" s="217" t="s">
        <v>779</v>
      </c>
      <c r="E248" s="22"/>
      <c r="F248" s="216"/>
      <c r="G248" s="22" t="s">
        <v>266</v>
      </c>
      <c r="H248" s="22">
        <v>1</v>
      </c>
      <c r="I248" s="23">
        <v>41455</v>
      </c>
      <c r="J248" s="23">
        <v>41455</v>
      </c>
      <c r="K248" s="13"/>
      <c r="L248" s="11"/>
      <c r="M248" s="11">
        <v>11900</v>
      </c>
      <c r="N248" s="25">
        <v>30</v>
      </c>
      <c r="O248" s="11">
        <v>3570</v>
      </c>
      <c r="P248" s="11"/>
      <c r="Q248" s="22" t="s">
        <v>453</v>
      </c>
    </row>
    <row r="249" spans="1:17" ht="23.45" customHeight="1">
      <c r="A249" s="215"/>
      <c r="B249" s="22">
        <v>244</v>
      </c>
      <c r="C249" s="22">
        <v>453</v>
      </c>
      <c r="D249" s="217" t="s">
        <v>780</v>
      </c>
      <c r="E249" s="22"/>
      <c r="F249" s="216"/>
      <c r="G249" s="22" t="s">
        <v>266</v>
      </c>
      <c r="H249" s="22">
        <v>1</v>
      </c>
      <c r="I249" s="23">
        <v>41455</v>
      </c>
      <c r="J249" s="23">
        <v>41455</v>
      </c>
      <c r="K249" s="13"/>
      <c r="L249" s="11"/>
      <c r="M249" s="11">
        <v>51600</v>
      </c>
      <c r="N249" s="25">
        <v>30</v>
      </c>
      <c r="O249" s="11">
        <v>15480</v>
      </c>
      <c r="P249" s="11"/>
      <c r="Q249" s="22" t="s">
        <v>453</v>
      </c>
    </row>
    <row r="250" spans="1:17" ht="23.45" customHeight="1">
      <c r="A250" s="215"/>
      <c r="B250" s="22">
        <v>245</v>
      </c>
      <c r="C250" s="22">
        <v>454</v>
      </c>
      <c r="D250" s="217" t="s">
        <v>781</v>
      </c>
      <c r="E250" s="22"/>
      <c r="F250" s="216"/>
      <c r="G250" s="22" t="s">
        <v>266</v>
      </c>
      <c r="H250" s="22">
        <v>1</v>
      </c>
      <c r="I250" s="23">
        <v>41455</v>
      </c>
      <c r="J250" s="23">
        <v>41455</v>
      </c>
      <c r="K250" s="13"/>
      <c r="L250" s="11"/>
      <c r="M250" s="11">
        <v>8400</v>
      </c>
      <c r="N250" s="25">
        <v>30</v>
      </c>
      <c r="O250" s="11">
        <v>2520</v>
      </c>
      <c r="P250" s="11"/>
      <c r="Q250" s="22" t="s">
        <v>453</v>
      </c>
    </row>
    <row r="251" spans="1:17" ht="23.45" customHeight="1">
      <c r="A251" s="215"/>
      <c r="B251" s="22">
        <v>246</v>
      </c>
      <c r="C251" s="22">
        <v>455</v>
      </c>
      <c r="D251" s="217" t="s">
        <v>782</v>
      </c>
      <c r="E251" s="22"/>
      <c r="F251" s="216"/>
      <c r="G251" s="22" t="s">
        <v>266</v>
      </c>
      <c r="H251" s="22">
        <v>1</v>
      </c>
      <c r="I251" s="23">
        <v>41455</v>
      </c>
      <c r="J251" s="23">
        <v>41455</v>
      </c>
      <c r="K251" s="13"/>
      <c r="L251" s="11"/>
      <c r="M251" s="11">
        <v>15600</v>
      </c>
      <c r="N251" s="25">
        <v>30</v>
      </c>
      <c r="O251" s="11">
        <v>4680</v>
      </c>
      <c r="P251" s="11"/>
      <c r="Q251" s="22" t="s">
        <v>453</v>
      </c>
    </row>
    <row r="252" spans="1:17" ht="23.45" customHeight="1">
      <c r="A252" s="215"/>
      <c r="B252" s="22">
        <v>247</v>
      </c>
      <c r="C252" s="22">
        <v>456</v>
      </c>
      <c r="D252" s="217" t="s">
        <v>783</v>
      </c>
      <c r="E252" s="22"/>
      <c r="F252" s="216"/>
      <c r="G252" s="22" t="s">
        <v>266</v>
      </c>
      <c r="H252" s="22">
        <v>1</v>
      </c>
      <c r="I252" s="23">
        <v>41455</v>
      </c>
      <c r="J252" s="23">
        <v>41455</v>
      </c>
      <c r="K252" s="13"/>
      <c r="L252" s="11"/>
      <c r="M252" s="11">
        <v>23100</v>
      </c>
      <c r="N252" s="25">
        <v>30</v>
      </c>
      <c r="O252" s="11">
        <v>6930</v>
      </c>
      <c r="P252" s="11"/>
      <c r="Q252" s="22" t="s">
        <v>453</v>
      </c>
    </row>
    <row r="253" spans="1:17" ht="23.45" customHeight="1">
      <c r="A253" s="215"/>
      <c r="B253" s="22">
        <v>248</v>
      </c>
      <c r="C253" s="22">
        <v>457</v>
      </c>
      <c r="D253" s="217" t="s">
        <v>784</v>
      </c>
      <c r="E253" s="22"/>
      <c r="F253" s="216"/>
      <c r="G253" s="22" t="s">
        <v>266</v>
      </c>
      <c r="H253" s="22">
        <v>1</v>
      </c>
      <c r="I253" s="23">
        <v>41455</v>
      </c>
      <c r="J253" s="23">
        <v>41455</v>
      </c>
      <c r="K253" s="13"/>
      <c r="L253" s="11"/>
      <c r="M253" s="11">
        <v>23100</v>
      </c>
      <c r="N253" s="25">
        <v>30</v>
      </c>
      <c r="O253" s="11">
        <v>6930</v>
      </c>
      <c r="P253" s="11"/>
      <c r="Q253" s="22" t="s">
        <v>453</v>
      </c>
    </row>
    <row r="254" spans="1:17" ht="23.45" customHeight="1">
      <c r="A254" s="215"/>
      <c r="B254" s="22">
        <v>249</v>
      </c>
      <c r="C254" s="22">
        <v>458</v>
      </c>
      <c r="D254" s="217" t="s">
        <v>785</v>
      </c>
      <c r="E254" s="22"/>
      <c r="F254" s="216"/>
      <c r="G254" s="22" t="s">
        <v>266</v>
      </c>
      <c r="H254" s="22">
        <v>1</v>
      </c>
      <c r="I254" s="23">
        <v>41455</v>
      </c>
      <c r="J254" s="23">
        <v>41455</v>
      </c>
      <c r="K254" s="13"/>
      <c r="L254" s="11"/>
      <c r="M254" s="11">
        <v>13700</v>
      </c>
      <c r="N254" s="25">
        <v>30</v>
      </c>
      <c r="O254" s="11">
        <v>4110</v>
      </c>
      <c r="P254" s="11"/>
      <c r="Q254" s="22" t="s">
        <v>453</v>
      </c>
    </row>
    <row r="255" spans="1:17" ht="23.45" customHeight="1">
      <c r="A255" s="215"/>
      <c r="B255" s="22">
        <v>250</v>
      </c>
      <c r="C255" s="22">
        <v>459</v>
      </c>
      <c r="D255" s="217" t="s">
        <v>786</v>
      </c>
      <c r="E255" s="22"/>
      <c r="F255" s="216"/>
      <c r="G255" s="22" t="s">
        <v>266</v>
      </c>
      <c r="H255" s="22">
        <v>1</v>
      </c>
      <c r="I255" s="23">
        <v>41455</v>
      </c>
      <c r="J255" s="23">
        <v>41455</v>
      </c>
      <c r="K255" s="13"/>
      <c r="L255" s="11"/>
      <c r="M255" s="11">
        <v>25400</v>
      </c>
      <c r="N255" s="25">
        <v>30</v>
      </c>
      <c r="O255" s="11">
        <v>7620</v>
      </c>
      <c r="P255" s="11"/>
      <c r="Q255" s="22" t="s">
        <v>453</v>
      </c>
    </row>
    <row r="256" spans="1:17" ht="23.45" customHeight="1">
      <c r="A256" s="215"/>
      <c r="B256" s="22">
        <v>251</v>
      </c>
      <c r="C256" s="22">
        <v>460</v>
      </c>
      <c r="D256" s="217" t="s">
        <v>787</v>
      </c>
      <c r="E256" s="22"/>
      <c r="F256" s="216"/>
      <c r="G256" s="22" t="s">
        <v>266</v>
      </c>
      <c r="H256" s="22">
        <v>1</v>
      </c>
      <c r="I256" s="23">
        <v>41455</v>
      </c>
      <c r="J256" s="23">
        <v>41455</v>
      </c>
      <c r="K256" s="13"/>
      <c r="L256" s="11"/>
      <c r="M256" s="11">
        <v>28000</v>
      </c>
      <c r="N256" s="25">
        <v>30</v>
      </c>
      <c r="O256" s="11">
        <v>8400</v>
      </c>
      <c r="P256" s="11"/>
      <c r="Q256" s="22" t="s">
        <v>453</v>
      </c>
    </row>
    <row r="257" spans="1:17" ht="23.45" customHeight="1">
      <c r="A257" s="215"/>
      <c r="B257" s="22">
        <v>252</v>
      </c>
      <c r="C257" s="22">
        <v>461</v>
      </c>
      <c r="D257" s="217" t="s">
        <v>788</v>
      </c>
      <c r="E257" s="22"/>
      <c r="F257" s="216"/>
      <c r="G257" s="22" t="s">
        <v>266</v>
      </c>
      <c r="H257" s="22">
        <v>1</v>
      </c>
      <c r="I257" s="23">
        <v>41455</v>
      </c>
      <c r="J257" s="23">
        <v>41455</v>
      </c>
      <c r="K257" s="13"/>
      <c r="L257" s="11"/>
      <c r="M257" s="11">
        <v>60300</v>
      </c>
      <c r="N257" s="25">
        <v>30</v>
      </c>
      <c r="O257" s="11">
        <v>18090</v>
      </c>
      <c r="P257" s="11"/>
      <c r="Q257" s="22" t="s">
        <v>453</v>
      </c>
    </row>
    <row r="258" spans="1:17" ht="23.45" customHeight="1">
      <c r="A258" s="215"/>
      <c r="B258" s="22">
        <v>253</v>
      </c>
      <c r="C258" s="22">
        <v>462</v>
      </c>
      <c r="D258" s="217" t="s">
        <v>789</v>
      </c>
      <c r="E258" s="22"/>
      <c r="F258" s="216"/>
      <c r="G258" s="22" t="s">
        <v>266</v>
      </c>
      <c r="H258" s="22">
        <v>1</v>
      </c>
      <c r="I258" s="23">
        <v>41455</v>
      </c>
      <c r="J258" s="23">
        <v>41455</v>
      </c>
      <c r="K258" s="13"/>
      <c r="L258" s="11"/>
      <c r="M258" s="11">
        <v>52200</v>
      </c>
      <c r="N258" s="25">
        <v>30</v>
      </c>
      <c r="O258" s="11">
        <v>15660</v>
      </c>
      <c r="P258" s="11"/>
      <c r="Q258" s="22" t="s">
        <v>453</v>
      </c>
    </row>
    <row r="259" spans="1:17" ht="23.45" customHeight="1">
      <c r="A259" s="215"/>
      <c r="B259" s="22">
        <v>254</v>
      </c>
      <c r="C259" s="22">
        <v>463</v>
      </c>
      <c r="D259" s="217" t="s">
        <v>790</v>
      </c>
      <c r="E259" s="22"/>
      <c r="F259" s="216"/>
      <c r="G259" s="22" t="s">
        <v>266</v>
      </c>
      <c r="H259" s="22">
        <v>1</v>
      </c>
      <c r="I259" s="23">
        <v>41455</v>
      </c>
      <c r="J259" s="23">
        <v>41455</v>
      </c>
      <c r="K259" s="13"/>
      <c r="L259" s="11"/>
      <c r="M259" s="11">
        <v>32200</v>
      </c>
      <c r="N259" s="25">
        <v>30</v>
      </c>
      <c r="O259" s="11">
        <v>9660</v>
      </c>
      <c r="P259" s="11"/>
      <c r="Q259" s="22" t="s">
        <v>453</v>
      </c>
    </row>
    <row r="260" spans="1:17" ht="23.45" customHeight="1">
      <c r="A260" s="215"/>
      <c r="B260" s="22">
        <v>255</v>
      </c>
      <c r="C260" s="22">
        <v>464</v>
      </c>
      <c r="D260" s="217" t="s">
        <v>791</v>
      </c>
      <c r="E260" s="22"/>
      <c r="F260" s="216"/>
      <c r="G260" s="22" t="s">
        <v>266</v>
      </c>
      <c r="H260" s="22">
        <v>1</v>
      </c>
      <c r="I260" s="23">
        <v>41455</v>
      </c>
      <c r="J260" s="23">
        <v>41455</v>
      </c>
      <c r="K260" s="13"/>
      <c r="L260" s="11"/>
      <c r="M260" s="11">
        <v>10000</v>
      </c>
      <c r="N260" s="25">
        <v>30</v>
      </c>
      <c r="O260" s="11">
        <v>3000</v>
      </c>
      <c r="P260" s="11"/>
      <c r="Q260" s="22" t="s">
        <v>453</v>
      </c>
    </row>
    <row r="261" spans="1:17" ht="23.45" customHeight="1">
      <c r="A261" s="215"/>
      <c r="B261" s="22">
        <v>256</v>
      </c>
      <c r="C261" s="22">
        <v>465</v>
      </c>
      <c r="D261" s="217" t="s">
        <v>792</v>
      </c>
      <c r="E261" s="22"/>
      <c r="F261" s="216"/>
      <c r="G261" s="22" t="s">
        <v>266</v>
      </c>
      <c r="H261" s="22">
        <v>1</v>
      </c>
      <c r="I261" s="23">
        <v>41455</v>
      </c>
      <c r="J261" s="23">
        <v>41455</v>
      </c>
      <c r="K261" s="13"/>
      <c r="L261" s="11"/>
      <c r="M261" s="11">
        <v>42900</v>
      </c>
      <c r="N261" s="25">
        <v>30</v>
      </c>
      <c r="O261" s="11">
        <v>12870</v>
      </c>
      <c r="P261" s="11"/>
      <c r="Q261" s="22" t="s">
        <v>453</v>
      </c>
    </row>
    <row r="262" spans="1:17" ht="23.45" customHeight="1">
      <c r="A262" s="215"/>
      <c r="B262" s="22">
        <v>257</v>
      </c>
      <c r="C262" s="22">
        <v>466</v>
      </c>
      <c r="D262" s="217" t="s">
        <v>793</v>
      </c>
      <c r="E262" s="22"/>
      <c r="F262" s="216"/>
      <c r="G262" s="22" t="s">
        <v>266</v>
      </c>
      <c r="H262" s="22">
        <v>1</v>
      </c>
      <c r="I262" s="23">
        <v>41455</v>
      </c>
      <c r="J262" s="23">
        <v>41455</v>
      </c>
      <c r="K262" s="13"/>
      <c r="L262" s="11"/>
      <c r="M262" s="11">
        <v>42900</v>
      </c>
      <c r="N262" s="25">
        <v>30</v>
      </c>
      <c r="O262" s="11">
        <v>12870</v>
      </c>
      <c r="P262" s="11"/>
      <c r="Q262" s="22" t="s">
        <v>453</v>
      </c>
    </row>
    <row r="263" spans="1:17" ht="23.45" customHeight="1">
      <c r="A263" s="215"/>
      <c r="B263" s="22">
        <v>258</v>
      </c>
      <c r="C263" s="22">
        <v>467</v>
      </c>
      <c r="D263" s="217" t="s">
        <v>794</v>
      </c>
      <c r="E263" s="22"/>
      <c r="F263" s="216"/>
      <c r="G263" s="22" t="s">
        <v>266</v>
      </c>
      <c r="H263" s="22">
        <v>1</v>
      </c>
      <c r="I263" s="23">
        <v>41455</v>
      </c>
      <c r="J263" s="23">
        <v>41455</v>
      </c>
      <c r="K263" s="13"/>
      <c r="L263" s="11"/>
      <c r="M263" s="11">
        <v>12500</v>
      </c>
      <c r="N263" s="25">
        <v>30</v>
      </c>
      <c r="O263" s="11">
        <v>3750</v>
      </c>
      <c r="P263" s="11"/>
      <c r="Q263" s="22" t="s">
        <v>453</v>
      </c>
    </row>
    <row r="264" spans="1:17" ht="23.45" customHeight="1">
      <c r="A264" s="215"/>
      <c r="B264" s="22">
        <v>259</v>
      </c>
      <c r="C264" s="22">
        <v>468</v>
      </c>
      <c r="D264" s="217" t="s">
        <v>795</v>
      </c>
      <c r="E264" s="22"/>
      <c r="F264" s="216"/>
      <c r="G264" s="22" t="s">
        <v>266</v>
      </c>
      <c r="H264" s="22">
        <v>1</v>
      </c>
      <c r="I264" s="23">
        <v>41455</v>
      </c>
      <c r="J264" s="23">
        <v>41455</v>
      </c>
      <c r="K264" s="13"/>
      <c r="L264" s="11"/>
      <c r="M264" s="11">
        <v>19400</v>
      </c>
      <c r="N264" s="25">
        <v>30</v>
      </c>
      <c r="O264" s="11">
        <v>5820</v>
      </c>
      <c r="P264" s="11"/>
      <c r="Q264" s="22" t="s">
        <v>453</v>
      </c>
    </row>
    <row r="265" spans="1:17" ht="23.45" customHeight="1">
      <c r="A265" s="215"/>
      <c r="B265" s="22">
        <v>260</v>
      </c>
      <c r="C265" s="22">
        <v>469</v>
      </c>
      <c r="D265" s="217" t="s">
        <v>796</v>
      </c>
      <c r="E265" s="22"/>
      <c r="F265" s="216"/>
      <c r="G265" s="22" t="s">
        <v>266</v>
      </c>
      <c r="H265" s="22">
        <v>1</v>
      </c>
      <c r="I265" s="23">
        <v>41455</v>
      </c>
      <c r="J265" s="23">
        <v>41455</v>
      </c>
      <c r="K265" s="13"/>
      <c r="L265" s="11"/>
      <c r="M265" s="11">
        <v>17600</v>
      </c>
      <c r="N265" s="25">
        <v>30</v>
      </c>
      <c r="O265" s="11">
        <v>5280</v>
      </c>
      <c r="P265" s="11"/>
      <c r="Q265" s="22" t="s">
        <v>453</v>
      </c>
    </row>
    <row r="266" spans="1:17" ht="23.45" customHeight="1">
      <c r="A266" s="215"/>
      <c r="B266" s="22">
        <v>261</v>
      </c>
      <c r="C266" s="22">
        <v>470</v>
      </c>
      <c r="D266" s="217" t="s">
        <v>797</v>
      </c>
      <c r="E266" s="22"/>
      <c r="F266" s="216"/>
      <c r="G266" s="22" t="s">
        <v>266</v>
      </c>
      <c r="H266" s="22">
        <v>1</v>
      </c>
      <c r="I266" s="23">
        <v>41455</v>
      </c>
      <c r="J266" s="23">
        <v>41455</v>
      </c>
      <c r="K266" s="13"/>
      <c r="L266" s="11"/>
      <c r="M266" s="11">
        <v>6600</v>
      </c>
      <c r="N266" s="25">
        <v>30</v>
      </c>
      <c r="O266" s="11">
        <v>1980</v>
      </c>
      <c r="P266" s="11"/>
      <c r="Q266" s="22" t="s">
        <v>453</v>
      </c>
    </row>
    <row r="267" spans="1:17" ht="23.45" customHeight="1">
      <c r="A267" s="215"/>
      <c r="B267" s="22">
        <v>262</v>
      </c>
      <c r="C267" s="22">
        <v>471</v>
      </c>
      <c r="D267" s="217" t="s">
        <v>798</v>
      </c>
      <c r="E267" s="22"/>
      <c r="F267" s="216"/>
      <c r="G267" s="22" t="s">
        <v>266</v>
      </c>
      <c r="H267" s="22">
        <v>1</v>
      </c>
      <c r="I267" s="23">
        <v>41455</v>
      </c>
      <c r="J267" s="23">
        <v>41455</v>
      </c>
      <c r="K267" s="13"/>
      <c r="L267" s="11"/>
      <c r="M267" s="11">
        <v>21900</v>
      </c>
      <c r="N267" s="25">
        <v>30</v>
      </c>
      <c r="O267" s="11">
        <v>6570</v>
      </c>
      <c r="P267" s="11"/>
      <c r="Q267" s="22" t="s">
        <v>453</v>
      </c>
    </row>
    <row r="268" spans="1:17" ht="23.45" customHeight="1">
      <c r="A268" s="215"/>
      <c r="B268" s="22">
        <v>263</v>
      </c>
      <c r="C268" s="22">
        <v>472</v>
      </c>
      <c r="D268" s="217" t="s">
        <v>799</v>
      </c>
      <c r="E268" s="22"/>
      <c r="F268" s="216"/>
      <c r="G268" s="22" t="s">
        <v>266</v>
      </c>
      <c r="H268" s="22">
        <v>1</v>
      </c>
      <c r="I268" s="23">
        <v>41455</v>
      </c>
      <c r="J268" s="23">
        <v>41455</v>
      </c>
      <c r="K268" s="13"/>
      <c r="L268" s="11"/>
      <c r="M268" s="11">
        <v>39800</v>
      </c>
      <c r="N268" s="25">
        <v>30</v>
      </c>
      <c r="O268" s="11">
        <v>11940</v>
      </c>
      <c r="P268" s="11"/>
      <c r="Q268" s="22" t="s">
        <v>453</v>
      </c>
    </row>
    <row r="269" spans="1:17" ht="23.45" customHeight="1">
      <c r="A269" s="215"/>
      <c r="B269" s="22">
        <v>264</v>
      </c>
      <c r="C269" s="22">
        <v>473</v>
      </c>
      <c r="D269" s="217" t="s">
        <v>800</v>
      </c>
      <c r="E269" s="22"/>
      <c r="F269" s="216"/>
      <c r="G269" s="22" t="s">
        <v>266</v>
      </c>
      <c r="H269" s="22">
        <v>1</v>
      </c>
      <c r="I269" s="23">
        <v>41455</v>
      </c>
      <c r="J269" s="23">
        <v>41455</v>
      </c>
      <c r="K269" s="13"/>
      <c r="L269" s="11"/>
      <c r="M269" s="11">
        <v>21300</v>
      </c>
      <c r="N269" s="25">
        <v>30</v>
      </c>
      <c r="O269" s="11">
        <v>6390</v>
      </c>
      <c r="P269" s="11"/>
      <c r="Q269" s="22" t="s">
        <v>453</v>
      </c>
    </row>
    <row r="270" spans="1:17" ht="23.45" customHeight="1">
      <c r="A270" s="215"/>
      <c r="B270" s="22">
        <v>265</v>
      </c>
      <c r="C270" s="22">
        <v>474</v>
      </c>
      <c r="D270" s="217" t="s">
        <v>801</v>
      </c>
      <c r="E270" s="22"/>
      <c r="F270" s="216"/>
      <c r="G270" s="22" t="s">
        <v>266</v>
      </c>
      <c r="H270" s="22">
        <v>1</v>
      </c>
      <c r="I270" s="23">
        <v>41455</v>
      </c>
      <c r="J270" s="23">
        <v>41455</v>
      </c>
      <c r="K270" s="13"/>
      <c r="L270" s="11"/>
      <c r="M270" s="11">
        <v>37100</v>
      </c>
      <c r="N270" s="25">
        <v>30</v>
      </c>
      <c r="O270" s="11">
        <v>11130</v>
      </c>
      <c r="P270" s="11"/>
      <c r="Q270" s="22" t="s">
        <v>453</v>
      </c>
    </row>
    <row r="271" spans="1:17" ht="23.45" customHeight="1">
      <c r="A271" s="215"/>
      <c r="B271" s="22">
        <v>266</v>
      </c>
      <c r="C271" s="22">
        <v>475</v>
      </c>
      <c r="D271" s="217" t="s">
        <v>802</v>
      </c>
      <c r="E271" s="22"/>
      <c r="F271" s="216"/>
      <c r="G271" s="22" t="s">
        <v>266</v>
      </c>
      <c r="H271" s="22">
        <v>1</v>
      </c>
      <c r="I271" s="23">
        <v>41455</v>
      </c>
      <c r="J271" s="23">
        <v>41455</v>
      </c>
      <c r="K271" s="13"/>
      <c r="L271" s="11"/>
      <c r="M271" s="11">
        <v>29200</v>
      </c>
      <c r="N271" s="25">
        <v>30</v>
      </c>
      <c r="O271" s="11">
        <v>8760</v>
      </c>
      <c r="P271" s="11"/>
      <c r="Q271" s="22" t="s">
        <v>453</v>
      </c>
    </row>
    <row r="272" spans="1:17" ht="23.45" customHeight="1">
      <c r="A272" s="215"/>
      <c r="B272" s="22">
        <v>267</v>
      </c>
      <c r="C272" s="22">
        <v>476</v>
      </c>
      <c r="D272" s="217" t="s">
        <v>803</v>
      </c>
      <c r="E272" s="22"/>
      <c r="F272" s="216"/>
      <c r="G272" s="22" t="s">
        <v>266</v>
      </c>
      <c r="H272" s="22">
        <v>1</v>
      </c>
      <c r="I272" s="23">
        <v>41455</v>
      </c>
      <c r="J272" s="23">
        <v>41455</v>
      </c>
      <c r="K272" s="13"/>
      <c r="L272" s="11"/>
      <c r="M272" s="11">
        <v>12800</v>
      </c>
      <c r="N272" s="25">
        <v>30</v>
      </c>
      <c r="O272" s="11">
        <v>3840</v>
      </c>
      <c r="P272" s="11"/>
      <c r="Q272" s="22" t="s">
        <v>453</v>
      </c>
    </row>
    <row r="273" spans="1:17" ht="23.45" customHeight="1">
      <c r="A273" s="215"/>
      <c r="B273" s="22">
        <v>268</v>
      </c>
      <c r="C273" s="22">
        <v>477</v>
      </c>
      <c r="D273" s="217" t="s">
        <v>804</v>
      </c>
      <c r="E273" s="22"/>
      <c r="F273" s="216"/>
      <c r="G273" s="22" t="s">
        <v>266</v>
      </c>
      <c r="H273" s="22">
        <v>1</v>
      </c>
      <c r="I273" s="23">
        <v>41455</v>
      </c>
      <c r="J273" s="23">
        <v>41455</v>
      </c>
      <c r="K273" s="13"/>
      <c r="L273" s="11"/>
      <c r="M273" s="11">
        <v>38900</v>
      </c>
      <c r="N273" s="25">
        <v>30</v>
      </c>
      <c r="O273" s="11">
        <v>11670</v>
      </c>
      <c r="P273" s="11"/>
      <c r="Q273" s="22" t="s">
        <v>453</v>
      </c>
    </row>
    <row r="274" spans="1:17" ht="23.45" customHeight="1">
      <c r="A274" s="215"/>
      <c r="B274" s="22">
        <v>269</v>
      </c>
      <c r="C274" s="22">
        <v>478</v>
      </c>
      <c r="D274" s="217" t="s">
        <v>805</v>
      </c>
      <c r="E274" s="22"/>
      <c r="F274" s="216"/>
      <c r="G274" s="22" t="s">
        <v>266</v>
      </c>
      <c r="H274" s="22">
        <v>1</v>
      </c>
      <c r="I274" s="23">
        <v>41455</v>
      </c>
      <c r="J274" s="23">
        <v>41455</v>
      </c>
      <c r="K274" s="13"/>
      <c r="L274" s="11"/>
      <c r="M274" s="11">
        <v>18700</v>
      </c>
      <c r="N274" s="25">
        <v>30</v>
      </c>
      <c r="O274" s="11">
        <v>5610</v>
      </c>
      <c r="P274" s="11"/>
      <c r="Q274" s="22" t="s">
        <v>453</v>
      </c>
    </row>
    <row r="275" spans="1:17" ht="23.45" customHeight="1">
      <c r="A275" s="215"/>
      <c r="B275" s="22">
        <v>270</v>
      </c>
      <c r="C275" s="22">
        <v>479</v>
      </c>
      <c r="D275" s="217" t="s">
        <v>806</v>
      </c>
      <c r="E275" s="22"/>
      <c r="F275" s="216"/>
      <c r="G275" s="22" t="s">
        <v>266</v>
      </c>
      <c r="H275" s="22">
        <v>1</v>
      </c>
      <c r="I275" s="23">
        <v>41455</v>
      </c>
      <c r="J275" s="23">
        <v>41455</v>
      </c>
      <c r="K275" s="13"/>
      <c r="L275" s="11"/>
      <c r="M275" s="11">
        <v>39500</v>
      </c>
      <c r="N275" s="25">
        <v>30</v>
      </c>
      <c r="O275" s="11">
        <v>11850</v>
      </c>
      <c r="P275" s="11"/>
      <c r="Q275" s="22" t="s">
        <v>453</v>
      </c>
    </row>
    <row r="276" spans="1:17" ht="23.45" customHeight="1">
      <c r="A276" s="215"/>
      <c r="B276" s="22">
        <v>271</v>
      </c>
      <c r="C276" s="22">
        <v>480</v>
      </c>
      <c r="D276" s="217" t="s">
        <v>807</v>
      </c>
      <c r="E276" s="22"/>
      <c r="F276" s="216"/>
      <c r="G276" s="22" t="s">
        <v>266</v>
      </c>
      <c r="H276" s="22">
        <v>1</v>
      </c>
      <c r="I276" s="23">
        <v>41455</v>
      </c>
      <c r="J276" s="23">
        <v>41455</v>
      </c>
      <c r="K276" s="13"/>
      <c r="L276" s="11"/>
      <c r="M276" s="11">
        <v>15900</v>
      </c>
      <c r="N276" s="25">
        <v>30</v>
      </c>
      <c r="O276" s="11">
        <v>4770</v>
      </c>
      <c r="P276" s="11"/>
      <c r="Q276" s="22" t="s">
        <v>453</v>
      </c>
    </row>
    <row r="277" spans="1:17" ht="23.45" customHeight="1">
      <c r="A277" s="215"/>
      <c r="B277" s="22">
        <v>272</v>
      </c>
      <c r="C277" s="22">
        <v>481</v>
      </c>
      <c r="D277" s="217" t="s">
        <v>808</v>
      </c>
      <c r="E277" s="22"/>
      <c r="F277" s="216"/>
      <c r="G277" s="22" t="s">
        <v>266</v>
      </c>
      <c r="H277" s="22">
        <v>1</v>
      </c>
      <c r="I277" s="23">
        <v>41455</v>
      </c>
      <c r="J277" s="23">
        <v>41455</v>
      </c>
      <c r="K277" s="13"/>
      <c r="L277" s="11"/>
      <c r="M277" s="11">
        <v>18700</v>
      </c>
      <c r="N277" s="25">
        <v>30</v>
      </c>
      <c r="O277" s="11">
        <v>5610</v>
      </c>
      <c r="P277" s="11"/>
      <c r="Q277" s="22" t="s">
        <v>453</v>
      </c>
    </row>
    <row r="278" spans="1:17" ht="23.45" customHeight="1">
      <c r="A278" s="215"/>
      <c r="B278" s="22">
        <v>273</v>
      </c>
      <c r="C278" s="22">
        <v>482</v>
      </c>
      <c r="D278" s="217" t="s">
        <v>809</v>
      </c>
      <c r="E278" s="22"/>
      <c r="F278" s="216"/>
      <c r="G278" s="22" t="s">
        <v>266</v>
      </c>
      <c r="H278" s="22">
        <v>1</v>
      </c>
      <c r="I278" s="23">
        <v>41455</v>
      </c>
      <c r="J278" s="23">
        <v>41455</v>
      </c>
      <c r="K278" s="13"/>
      <c r="L278" s="11"/>
      <c r="M278" s="11">
        <v>42700</v>
      </c>
      <c r="N278" s="25">
        <v>30</v>
      </c>
      <c r="O278" s="11">
        <v>12810</v>
      </c>
      <c r="P278" s="11"/>
      <c r="Q278" s="22" t="s">
        <v>453</v>
      </c>
    </row>
    <row r="279" spans="1:17" ht="23.45" customHeight="1">
      <c r="A279" s="215"/>
      <c r="B279" s="22">
        <v>274</v>
      </c>
      <c r="C279" s="22">
        <v>483</v>
      </c>
      <c r="D279" s="217" t="s">
        <v>810</v>
      </c>
      <c r="E279" s="22"/>
      <c r="F279" s="216"/>
      <c r="G279" s="22" t="s">
        <v>266</v>
      </c>
      <c r="H279" s="22">
        <v>1</v>
      </c>
      <c r="I279" s="23">
        <v>41455</v>
      </c>
      <c r="J279" s="23">
        <v>41455</v>
      </c>
      <c r="K279" s="13"/>
      <c r="L279" s="11"/>
      <c r="M279" s="11">
        <v>11600</v>
      </c>
      <c r="N279" s="25">
        <v>30</v>
      </c>
      <c r="O279" s="11">
        <v>3480</v>
      </c>
      <c r="P279" s="11"/>
      <c r="Q279" s="22" t="s">
        <v>453</v>
      </c>
    </row>
    <row r="280" spans="1:17" ht="23.45" customHeight="1">
      <c r="A280" s="215"/>
      <c r="B280" s="22">
        <v>275</v>
      </c>
      <c r="C280" s="22">
        <v>484</v>
      </c>
      <c r="D280" s="217" t="s">
        <v>811</v>
      </c>
      <c r="E280" s="22"/>
      <c r="F280" s="216"/>
      <c r="G280" s="22" t="s">
        <v>266</v>
      </c>
      <c r="H280" s="22">
        <v>1</v>
      </c>
      <c r="I280" s="23">
        <v>41455</v>
      </c>
      <c r="J280" s="23">
        <v>41455</v>
      </c>
      <c r="K280" s="13"/>
      <c r="L280" s="11"/>
      <c r="M280" s="11">
        <v>16100</v>
      </c>
      <c r="N280" s="25">
        <v>30</v>
      </c>
      <c r="O280" s="11">
        <v>4830</v>
      </c>
      <c r="P280" s="11"/>
      <c r="Q280" s="22" t="s">
        <v>453</v>
      </c>
    </row>
    <row r="281" spans="1:17" ht="23.45" customHeight="1">
      <c r="A281" s="215"/>
      <c r="B281" s="22">
        <v>276</v>
      </c>
      <c r="C281" s="22">
        <v>485</v>
      </c>
      <c r="D281" s="217" t="s">
        <v>812</v>
      </c>
      <c r="E281" s="22"/>
      <c r="F281" s="216"/>
      <c r="G281" s="22" t="s">
        <v>266</v>
      </c>
      <c r="H281" s="22">
        <v>1</v>
      </c>
      <c r="I281" s="23">
        <v>41455</v>
      </c>
      <c r="J281" s="23">
        <v>41455</v>
      </c>
      <c r="K281" s="13"/>
      <c r="L281" s="11"/>
      <c r="M281" s="11">
        <v>12200</v>
      </c>
      <c r="N281" s="25">
        <v>30</v>
      </c>
      <c r="O281" s="11">
        <v>3660</v>
      </c>
      <c r="P281" s="11"/>
      <c r="Q281" s="22" t="s">
        <v>453</v>
      </c>
    </row>
    <row r="282" spans="1:17" ht="23.45" customHeight="1">
      <c r="A282" s="215"/>
      <c r="B282" s="22">
        <v>277</v>
      </c>
      <c r="C282" s="22">
        <v>486</v>
      </c>
      <c r="D282" s="217" t="s">
        <v>813</v>
      </c>
      <c r="E282" s="22"/>
      <c r="F282" s="216"/>
      <c r="G282" s="22" t="s">
        <v>266</v>
      </c>
      <c r="H282" s="22">
        <v>1</v>
      </c>
      <c r="I282" s="23">
        <v>41455</v>
      </c>
      <c r="J282" s="23">
        <v>41455</v>
      </c>
      <c r="K282" s="13"/>
      <c r="L282" s="11"/>
      <c r="M282" s="11">
        <v>11400</v>
      </c>
      <c r="N282" s="25">
        <v>30</v>
      </c>
      <c r="O282" s="11">
        <v>3420</v>
      </c>
      <c r="P282" s="11"/>
      <c r="Q282" s="22" t="s">
        <v>453</v>
      </c>
    </row>
    <row r="283" spans="1:17" ht="23.45" customHeight="1">
      <c r="A283" s="215"/>
      <c r="B283" s="22">
        <v>278</v>
      </c>
      <c r="C283" s="22">
        <v>487</v>
      </c>
      <c r="D283" s="217" t="s">
        <v>814</v>
      </c>
      <c r="E283" s="22"/>
      <c r="F283" s="216"/>
      <c r="G283" s="22" t="s">
        <v>266</v>
      </c>
      <c r="H283" s="22">
        <v>1</v>
      </c>
      <c r="I283" s="23">
        <v>41455</v>
      </c>
      <c r="J283" s="23">
        <v>41455</v>
      </c>
      <c r="K283" s="13"/>
      <c r="L283" s="11"/>
      <c r="M283" s="11">
        <v>20000</v>
      </c>
      <c r="N283" s="25">
        <v>30</v>
      </c>
      <c r="O283" s="11">
        <v>6000</v>
      </c>
      <c r="P283" s="11"/>
      <c r="Q283" s="22" t="s">
        <v>453</v>
      </c>
    </row>
    <row r="284" spans="1:17" ht="23.45" customHeight="1">
      <c r="A284" s="215"/>
      <c r="B284" s="22">
        <v>279</v>
      </c>
      <c r="C284" s="22">
        <v>488</v>
      </c>
      <c r="D284" s="217" t="s">
        <v>815</v>
      </c>
      <c r="E284" s="22"/>
      <c r="F284" s="216"/>
      <c r="G284" s="22" t="s">
        <v>266</v>
      </c>
      <c r="H284" s="22">
        <v>1</v>
      </c>
      <c r="I284" s="23">
        <v>41455</v>
      </c>
      <c r="J284" s="23">
        <v>41455</v>
      </c>
      <c r="K284" s="13"/>
      <c r="L284" s="11"/>
      <c r="M284" s="11">
        <v>14100</v>
      </c>
      <c r="N284" s="25">
        <v>30</v>
      </c>
      <c r="O284" s="11">
        <v>4230</v>
      </c>
      <c r="P284" s="11"/>
      <c r="Q284" s="22" t="s">
        <v>453</v>
      </c>
    </row>
    <row r="285" spans="1:17" ht="23.45" customHeight="1">
      <c r="A285" s="215"/>
      <c r="B285" s="22">
        <v>280</v>
      </c>
      <c r="C285" s="22">
        <v>489</v>
      </c>
      <c r="D285" s="217" t="s">
        <v>816</v>
      </c>
      <c r="E285" s="22"/>
      <c r="F285" s="216"/>
      <c r="G285" s="22" t="s">
        <v>266</v>
      </c>
      <c r="H285" s="22">
        <v>1</v>
      </c>
      <c r="I285" s="23">
        <v>41455</v>
      </c>
      <c r="J285" s="23">
        <v>41455</v>
      </c>
      <c r="K285" s="13"/>
      <c r="L285" s="11"/>
      <c r="M285" s="11">
        <v>15400</v>
      </c>
      <c r="N285" s="25">
        <v>30</v>
      </c>
      <c r="O285" s="11">
        <v>4620</v>
      </c>
      <c r="P285" s="11"/>
      <c r="Q285" s="22" t="s">
        <v>453</v>
      </c>
    </row>
    <row r="286" spans="1:17" ht="23.45" customHeight="1">
      <c r="A286" s="215"/>
      <c r="B286" s="22">
        <v>281</v>
      </c>
      <c r="C286" s="22">
        <v>490</v>
      </c>
      <c r="D286" s="217" t="s">
        <v>817</v>
      </c>
      <c r="E286" s="22"/>
      <c r="F286" s="216"/>
      <c r="G286" s="22" t="s">
        <v>266</v>
      </c>
      <c r="H286" s="22">
        <v>1</v>
      </c>
      <c r="I286" s="23">
        <v>41455</v>
      </c>
      <c r="J286" s="23">
        <v>41455</v>
      </c>
      <c r="K286" s="13"/>
      <c r="L286" s="11"/>
      <c r="M286" s="11">
        <v>37400</v>
      </c>
      <c r="N286" s="25">
        <v>30</v>
      </c>
      <c r="O286" s="11">
        <v>11220</v>
      </c>
      <c r="P286" s="11"/>
      <c r="Q286" s="22" t="s">
        <v>453</v>
      </c>
    </row>
    <row r="287" spans="1:17" ht="23.45" customHeight="1">
      <c r="A287" s="215"/>
      <c r="B287" s="22">
        <v>282</v>
      </c>
      <c r="C287" s="22">
        <v>491</v>
      </c>
      <c r="D287" s="217" t="s">
        <v>818</v>
      </c>
      <c r="E287" s="22"/>
      <c r="F287" s="216"/>
      <c r="G287" s="22" t="s">
        <v>266</v>
      </c>
      <c r="H287" s="22">
        <v>1</v>
      </c>
      <c r="I287" s="23">
        <v>41455</v>
      </c>
      <c r="J287" s="23">
        <v>41455</v>
      </c>
      <c r="K287" s="13"/>
      <c r="L287" s="11"/>
      <c r="M287" s="11">
        <v>33700</v>
      </c>
      <c r="N287" s="25">
        <v>30</v>
      </c>
      <c r="O287" s="11">
        <v>10110</v>
      </c>
      <c r="P287" s="11"/>
      <c r="Q287" s="22" t="s">
        <v>453</v>
      </c>
    </row>
    <row r="288" spans="1:17" ht="23.45" customHeight="1">
      <c r="A288" s="215"/>
      <c r="B288" s="22">
        <v>283</v>
      </c>
      <c r="C288" s="22">
        <v>492</v>
      </c>
      <c r="D288" s="217" t="s">
        <v>819</v>
      </c>
      <c r="E288" s="22"/>
      <c r="F288" s="216"/>
      <c r="G288" s="22" t="s">
        <v>266</v>
      </c>
      <c r="H288" s="22">
        <v>1</v>
      </c>
      <c r="I288" s="23">
        <v>41455</v>
      </c>
      <c r="J288" s="23">
        <v>41455</v>
      </c>
      <c r="K288" s="13"/>
      <c r="L288" s="11"/>
      <c r="M288" s="11">
        <v>33700</v>
      </c>
      <c r="N288" s="25">
        <v>30</v>
      </c>
      <c r="O288" s="11">
        <v>10110</v>
      </c>
      <c r="P288" s="11"/>
      <c r="Q288" s="22" t="s">
        <v>453</v>
      </c>
    </row>
    <row r="289" spans="1:17" ht="23.45" customHeight="1">
      <c r="A289" s="215"/>
      <c r="B289" s="22">
        <v>284</v>
      </c>
      <c r="C289" s="22">
        <v>493</v>
      </c>
      <c r="D289" s="217" t="s">
        <v>820</v>
      </c>
      <c r="E289" s="22"/>
      <c r="F289" s="216"/>
      <c r="G289" s="22" t="s">
        <v>266</v>
      </c>
      <c r="H289" s="22">
        <v>1</v>
      </c>
      <c r="I289" s="23">
        <v>41455</v>
      </c>
      <c r="J289" s="23">
        <v>41455</v>
      </c>
      <c r="K289" s="13"/>
      <c r="L289" s="11"/>
      <c r="M289" s="11">
        <v>32300</v>
      </c>
      <c r="N289" s="25">
        <v>30</v>
      </c>
      <c r="O289" s="11">
        <v>9690</v>
      </c>
      <c r="P289" s="11"/>
      <c r="Q289" s="22" t="s">
        <v>453</v>
      </c>
    </row>
    <row r="290" spans="1:17" ht="23.45" customHeight="1">
      <c r="A290" s="215"/>
      <c r="B290" s="22">
        <v>285</v>
      </c>
      <c r="C290" s="22">
        <v>494</v>
      </c>
      <c r="D290" s="217" t="s">
        <v>821</v>
      </c>
      <c r="E290" s="22"/>
      <c r="F290" s="216"/>
      <c r="G290" s="22" t="s">
        <v>266</v>
      </c>
      <c r="H290" s="22">
        <v>1</v>
      </c>
      <c r="I290" s="23">
        <v>41455</v>
      </c>
      <c r="J290" s="23">
        <v>41455</v>
      </c>
      <c r="K290" s="13"/>
      <c r="L290" s="11"/>
      <c r="M290" s="11">
        <v>35200</v>
      </c>
      <c r="N290" s="25">
        <v>30</v>
      </c>
      <c r="O290" s="11">
        <v>10560</v>
      </c>
      <c r="P290" s="11"/>
      <c r="Q290" s="22" t="s">
        <v>453</v>
      </c>
    </row>
    <row r="291" spans="1:17" ht="23.45" customHeight="1">
      <c r="A291" s="215"/>
      <c r="B291" s="22">
        <v>286</v>
      </c>
      <c r="C291" s="22">
        <v>495</v>
      </c>
      <c r="D291" s="217" t="s">
        <v>822</v>
      </c>
      <c r="E291" s="22"/>
      <c r="F291" s="216"/>
      <c r="G291" s="22" t="s">
        <v>266</v>
      </c>
      <c r="H291" s="22">
        <v>1</v>
      </c>
      <c r="I291" s="23">
        <v>41455</v>
      </c>
      <c r="J291" s="23">
        <v>41455</v>
      </c>
      <c r="K291" s="13"/>
      <c r="L291" s="11"/>
      <c r="M291" s="11">
        <v>41100</v>
      </c>
      <c r="N291" s="25">
        <v>30</v>
      </c>
      <c r="O291" s="11">
        <v>12330</v>
      </c>
      <c r="P291" s="11"/>
      <c r="Q291" s="22" t="s">
        <v>453</v>
      </c>
    </row>
    <row r="292" spans="1:17" ht="23.45" customHeight="1">
      <c r="A292" s="215"/>
      <c r="B292" s="22">
        <v>287</v>
      </c>
      <c r="C292" s="22">
        <v>496</v>
      </c>
      <c r="D292" s="217" t="s">
        <v>823</v>
      </c>
      <c r="E292" s="22"/>
      <c r="F292" s="216"/>
      <c r="G292" s="22" t="s">
        <v>266</v>
      </c>
      <c r="H292" s="22">
        <v>1</v>
      </c>
      <c r="I292" s="23">
        <v>41455</v>
      </c>
      <c r="J292" s="23">
        <v>41455</v>
      </c>
      <c r="K292" s="13"/>
      <c r="L292" s="11"/>
      <c r="M292" s="11">
        <v>32300</v>
      </c>
      <c r="N292" s="25">
        <v>30</v>
      </c>
      <c r="O292" s="11">
        <v>9690</v>
      </c>
      <c r="P292" s="11"/>
      <c r="Q292" s="22" t="s">
        <v>453</v>
      </c>
    </row>
    <row r="293" spans="1:17" ht="23.45" customHeight="1">
      <c r="A293" s="215"/>
      <c r="B293" s="22">
        <v>288</v>
      </c>
      <c r="C293" s="22">
        <v>497</v>
      </c>
      <c r="D293" s="217" t="s">
        <v>824</v>
      </c>
      <c r="E293" s="22"/>
      <c r="F293" s="216"/>
      <c r="G293" s="22" t="s">
        <v>266</v>
      </c>
      <c r="H293" s="22">
        <v>1</v>
      </c>
      <c r="I293" s="23">
        <v>41455</v>
      </c>
      <c r="J293" s="23">
        <v>41455</v>
      </c>
      <c r="K293" s="13"/>
      <c r="L293" s="11"/>
      <c r="M293" s="11">
        <v>26400</v>
      </c>
      <c r="N293" s="25">
        <v>30</v>
      </c>
      <c r="O293" s="11">
        <v>7920</v>
      </c>
      <c r="P293" s="11"/>
      <c r="Q293" s="22" t="s">
        <v>453</v>
      </c>
    </row>
    <row r="294" spans="1:17" ht="23.45" customHeight="1">
      <c r="A294" s="215"/>
      <c r="B294" s="22">
        <v>289</v>
      </c>
      <c r="C294" s="22">
        <v>498</v>
      </c>
      <c r="D294" s="217" t="s">
        <v>825</v>
      </c>
      <c r="E294" s="22"/>
      <c r="F294" s="216"/>
      <c r="G294" s="22" t="s">
        <v>266</v>
      </c>
      <c r="H294" s="22">
        <v>1</v>
      </c>
      <c r="I294" s="23">
        <v>41455</v>
      </c>
      <c r="J294" s="23">
        <v>41455</v>
      </c>
      <c r="K294" s="13"/>
      <c r="L294" s="11"/>
      <c r="M294" s="11">
        <v>44000</v>
      </c>
      <c r="N294" s="25">
        <v>30</v>
      </c>
      <c r="O294" s="11">
        <v>13200</v>
      </c>
      <c r="P294" s="11"/>
      <c r="Q294" s="22" t="s">
        <v>453</v>
      </c>
    </row>
    <row r="295" spans="1:17" ht="23.45" customHeight="1">
      <c r="A295" s="215"/>
      <c r="B295" s="22">
        <v>290</v>
      </c>
      <c r="C295" s="22">
        <v>499</v>
      </c>
      <c r="D295" s="217" t="s">
        <v>826</v>
      </c>
      <c r="E295" s="22"/>
      <c r="F295" s="216"/>
      <c r="G295" s="22" t="s">
        <v>266</v>
      </c>
      <c r="H295" s="22">
        <v>1</v>
      </c>
      <c r="I295" s="23">
        <v>41455</v>
      </c>
      <c r="J295" s="23">
        <v>41455</v>
      </c>
      <c r="K295" s="13"/>
      <c r="L295" s="11"/>
      <c r="M295" s="11">
        <v>900</v>
      </c>
      <c r="N295" s="25">
        <v>20</v>
      </c>
      <c r="O295" s="11">
        <v>180</v>
      </c>
      <c r="P295" s="11"/>
      <c r="Q295" s="22" t="s">
        <v>453</v>
      </c>
    </row>
    <row r="296" spans="1:17" ht="23.45" customHeight="1">
      <c r="A296" s="215"/>
      <c r="B296" s="22">
        <v>291</v>
      </c>
      <c r="C296" s="22">
        <v>500</v>
      </c>
      <c r="D296" s="217" t="s">
        <v>827</v>
      </c>
      <c r="E296" s="22"/>
      <c r="F296" s="216"/>
      <c r="G296" s="22" t="s">
        <v>266</v>
      </c>
      <c r="H296" s="22">
        <v>1</v>
      </c>
      <c r="I296" s="23">
        <v>41455</v>
      </c>
      <c r="J296" s="23">
        <v>41455</v>
      </c>
      <c r="K296" s="13"/>
      <c r="L296" s="11"/>
      <c r="M296" s="11">
        <v>900</v>
      </c>
      <c r="N296" s="25">
        <v>20</v>
      </c>
      <c r="O296" s="11">
        <v>180</v>
      </c>
      <c r="P296" s="11"/>
      <c r="Q296" s="22" t="s">
        <v>453</v>
      </c>
    </row>
    <row r="297" spans="1:17" ht="23.45" customHeight="1">
      <c r="A297" s="215"/>
      <c r="B297" s="22">
        <v>292</v>
      </c>
      <c r="C297" s="22">
        <v>501</v>
      </c>
      <c r="D297" s="217" t="s">
        <v>828</v>
      </c>
      <c r="E297" s="22"/>
      <c r="F297" s="216"/>
      <c r="G297" s="22" t="s">
        <v>266</v>
      </c>
      <c r="H297" s="22">
        <v>1</v>
      </c>
      <c r="I297" s="23">
        <v>41455</v>
      </c>
      <c r="J297" s="23">
        <v>41455</v>
      </c>
      <c r="K297" s="13"/>
      <c r="L297" s="11"/>
      <c r="M297" s="11">
        <v>900</v>
      </c>
      <c r="N297" s="25">
        <v>20</v>
      </c>
      <c r="O297" s="11">
        <v>180</v>
      </c>
      <c r="P297" s="11"/>
      <c r="Q297" s="22" t="s">
        <v>453</v>
      </c>
    </row>
    <row r="298" spans="1:17" ht="23.45" customHeight="1">
      <c r="A298" s="215"/>
      <c r="B298" s="22">
        <v>293</v>
      </c>
      <c r="C298" s="22">
        <v>502</v>
      </c>
      <c r="D298" s="217" t="s">
        <v>829</v>
      </c>
      <c r="E298" s="22"/>
      <c r="F298" s="216"/>
      <c r="G298" s="22" t="s">
        <v>266</v>
      </c>
      <c r="H298" s="22">
        <v>1</v>
      </c>
      <c r="I298" s="23">
        <v>41455</v>
      </c>
      <c r="J298" s="23">
        <v>41455</v>
      </c>
      <c r="K298" s="13"/>
      <c r="L298" s="11"/>
      <c r="M298" s="11">
        <v>900</v>
      </c>
      <c r="N298" s="25">
        <v>20</v>
      </c>
      <c r="O298" s="11">
        <v>180</v>
      </c>
      <c r="P298" s="11"/>
      <c r="Q298" s="22" t="s">
        <v>453</v>
      </c>
    </row>
    <row r="299" spans="1:17" ht="23.45" customHeight="1">
      <c r="A299" s="215"/>
      <c r="B299" s="22">
        <v>294</v>
      </c>
      <c r="C299" s="22">
        <v>503</v>
      </c>
      <c r="D299" s="217" t="s">
        <v>830</v>
      </c>
      <c r="E299" s="22"/>
      <c r="F299" s="216"/>
      <c r="G299" s="22" t="s">
        <v>266</v>
      </c>
      <c r="H299" s="22">
        <v>1</v>
      </c>
      <c r="I299" s="23">
        <v>41455</v>
      </c>
      <c r="J299" s="23">
        <v>41455</v>
      </c>
      <c r="K299" s="13"/>
      <c r="L299" s="11"/>
      <c r="M299" s="11">
        <v>900</v>
      </c>
      <c r="N299" s="25">
        <v>20</v>
      </c>
      <c r="O299" s="11">
        <v>180</v>
      </c>
      <c r="P299" s="11"/>
      <c r="Q299" s="22" t="s">
        <v>453</v>
      </c>
    </row>
    <row r="300" spans="1:17" ht="23.45" customHeight="1">
      <c r="A300" s="215"/>
      <c r="B300" s="22">
        <v>295</v>
      </c>
      <c r="C300" s="22">
        <v>504</v>
      </c>
      <c r="D300" s="217" t="s">
        <v>831</v>
      </c>
      <c r="E300" s="22"/>
      <c r="F300" s="216"/>
      <c r="G300" s="22" t="s">
        <v>266</v>
      </c>
      <c r="H300" s="22">
        <v>1</v>
      </c>
      <c r="I300" s="23">
        <v>41455</v>
      </c>
      <c r="J300" s="23">
        <v>41455</v>
      </c>
      <c r="K300" s="13"/>
      <c r="L300" s="11"/>
      <c r="M300" s="11">
        <v>900</v>
      </c>
      <c r="N300" s="25">
        <v>20</v>
      </c>
      <c r="O300" s="11">
        <v>180</v>
      </c>
      <c r="P300" s="11"/>
      <c r="Q300" s="22" t="s">
        <v>453</v>
      </c>
    </row>
    <row r="301" spans="1:17" ht="23.45" customHeight="1">
      <c r="A301" s="215"/>
      <c r="B301" s="22">
        <v>296</v>
      </c>
      <c r="C301" s="22">
        <v>505</v>
      </c>
      <c r="D301" s="217" t="s">
        <v>832</v>
      </c>
      <c r="E301" s="22"/>
      <c r="F301" s="216"/>
      <c r="G301" s="22" t="s">
        <v>266</v>
      </c>
      <c r="H301" s="22">
        <v>1</v>
      </c>
      <c r="I301" s="23">
        <v>41455</v>
      </c>
      <c r="J301" s="23">
        <v>41455</v>
      </c>
      <c r="K301" s="13"/>
      <c r="L301" s="11"/>
      <c r="M301" s="11">
        <v>700</v>
      </c>
      <c r="N301" s="25">
        <v>20</v>
      </c>
      <c r="O301" s="11">
        <v>140</v>
      </c>
      <c r="P301" s="11"/>
      <c r="Q301" s="22" t="s">
        <v>453</v>
      </c>
    </row>
    <row r="302" spans="1:17" ht="23.45" customHeight="1">
      <c r="A302" s="215"/>
      <c r="B302" s="22">
        <v>297</v>
      </c>
      <c r="C302" s="22">
        <v>506</v>
      </c>
      <c r="D302" s="217" t="s">
        <v>833</v>
      </c>
      <c r="E302" s="22"/>
      <c r="F302" s="216"/>
      <c r="G302" s="22" t="s">
        <v>266</v>
      </c>
      <c r="H302" s="22">
        <v>1</v>
      </c>
      <c r="I302" s="23">
        <v>41455</v>
      </c>
      <c r="J302" s="23">
        <v>41455</v>
      </c>
      <c r="K302" s="13"/>
      <c r="L302" s="11"/>
      <c r="M302" s="11">
        <v>700</v>
      </c>
      <c r="N302" s="25">
        <v>20</v>
      </c>
      <c r="O302" s="11">
        <v>140</v>
      </c>
      <c r="P302" s="11"/>
      <c r="Q302" s="22" t="s">
        <v>453</v>
      </c>
    </row>
    <row r="303" spans="1:17" ht="23.45" customHeight="1">
      <c r="A303" s="215"/>
      <c r="B303" s="22">
        <v>298</v>
      </c>
      <c r="C303" s="22">
        <v>507</v>
      </c>
      <c r="D303" s="217" t="s">
        <v>834</v>
      </c>
      <c r="E303" s="22"/>
      <c r="F303" s="216"/>
      <c r="G303" s="22" t="s">
        <v>266</v>
      </c>
      <c r="H303" s="22">
        <v>1</v>
      </c>
      <c r="I303" s="23">
        <v>41455</v>
      </c>
      <c r="J303" s="23">
        <v>41455</v>
      </c>
      <c r="K303" s="13"/>
      <c r="L303" s="11"/>
      <c r="M303" s="11">
        <v>700</v>
      </c>
      <c r="N303" s="25">
        <v>20</v>
      </c>
      <c r="O303" s="11">
        <v>140</v>
      </c>
      <c r="P303" s="11"/>
      <c r="Q303" s="22" t="s">
        <v>453</v>
      </c>
    </row>
    <row r="304" spans="1:17" ht="23.45" customHeight="1">
      <c r="A304" s="215"/>
      <c r="B304" s="22">
        <v>299</v>
      </c>
      <c r="C304" s="22">
        <v>508</v>
      </c>
      <c r="D304" s="217" t="s">
        <v>835</v>
      </c>
      <c r="E304" s="22"/>
      <c r="F304" s="216"/>
      <c r="G304" s="22" t="s">
        <v>266</v>
      </c>
      <c r="H304" s="22">
        <v>1</v>
      </c>
      <c r="I304" s="23">
        <v>41455</v>
      </c>
      <c r="J304" s="23">
        <v>41455</v>
      </c>
      <c r="K304" s="13"/>
      <c r="L304" s="11"/>
      <c r="M304" s="11">
        <v>700</v>
      </c>
      <c r="N304" s="25">
        <v>20</v>
      </c>
      <c r="O304" s="11">
        <v>140</v>
      </c>
      <c r="P304" s="11"/>
      <c r="Q304" s="22" t="s">
        <v>453</v>
      </c>
    </row>
    <row r="305" spans="1:20" ht="23.45" customHeight="1">
      <c r="A305" s="215"/>
      <c r="B305" s="22">
        <v>300</v>
      </c>
      <c r="C305" s="22">
        <v>509</v>
      </c>
      <c r="D305" s="217" t="s">
        <v>836</v>
      </c>
      <c r="E305" s="22"/>
      <c r="F305" s="216"/>
      <c r="G305" s="22" t="s">
        <v>266</v>
      </c>
      <c r="H305" s="22">
        <v>1</v>
      </c>
      <c r="I305" s="23">
        <v>41455</v>
      </c>
      <c r="J305" s="23">
        <v>41455</v>
      </c>
      <c r="K305" s="13"/>
      <c r="L305" s="11"/>
      <c r="M305" s="11">
        <v>700</v>
      </c>
      <c r="N305" s="25">
        <v>20</v>
      </c>
      <c r="O305" s="11">
        <v>140</v>
      </c>
      <c r="P305" s="11"/>
      <c r="Q305" s="22" t="s">
        <v>453</v>
      </c>
    </row>
    <row r="306" spans="1:20" ht="23.45" customHeight="1">
      <c r="A306" s="215"/>
      <c r="B306" s="22">
        <v>301</v>
      </c>
      <c r="C306" s="22">
        <v>510</v>
      </c>
      <c r="D306" s="217" t="s">
        <v>837</v>
      </c>
      <c r="E306" s="22"/>
      <c r="F306" s="216"/>
      <c r="G306" s="22" t="s">
        <v>266</v>
      </c>
      <c r="H306" s="22">
        <v>1</v>
      </c>
      <c r="I306" s="23">
        <v>41455</v>
      </c>
      <c r="J306" s="23">
        <v>41455</v>
      </c>
      <c r="K306" s="13"/>
      <c r="L306" s="11"/>
      <c r="M306" s="11">
        <v>700</v>
      </c>
      <c r="N306" s="25">
        <v>20</v>
      </c>
      <c r="O306" s="11">
        <v>140</v>
      </c>
      <c r="P306" s="11"/>
      <c r="Q306" s="22" t="s">
        <v>453</v>
      </c>
    </row>
    <row r="307" spans="1:20" ht="23.45" customHeight="1">
      <c r="A307" s="215"/>
      <c r="B307" s="22">
        <v>302</v>
      </c>
      <c r="C307" s="22">
        <v>511</v>
      </c>
      <c r="D307" s="217" t="s">
        <v>838</v>
      </c>
      <c r="E307" s="22"/>
      <c r="F307" s="216"/>
      <c r="G307" s="22" t="s">
        <v>266</v>
      </c>
      <c r="H307" s="22">
        <v>1</v>
      </c>
      <c r="I307" s="23">
        <v>41455</v>
      </c>
      <c r="J307" s="23">
        <v>41455</v>
      </c>
      <c r="K307" s="13"/>
      <c r="L307" s="11"/>
      <c r="M307" s="11">
        <v>700</v>
      </c>
      <c r="N307" s="25">
        <v>20</v>
      </c>
      <c r="O307" s="11">
        <v>140</v>
      </c>
      <c r="P307" s="11"/>
      <c r="Q307" s="22" t="s">
        <v>453</v>
      </c>
    </row>
    <row r="308" spans="1:20" ht="23.45" customHeight="1">
      <c r="A308" s="215"/>
      <c r="B308" s="22">
        <v>303</v>
      </c>
      <c r="C308" s="22">
        <v>512</v>
      </c>
      <c r="D308" s="217" t="s">
        <v>839</v>
      </c>
      <c r="E308" s="22"/>
      <c r="F308" s="216"/>
      <c r="G308" s="22" t="s">
        <v>266</v>
      </c>
      <c r="H308" s="22">
        <v>1</v>
      </c>
      <c r="I308" s="23">
        <v>41455</v>
      </c>
      <c r="J308" s="23">
        <v>41455</v>
      </c>
      <c r="K308" s="13"/>
      <c r="L308" s="11"/>
      <c r="M308" s="11">
        <v>700</v>
      </c>
      <c r="N308" s="25">
        <v>20</v>
      </c>
      <c r="O308" s="11">
        <v>140</v>
      </c>
      <c r="P308" s="11"/>
      <c r="Q308" s="22" t="s">
        <v>453</v>
      </c>
    </row>
    <row r="309" spans="1:20" ht="23.45" customHeight="1">
      <c r="A309" s="215"/>
      <c r="B309" s="22">
        <v>304</v>
      </c>
      <c r="C309" s="22">
        <v>513</v>
      </c>
      <c r="D309" s="217" t="s">
        <v>840</v>
      </c>
      <c r="E309" s="22"/>
      <c r="F309" s="216"/>
      <c r="G309" s="22" t="s">
        <v>266</v>
      </c>
      <c r="H309" s="22">
        <v>1</v>
      </c>
      <c r="I309" s="23">
        <v>41455</v>
      </c>
      <c r="J309" s="23">
        <v>41455</v>
      </c>
      <c r="K309" s="13"/>
      <c r="L309" s="11"/>
      <c r="M309" s="11">
        <v>700</v>
      </c>
      <c r="N309" s="25">
        <v>20</v>
      </c>
      <c r="O309" s="11">
        <v>140</v>
      </c>
      <c r="P309" s="11"/>
      <c r="Q309" s="22" t="s">
        <v>453</v>
      </c>
    </row>
    <row r="310" spans="1:20" ht="23.45" customHeight="1">
      <c r="A310" s="215"/>
      <c r="B310" s="22">
        <v>305</v>
      </c>
      <c r="C310" s="22">
        <v>514</v>
      </c>
      <c r="D310" s="217" t="s">
        <v>841</v>
      </c>
      <c r="E310" s="224" t="s">
        <v>842</v>
      </c>
      <c r="F310" s="216"/>
      <c r="G310" s="22" t="s">
        <v>266</v>
      </c>
      <c r="H310" s="22">
        <v>1</v>
      </c>
      <c r="I310" s="23">
        <v>41455</v>
      </c>
      <c r="J310" s="23">
        <v>41455</v>
      </c>
      <c r="K310" s="13"/>
      <c r="L310" s="11"/>
      <c r="M310" s="11">
        <v>700</v>
      </c>
      <c r="N310" s="25">
        <v>20</v>
      </c>
      <c r="O310" s="11">
        <v>140</v>
      </c>
      <c r="P310" s="11"/>
      <c r="Q310" s="22" t="s">
        <v>453</v>
      </c>
    </row>
    <row r="311" spans="1:20" ht="23.45" customHeight="1">
      <c r="A311" s="215"/>
      <c r="B311" s="22">
        <v>306</v>
      </c>
      <c r="C311" s="22">
        <v>515</v>
      </c>
      <c r="D311" s="217" t="s">
        <v>843</v>
      </c>
      <c r="E311" s="22"/>
      <c r="F311" s="216"/>
      <c r="G311" s="22" t="s">
        <v>266</v>
      </c>
      <c r="H311" s="22">
        <v>1</v>
      </c>
      <c r="I311" s="23">
        <v>41455</v>
      </c>
      <c r="J311" s="23">
        <v>41455</v>
      </c>
      <c r="K311" s="13"/>
      <c r="L311" s="11"/>
      <c r="M311" s="11">
        <v>700</v>
      </c>
      <c r="N311" s="25">
        <v>20</v>
      </c>
      <c r="O311" s="11">
        <v>140</v>
      </c>
      <c r="P311" s="11"/>
      <c r="Q311" s="22" t="s">
        <v>453</v>
      </c>
    </row>
    <row r="312" spans="1:20" ht="23.45" customHeight="1">
      <c r="A312" s="215"/>
      <c r="B312" s="22">
        <v>307</v>
      </c>
      <c r="C312" s="22">
        <v>516</v>
      </c>
      <c r="D312" s="217" t="s">
        <v>844</v>
      </c>
      <c r="E312" s="22"/>
      <c r="F312" s="216"/>
      <c r="G312" s="22" t="s">
        <v>602</v>
      </c>
      <c r="H312" s="22">
        <v>1</v>
      </c>
      <c r="I312" s="23">
        <v>41455</v>
      </c>
      <c r="J312" s="23">
        <v>41455</v>
      </c>
      <c r="K312" s="13"/>
      <c r="L312" s="11"/>
      <c r="M312" s="11">
        <v>16900</v>
      </c>
      <c r="N312" s="25">
        <v>30</v>
      </c>
      <c r="O312" s="11">
        <v>5070</v>
      </c>
      <c r="P312" s="11"/>
      <c r="Q312" s="22" t="s">
        <v>453</v>
      </c>
    </row>
    <row r="313" spans="1:20" ht="23.45" customHeight="1">
      <c r="A313" s="215"/>
      <c r="B313" s="22">
        <v>308</v>
      </c>
      <c r="C313" s="22">
        <v>517</v>
      </c>
      <c r="D313" s="217" t="s">
        <v>845</v>
      </c>
      <c r="E313" s="22"/>
      <c r="F313" s="216"/>
      <c r="G313" s="22" t="s">
        <v>602</v>
      </c>
      <c r="H313" s="22">
        <v>1</v>
      </c>
      <c r="I313" s="23">
        <v>41455</v>
      </c>
      <c r="J313" s="23">
        <v>41455</v>
      </c>
      <c r="K313" s="13"/>
      <c r="L313" s="11"/>
      <c r="M313" s="11">
        <v>16900</v>
      </c>
      <c r="N313" s="25">
        <v>30</v>
      </c>
      <c r="O313" s="11">
        <v>5070</v>
      </c>
      <c r="P313" s="11"/>
      <c r="Q313" s="22" t="s">
        <v>453</v>
      </c>
    </row>
    <row r="314" spans="1:20" ht="23.45" customHeight="1">
      <c r="A314" s="215"/>
      <c r="B314" s="22">
        <v>309</v>
      </c>
      <c r="C314" s="22">
        <v>518</v>
      </c>
      <c r="D314" s="217" t="s">
        <v>846</v>
      </c>
      <c r="E314" s="22"/>
      <c r="F314" s="216"/>
      <c r="G314" s="22" t="s">
        <v>602</v>
      </c>
      <c r="H314" s="22">
        <v>1</v>
      </c>
      <c r="I314" s="23">
        <v>41455</v>
      </c>
      <c r="J314" s="23">
        <v>41455</v>
      </c>
      <c r="K314" s="13"/>
      <c r="L314" s="11"/>
      <c r="M314" s="11">
        <v>29200</v>
      </c>
      <c r="N314" s="25">
        <v>30</v>
      </c>
      <c r="O314" s="11">
        <v>8760</v>
      </c>
      <c r="P314" s="11"/>
      <c r="Q314" s="22" t="s">
        <v>453</v>
      </c>
    </row>
    <row r="315" spans="1:20" ht="23.45" customHeight="1">
      <c r="A315" s="215"/>
      <c r="B315" s="22">
        <v>310</v>
      </c>
      <c r="C315" s="22">
        <v>519</v>
      </c>
      <c r="D315" s="217" t="s">
        <v>847</v>
      </c>
      <c r="E315" s="22"/>
      <c r="F315" s="216"/>
      <c r="G315" s="22" t="s">
        <v>602</v>
      </c>
      <c r="H315" s="22">
        <v>1</v>
      </c>
      <c r="I315" s="23">
        <v>41455</v>
      </c>
      <c r="J315" s="23">
        <v>41455</v>
      </c>
      <c r="K315" s="13"/>
      <c r="L315" s="11"/>
      <c r="M315" s="11">
        <v>29200</v>
      </c>
      <c r="N315" s="25">
        <v>30</v>
      </c>
      <c r="O315" s="11">
        <v>8760</v>
      </c>
      <c r="P315" s="11"/>
      <c r="Q315" s="22" t="s">
        <v>453</v>
      </c>
    </row>
    <row r="316" spans="1:20" ht="23.45" customHeight="1">
      <c r="A316" s="215"/>
      <c r="B316" s="22">
        <v>311</v>
      </c>
      <c r="C316" s="22">
        <v>520</v>
      </c>
      <c r="D316" s="217" t="s">
        <v>848</v>
      </c>
      <c r="E316" s="22"/>
      <c r="F316" s="216"/>
      <c r="G316" s="22" t="s">
        <v>602</v>
      </c>
      <c r="H316" s="22">
        <v>1</v>
      </c>
      <c r="I316" s="23">
        <v>41455</v>
      </c>
      <c r="J316" s="23">
        <v>41455</v>
      </c>
      <c r="K316" s="13"/>
      <c r="L316" s="11"/>
      <c r="M316" s="11">
        <v>29200</v>
      </c>
      <c r="N316" s="25">
        <v>30</v>
      </c>
      <c r="O316" s="11">
        <v>8760</v>
      </c>
      <c r="P316" s="11"/>
      <c r="Q316" s="22" t="s">
        <v>453</v>
      </c>
      <c r="T316" s="226"/>
    </row>
    <row r="317" spans="1:20" ht="23.45" customHeight="1">
      <c r="A317" s="215"/>
      <c r="B317" s="22">
        <v>312</v>
      </c>
      <c r="C317" s="22">
        <v>521</v>
      </c>
      <c r="D317" s="217" t="s">
        <v>849</v>
      </c>
      <c r="E317" s="22"/>
      <c r="F317" s="216"/>
      <c r="G317" s="22" t="s">
        <v>602</v>
      </c>
      <c r="H317" s="22">
        <v>1</v>
      </c>
      <c r="I317" s="23">
        <v>41455</v>
      </c>
      <c r="J317" s="23">
        <v>41455</v>
      </c>
      <c r="K317" s="13"/>
      <c r="L317" s="11"/>
      <c r="M317" s="11">
        <v>29200</v>
      </c>
      <c r="N317" s="25">
        <v>30</v>
      </c>
      <c r="O317" s="11">
        <v>8760</v>
      </c>
      <c r="P317" s="11"/>
      <c r="Q317" s="22" t="s">
        <v>453</v>
      </c>
    </row>
    <row r="318" spans="1:20" ht="23.45" customHeight="1">
      <c r="A318" s="215"/>
      <c r="B318" s="22">
        <v>313</v>
      </c>
      <c r="C318" s="22">
        <v>522</v>
      </c>
      <c r="D318" s="217" t="s">
        <v>850</v>
      </c>
      <c r="E318" s="22"/>
      <c r="F318" s="216"/>
      <c r="G318" s="22" t="s">
        <v>602</v>
      </c>
      <c r="H318" s="22">
        <v>1</v>
      </c>
      <c r="I318" s="23">
        <v>41455</v>
      </c>
      <c r="J318" s="23">
        <v>41455</v>
      </c>
      <c r="K318" s="13"/>
      <c r="L318" s="11"/>
      <c r="M318" s="11">
        <v>18500</v>
      </c>
      <c r="N318" s="25">
        <v>30</v>
      </c>
      <c r="O318" s="11">
        <v>5550</v>
      </c>
      <c r="P318" s="11"/>
      <c r="Q318" s="22" t="s">
        <v>453</v>
      </c>
    </row>
    <row r="319" spans="1:20" ht="23.45" customHeight="1">
      <c r="A319" s="215"/>
      <c r="B319" s="22">
        <v>314</v>
      </c>
      <c r="C319" s="22">
        <v>523</v>
      </c>
      <c r="D319" s="217" t="s">
        <v>851</v>
      </c>
      <c r="E319" s="22"/>
      <c r="F319" s="216"/>
      <c r="G319" s="22" t="s">
        <v>602</v>
      </c>
      <c r="H319" s="22">
        <v>1</v>
      </c>
      <c r="I319" s="23">
        <v>41455</v>
      </c>
      <c r="J319" s="23">
        <v>41455</v>
      </c>
      <c r="K319" s="13"/>
      <c r="L319" s="11"/>
      <c r="M319" s="11">
        <v>18500</v>
      </c>
      <c r="N319" s="25">
        <v>30</v>
      </c>
      <c r="O319" s="11">
        <v>5550</v>
      </c>
      <c r="P319" s="11"/>
      <c r="Q319" s="22" t="s">
        <v>453</v>
      </c>
    </row>
    <row r="320" spans="1:20" ht="23.45" customHeight="1">
      <c r="A320" s="215"/>
      <c r="B320" s="22">
        <v>315</v>
      </c>
      <c r="C320" s="22">
        <v>524</v>
      </c>
      <c r="D320" s="217" t="s">
        <v>852</v>
      </c>
      <c r="E320" s="22"/>
      <c r="F320" s="216"/>
      <c r="G320" s="22" t="s">
        <v>602</v>
      </c>
      <c r="H320" s="22">
        <v>1</v>
      </c>
      <c r="I320" s="23">
        <v>41455</v>
      </c>
      <c r="J320" s="23">
        <v>41455</v>
      </c>
      <c r="K320" s="13"/>
      <c r="L320" s="11"/>
      <c r="M320" s="11">
        <v>18500</v>
      </c>
      <c r="N320" s="25">
        <v>30</v>
      </c>
      <c r="O320" s="11">
        <v>5550</v>
      </c>
      <c r="P320" s="11"/>
      <c r="Q320" s="22" t="s">
        <v>453</v>
      </c>
    </row>
    <row r="321" spans="1:17" ht="23.45" customHeight="1">
      <c r="A321" s="215"/>
      <c r="B321" s="22">
        <v>316</v>
      </c>
      <c r="C321" s="22">
        <v>525</v>
      </c>
      <c r="D321" s="217" t="s">
        <v>853</v>
      </c>
      <c r="E321" s="22"/>
      <c r="F321" s="216"/>
      <c r="G321" s="22" t="s">
        <v>602</v>
      </c>
      <c r="H321" s="22">
        <v>1</v>
      </c>
      <c r="I321" s="23">
        <v>41455</v>
      </c>
      <c r="J321" s="23">
        <v>41455</v>
      </c>
      <c r="K321" s="13"/>
      <c r="L321" s="11"/>
      <c r="M321" s="11">
        <v>18500</v>
      </c>
      <c r="N321" s="25">
        <v>30</v>
      </c>
      <c r="O321" s="11">
        <v>5550</v>
      </c>
      <c r="P321" s="11"/>
      <c r="Q321" s="22" t="s">
        <v>453</v>
      </c>
    </row>
    <row r="322" spans="1:17" ht="23.45" customHeight="1">
      <c r="A322" s="215"/>
      <c r="B322" s="22">
        <v>317</v>
      </c>
      <c r="C322" s="22">
        <v>526</v>
      </c>
      <c r="D322" s="217" t="s">
        <v>854</v>
      </c>
      <c r="E322" s="22"/>
      <c r="F322" s="216"/>
      <c r="G322" s="22" t="s">
        <v>602</v>
      </c>
      <c r="H322" s="22">
        <v>1</v>
      </c>
      <c r="I322" s="23">
        <v>41455</v>
      </c>
      <c r="J322" s="23">
        <v>41455</v>
      </c>
      <c r="K322" s="13"/>
      <c r="L322" s="11"/>
      <c r="M322" s="11">
        <v>18500</v>
      </c>
      <c r="N322" s="25">
        <v>30</v>
      </c>
      <c r="O322" s="11">
        <v>5550</v>
      </c>
      <c r="P322" s="11"/>
      <c r="Q322" s="22" t="s">
        <v>453</v>
      </c>
    </row>
    <row r="323" spans="1:17" ht="23.45" customHeight="1">
      <c r="A323" s="215"/>
      <c r="B323" s="22">
        <v>318</v>
      </c>
      <c r="C323" s="22">
        <v>527</v>
      </c>
      <c r="D323" s="217" t="s">
        <v>855</v>
      </c>
      <c r="E323" s="22"/>
      <c r="F323" s="216"/>
      <c r="G323" s="22" t="s">
        <v>602</v>
      </c>
      <c r="H323" s="22">
        <v>1</v>
      </c>
      <c r="I323" s="23">
        <v>41455</v>
      </c>
      <c r="J323" s="23">
        <v>41455</v>
      </c>
      <c r="K323" s="13"/>
      <c r="L323" s="11"/>
      <c r="M323" s="11">
        <v>18500</v>
      </c>
      <c r="N323" s="25">
        <v>30</v>
      </c>
      <c r="O323" s="11">
        <v>5550</v>
      </c>
      <c r="P323" s="11"/>
      <c r="Q323" s="22" t="s">
        <v>453</v>
      </c>
    </row>
    <row r="324" spans="1:17" ht="23.45" customHeight="1">
      <c r="A324" s="215"/>
      <c r="B324" s="22">
        <v>319</v>
      </c>
      <c r="C324" s="22">
        <v>528</v>
      </c>
      <c r="D324" s="217" t="s">
        <v>856</v>
      </c>
      <c r="E324" s="22"/>
      <c r="F324" s="216"/>
      <c r="G324" s="22" t="s">
        <v>602</v>
      </c>
      <c r="H324" s="22">
        <v>1</v>
      </c>
      <c r="I324" s="23">
        <v>41455</v>
      </c>
      <c r="J324" s="23">
        <v>41455</v>
      </c>
      <c r="K324" s="13"/>
      <c r="L324" s="11"/>
      <c r="M324" s="11">
        <v>18500</v>
      </c>
      <c r="N324" s="25">
        <v>30</v>
      </c>
      <c r="O324" s="11">
        <v>5550</v>
      </c>
      <c r="P324" s="11"/>
      <c r="Q324" s="22" t="s">
        <v>453</v>
      </c>
    </row>
    <row r="325" spans="1:17" ht="23.45" customHeight="1">
      <c r="A325" s="215"/>
      <c r="B325" s="22">
        <v>320</v>
      </c>
      <c r="C325" s="22">
        <v>529</v>
      </c>
      <c r="D325" s="217" t="s">
        <v>857</v>
      </c>
      <c r="E325" s="22"/>
      <c r="F325" s="216"/>
      <c r="G325" s="22" t="s">
        <v>602</v>
      </c>
      <c r="H325" s="22">
        <v>1</v>
      </c>
      <c r="I325" s="23">
        <v>41455</v>
      </c>
      <c r="J325" s="23">
        <v>41455</v>
      </c>
      <c r="K325" s="13"/>
      <c r="L325" s="11"/>
      <c r="M325" s="11">
        <v>18500</v>
      </c>
      <c r="N325" s="25">
        <v>30</v>
      </c>
      <c r="O325" s="11">
        <v>5550</v>
      </c>
      <c r="P325" s="11"/>
      <c r="Q325" s="22" t="s">
        <v>453</v>
      </c>
    </row>
    <row r="326" spans="1:17" ht="23.45" customHeight="1">
      <c r="A326" s="215"/>
      <c r="B326" s="22">
        <v>321</v>
      </c>
      <c r="C326" s="22">
        <v>530</v>
      </c>
      <c r="D326" s="217" t="s">
        <v>858</v>
      </c>
      <c r="E326" s="22"/>
      <c r="F326" s="216"/>
      <c r="G326" s="22" t="s">
        <v>602</v>
      </c>
      <c r="H326" s="22">
        <v>1</v>
      </c>
      <c r="I326" s="23">
        <v>41455</v>
      </c>
      <c r="J326" s="23">
        <v>41455</v>
      </c>
      <c r="K326" s="13"/>
      <c r="L326" s="11"/>
      <c r="M326" s="11">
        <v>18500</v>
      </c>
      <c r="N326" s="25">
        <v>30</v>
      </c>
      <c r="O326" s="11">
        <v>5550</v>
      </c>
      <c r="P326" s="11"/>
      <c r="Q326" s="22" t="s">
        <v>453</v>
      </c>
    </row>
    <row r="327" spans="1:17" ht="23.45" customHeight="1">
      <c r="A327" s="215"/>
      <c r="B327" s="22">
        <v>322</v>
      </c>
      <c r="C327" s="22">
        <v>531</v>
      </c>
      <c r="D327" s="217" t="s">
        <v>859</v>
      </c>
      <c r="E327" s="22"/>
      <c r="F327" s="216"/>
      <c r="G327" s="22" t="s">
        <v>602</v>
      </c>
      <c r="H327" s="22">
        <v>1</v>
      </c>
      <c r="I327" s="23">
        <v>41455</v>
      </c>
      <c r="J327" s="23">
        <v>41455</v>
      </c>
      <c r="K327" s="13"/>
      <c r="L327" s="11"/>
      <c r="M327" s="11">
        <v>18500</v>
      </c>
      <c r="N327" s="25">
        <v>30</v>
      </c>
      <c r="O327" s="11">
        <v>5550</v>
      </c>
      <c r="P327" s="11"/>
      <c r="Q327" s="22" t="s">
        <v>453</v>
      </c>
    </row>
    <row r="328" spans="1:17" ht="23.45" customHeight="1">
      <c r="A328" s="215"/>
      <c r="B328" s="22">
        <v>323</v>
      </c>
      <c r="C328" s="22">
        <v>532</v>
      </c>
      <c r="D328" s="217" t="s">
        <v>860</v>
      </c>
      <c r="E328" s="22"/>
      <c r="F328" s="216"/>
      <c r="G328" s="22" t="s">
        <v>602</v>
      </c>
      <c r="H328" s="22">
        <v>1</v>
      </c>
      <c r="I328" s="23">
        <v>41455</v>
      </c>
      <c r="J328" s="23">
        <v>41455</v>
      </c>
      <c r="K328" s="13"/>
      <c r="L328" s="11"/>
      <c r="M328" s="11">
        <v>18500</v>
      </c>
      <c r="N328" s="25">
        <v>30</v>
      </c>
      <c r="O328" s="11">
        <v>5550</v>
      </c>
      <c r="P328" s="11"/>
      <c r="Q328" s="22" t="s">
        <v>453</v>
      </c>
    </row>
    <row r="329" spans="1:17" ht="23.45" customHeight="1">
      <c r="A329" s="215"/>
      <c r="B329" s="22">
        <v>324</v>
      </c>
      <c r="C329" s="22">
        <v>533</v>
      </c>
      <c r="D329" s="217" t="s">
        <v>861</v>
      </c>
      <c r="E329" s="22"/>
      <c r="F329" s="216"/>
      <c r="G329" s="22" t="s">
        <v>602</v>
      </c>
      <c r="H329" s="22">
        <v>1</v>
      </c>
      <c r="I329" s="23">
        <v>41455</v>
      </c>
      <c r="J329" s="23">
        <v>41455</v>
      </c>
      <c r="K329" s="13"/>
      <c r="L329" s="11"/>
      <c r="M329" s="11">
        <v>18500</v>
      </c>
      <c r="N329" s="25">
        <v>30</v>
      </c>
      <c r="O329" s="11">
        <v>5550</v>
      </c>
      <c r="P329" s="11"/>
      <c r="Q329" s="22" t="s">
        <v>453</v>
      </c>
    </row>
    <row r="330" spans="1:17" ht="23.45" customHeight="1">
      <c r="A330" s="215"/>
      <c r="B330" s="22">
        <v>325</v>
      </c>
      <c r="C330" s="22">
        <v>534</v>
      </c>
      <c r="D330" s="217" t="s">
        <v>862</v>
      </c>
      <c r="E330" s="22"/>
      <c r="F330" s="216"/>
      <c r="G330" s="22" t="s">
        <v>602</v>
      </c>
      <c r="H330" s="22">
        <v>1</v>
      </c>
      <c r="I330" s="23">
        <v>41455</v>
      </c>
      <c r="J330" s="23">
        <v>41455</v>
      </c>
      <c r="K330" s="13"/>
      <c r="L330" s="11"/>
      <c r="M330" s="11">
        <v>18500</v>
      </c>
      <c r="N330" s="25">
        <v>30</v>
      </c>
      <c r="O330" s="11">
        <v>5550</v>
      </c>
      <c r="P330" s="11"/>
      <c r="Q330" s="22" t="s">
        <v>453</v>
      </c>
    </row>
    <row r="331" spans="1:17" ht="23.45" customHeight="1">
      <c r="A331" s="215"/>
      <c r="B331" s="22">
        <v>326</v>
      </c>
      <c r="C331" s="22">
        <v>535</v>
      </c>
      <c r="D331" s="217" t="s">
        <v>863</v>
      </c>
      <c r="E331" s="22"/>
      <c r="F331" s="216"/>
      <c r="G331" s="22" t="s">
        <v>602</v>
      </c>
      <c r="H331" s="22">
        <v>1</v>
      </c>
      <c r="I331" s="23">
        <v>41455</v>
      </c>
      <c r="J331" s="23">
        <v>41455</v>
      </c>
      <c r="K331" s="13"/>
      <c r="L331" s="11"/>
      <c r="M331" s="11">
        <v>26300</v>
      </c>
      <c r="N331" s="25">
        <v>30</v>
      </c>
      <c r="O331" s="11">
        <v>7890</v>
      </c>
      <c r="P331" s="11"/>
      <c r="Q331" s="22" t="s">
        <v>453</v>
      </c>
    </row>
    <row r="332" spans="1:17" ht="23.45" customHeight="1">
      <c r="A332" s="215"/>
      <c r="B332" s="22">
        <v>327</v>
      </c>
      <c r="C332" s="22">
        <v>536</v>
      </c>
      <c r="D332" s="217" t="s">
        <v>864</v>
      </c>
      <c r="E332" s="22"/>
      <c r="F332" s="216"/>
      <c r="G332" s="22" t="s">
        <v>602</v>
      </c>
      <c r="H332" s="22">
        <v>1</v>
      </c>
      <c r="I332" s="23">
        <v>41455</v>
      </c>
      <c r="J332" s="23">
        <v>41455</v>
      </c>
      <c r="K332" s="13"/>
      <c r="L332" s="11"/>
      <c r="M332" s="11">
        <v>26300</v>
      </c>
      <c r="N332" s="25">
        <v>30</v>
      </c>
      <c r="O332" s="11">
        <v>7890</v>
      </c>
      <c r="P332" s="11"/>
      <c r="Q332" s="22" t="s">
        <v>453</v>
      </c>
    </row>
    <row r="333" spans="1:17" ht="23.45" customHeight="1">
      <c r="A333" s="215"/>
      <c r="B333" s="22">
        <v>328</v>
      </c>
      <c r="C333" s="22">
        <v>537</v>
      </c>
      <c r="D333" s="217" t="s">
        <v>865</v>
      </c>
      <c r="E333" s="22"/>
      <c r="F333" s="216"/>
      <c r="G333" s="22" t="s">
        <v>602</v>
      </c>
      <c r="H333" s="22">
        <v>1</v>
      </c>
      <c r="I333" s="23">
        <v>41455</v>
      </c>
      <c r="J333" s="23">
        <v>41455</v>
      </c>
      <c r="K333" s="13"/>
      <c r="L333" s="11"/>
      <c r="M333" s="11">
        <v>28700</v>
      </c>
      <c r="N333" s="25">
        <v>30</v>
      </c>
      <c r="O333" s="11">
        <v>8610</v>
      </c>
      <c r="P333" s="11"/>
      <c r="Q333" s="22" t="s">
        <v>453</v>
      </c>
    </row>
    <row r="334" spans="1:17" ht="23.45" customHeight="1">
      <c r="A334" s="215"/>
      <c r="B334" s="22">
        <v>329</v>
      </c>
      <c r="C334" s="22">
        <v>538</v>
      </c>
      <c r="D334" s="217" t="s">
        <v>866</v>
      </c>
      <c r="E334" s="22"/>
      <c r="F334" s="216"/>
      <c r="G334" s="22" t="s">
        <v>602</v>
      </c>
      <c r="H334" s="22">
        <v>1</v>
      </c>
      <c r="I334" s="23">
        <v>41455</v>
      </c>
      <c r="J334" s="23">
        <v>41455</v>
      </c>
      <c r="K334" s="13"/>
      <c r="L334" s="11"/>
      <c r="M334" s="11">
        <v>28700</v>
      </c>
      <c r="N334" s="25">
        <v>30</v>
      </c>
      <c r="O334" s="11">
        <v>8610</v>
      </c>
      <c r="P334" s="11"/>
      <c r="Q334" s="22" t="s">
        <v>453</v>
      </c>
    </row>
    <row r="335" spans="1:17" ht="23.45" customHeight="1">
      <c r="A335" s="215"/>
      <c r="B335" s="22">
        <v>330</v>
      </c>
      <c r="C335" s="22">
        <v>539</v>
      </c>
      <c r="D335" s="217" t="s">
        <v>867</v>
      </c>
      <c r="E335" s="22"/>
      <c r="F335" s="216"/>
      <c r="G335" s="22" t="s">
        <v>602</v>
      </c>
      <c r="H335" s="22">
        <v>1</v>
      </c>
      <c r="I335" s="23">
        <v>41455</v>
      </c>
      <c r="J335" s="23">
        <v>41455</v>
      </c>
      <c r="K335" s="13"/>
      <c r="L335" s="11"/>
      <c r="M335" s="11">
        <v>28700</v>
      </c>
      <c r="N335" s="25">
        <v>30</v>
      </c>
      <c r="O335" s="11">
        <v>8610</v>
      </c>
      <c r="P335" s="11" t="s">
        <v>987</v>
      </c>
      <c r="Q335" s="22" t="s">
        <v>453</v>
      </c>
    </row>
    <row r="336" spans="1:17" ht="23.45" customHeight="1">
      <c r="A336" s="215"/>
      <c r="B336" s="22">
        <v>331</v>
      </c>
      <c r="C336" s="22">
        <v>540</v>
      </c>
      <c r="D336" s="217" t="s">
        <v>868</v>
      </c>
      <c r="E336" s="22"/>
      <c r="F336" s="216"/>
      <c r="G336" s="22" t="s">
        <v>602</v>
      </c>
      <c r="H336" s="22">
        <v>1</v>
      </c>
      <c r="I336" s="23">
        <v>41455</v>
      </c>
      <c r="J336" s="23">
        <v>41455</v>
      </c>
      <c r="K336" s="13"/>
      <c r="L336" s="11"/>
      <c r="M336" s="11">
        <v>28700</v>
      </c>
      <c r="N336" s="25">
        <v>30</v>
      </c>
      <c r="O336" s="11">
        <v>8610</v>
      </c>
      <c r="P336" s="11" t="s">
        <v>987</v>
      </c>
      <c r="Q336" s="22" t="s">
        <v>453</v>
      </c>
    </row>
    <row r="337" spans="1:17" ht="23.45" customHeight="1">
      <c r="A337" s="215"/>
      <c r="B337" s="22">
        <v>332</v>
      </c>
      <c r="C337" s="22">
        <v>541</v>
      </c>
      <c r="D337" s="217" t="s">
        <v>869</v>
      </c>
      <c r="E337" s="22"/>
      <c r="F337" s="216"/>
      <c r="G337" s="22" t="s">
        <v>602</v>
      </c>
      <c r="H337" s="22">
        <v>1</v>
      </c>
      <c r="I337" s="23">
        <v>41455</v>
      </c>
      <c r="J337" s="23">
        <v>41455</v>
      </c>
      <c r="K337" s="13"/>
      <c r="L337" s="11"/>
      <c r="M337" s="11">
        <v>28700</v>
      </c>
      <c r="N337" s="25">
        <v>30</v>
      </c>
      <c r="O337" s="11">
        <v>8610</v>
      </c>
      <c r="P337" s="11" t="s">
        <v>987</v>
      </c>
      <c r="Q337" s="22" t="s">
        <v>453</v>
      </c>
    </row>
    <row r="338" spans="1:17" ht="23.45" customHeight="1">
      <c r="A338" s="215"/>
      <c r="B338" s="22">
        <v>333</v>
      </c>
      <c r="C338" s="22">
        <v>542</v>
      </c>
      <c r="D338" s="217" t="s">
        <v>870</v>
      </c>
      <c r="E338" s="22"/>
      <c r="F338" s="216"/>
      <c r="G338" s="22" t="s">
        <v>602</v>
      </c>
      <c r="H338" s="22">
        <v>1</v>
      </c>
      <c r="I338" s="23">
        <v>41455</v>
      </c>
      <c r="J338" s="23">
        <v>41455</v>
      </c>
      <c r="K338" s="13"/>
      <c r="L338" s="11"/>
      <c r="M338" s="11">
        <v>6300</v>
      </c>
      <c r="N338" s="25">
        <v>30</v>
      </c>
      <c r="O338" s="11">
        <v>1890</v>
      </c>
      <c r="P338" s="11" t="s">
        <v>987</v>
      </c>
      <c r="Q338" s="22" t="s">
        <v>453</v>
      </c>
    </row>
    <row r="339" spans="1:17" ht="23.45" customHeight="1">
      <c r="A339" s="215"/>
      <c r="B339" s="22">
        <v>334</v>
      </c>
      <c r="C339" s="22">
        <v>543</v>
      </c>
      <c r="D339" s="217" t="s">
        <v>871</v>
      </c>
      <c r="E339" s="22"/>
      <c r="F339" s="216"/>
      <c r="G339" s="22" t="s">
        <v>602</v>
      </c>
      <c r="H339" s="22">
        <v>1</v>
      </c>
      <c r="I339" s="23">
        <v>41455</v>
      </c>
      <c r="J339" s="23">
        <v>41455</v>
      </c>
      <c r="K339" s="13"/>
      <c r="L339" s="11"/>
      <c r="M339" s="11">
        <v>24600</v>
      </c>
      <c r="N339" s="25">
        <v>30</v>
      </c>
      <c r="O339" s="11">
        <v>7380</v>
      </c>
      <c r="P339" s="11" t="s">
        <v>987</v>
      </c>
      <c r="Q339" s="22" t="s">
        <v>453</v>
      </c>
    </row>
    <row r="340" spans="1:17" ht="23.45" customHeight="1">
      <c r="A340" s="215"/>
      <c r="B340" s="22">
        <v>335</v>
      </c>
      <c r="C340" s="22">
        <v>544</v>
      </c>
      <c r="D340" s="217" t="s">
        <v>872</v>
      </c>
      <c r="E340" s="22"/>
      <c r="F340" s="216"/>
      <c r="G340" s="22" t="s">
        <v>602</v>
      </c>
      <c r="H340" s="22">
        <v>1</v>
      </c>
      <c r="I340" s="23">
        <v>41455</v>
      </c>
      <c r="J340" s="23">
        <v>41455</v>
      </c>
      <c r="K340" s="13"/>
      <c r="L340" s="11"/>
      <c r="M340" s="11">
        <v>24600</v>
      </c>
      <c r="N340" s="25">
        <v>30</v>
      </c>
      <c r="O340" s="11">
        <v>7380</v>
      </c>
      <c r="P340" s="11" t="s">
        <v>987</v>
      </c>
      <c r="Q340" s="22" t="s">
        <v>453</v>
      </c>
    </row>
    <row r="341" spans="1:17" ht="23.45" customHeight="1">
      <c r="A341" s="215"/>
      <c r="B341" s="22">
        <v>336</v>
      </c>
      <c r="C341" s="22">
        <v>545</v>
      </c>
      <c r="D341" s="217" t="s">
        <v>873</v>
      </c>
      <c r="E341" s="22"/>
      <c r="F341" s="216"/>
      <c r="G341" s="22" t="s">
        <v>602</v>
      </c>
      <c r="H341" s="22">
        <v>1</v>
      </c>
      <c r="I341" s="23">
        <v>41455</v>
      </c>
      <c r="J341" s="23">
        <v>41455</v>
      </c>
      <c r="K341" s="13"/>
      <c r="L341" s="11"/>
      <c r="M341" s="11">
        <v>24600</v>
      </c>
      <c r="N341" s="25">
        <v>30</v>
      </c>
      <c r="O341" s="11">
        <v>7380</v>
      </c>
      <c r="P341" s="11" t="s">
        <v>987</v>
      </c>
      <c r="Q341" s="22" t="s">
        <v>453</v>
      </c>
    </row>
    <row r="342" spans="1:17" ht="23.45" customHeight="1">
      <c r="A342" s="215"/>
      <c r="B342" s="22">
        <v>337</v>
      </c>
      <c r="C342" s="22">
        <v>546</v>
      </c>
      <c r="D342" s="217" t="s">
        <v>874</v>
      </c>
      <c r="E342" s="22"/>
      <c r="F342" s="216"/>
      <c r="G342" s="22" t="s">
        <v>602</v>
      </c>
      <c r="H342" s="22">
        <v>1</v>
      </c>
      <c r="I342" s="23">
        <v>41455</v>
      </c>
      <c r="J342" s="23">
        <v>41455</v>
      </c>
      <c r="K342" s="13"/>
      <c r="L342" s="11"/>
      <c r="M342" s="11">
        <v>10100</v>
      </c>
      <c r="N342" s="25">
        <v>30</v>
      </c>
      <c r="O342" s="11">
        <v>3030</v>
      </c>
      <c r="P342" s="11" t="s">
        <v>987</v>
      </c>
      <c r="Q342" s="22" t="s">
        <v>453</v>
      </c>
    </row>
    <row r="343" spans="1:17" ht="23.45" customHeight="1">
      <c r="A343" s="215"/>
      <c r="B343" s="22">
        <v>338</v>
      </c>
      <c r="C343" s="22">
        <v>547</v>
      </c>
      <c r="D343" s="217" t="s">
        <v>875</v>
      </c>
      <c r="E343" s="22"/>
      <c r="F343" s="216"/>
      <c r="G343" s="22" t="s">
        <v>602</v>
      </c>
      <c r="H343" s="22">
        <v>1</v>
      </c>
      <c r="I343" s="23">
        <v>41455</v>
      </c>
      <c r="J343" s="23">
        <v>41455</v>
      </c>
      <c r="K343" s="13"/>
      <c r="L343" s="11"/>
      <c r="M343" s="11">
        <v>25000</v>
      </c>
      <c r="N343" s="25">
        <v>30</v>
      </c>
      <c r="O343" s="11">
        <v>7500</v>
      </c>
      <c r="P343" s="11" t="s">
        <v>987</v>
      </c>
      <c r="Q343" s="22" t="s">
        <v>453</v>
      </c>
    </row>
    <row r="344" spans="1:17" ht="23.45" customHeight="1">
      <c r="A344" s="215"/>
      <c r="B344" s="22">
        <v>339</v>
      </c>
      <c r="C344" s="22">
        <v>548</v>
      </c>
      <c r="D344" s="217" t="s">
        <v>876</v>
      </c>
      <c r="E344" s="22"/>
      <c r="F344" s="216"/>
      <c r="G344" s="22" t="s">
        <v>602</v>
      </c>
      <c r="H344" s="22">
        <v>1</v>
      </c>
      <c r="I344" s="23">
        <v>41455</v>
      </c>
      <c r="J344" s="23">
        <v>41455</v>
      </c>
      <c r="K344" s="13"/>
      <c r="L344" s="11"/>
      <c r="M344" s="11">
        <v>25000</v>
      </c>
      <c r="N344" s="25">
        <v>30</v>
      </c>
      <c r="O344" s="11">
        <v>7500</v>
      </c>
      <c r="P344" s="11" t="s">
        <v>987</v>
      </c>
      <c r="Q344" s="22" t="s">
        <v>453</v>
      </c>
    </row>
    <row r="345" spans="1:17" ht="23.45" customHeight="1">
      <c r="A345" s="215"/>
      <c r="B345" s="22">
        <v>340</v>
      </c>
      <c r="C345" s="22">
        <v>549</v>
      </c>
      <c r="D345" s="217" t="s">
        <v>877</v>
      </c>
      <c r="E345" s="22"/>
      <c r="F345" s="216"/>
      <c r="G345" s="22" t="s">
        <v>602</v>
      </c>
      <c r="H345" s="22">
        <v>1</v>
      </c>
      <c r="I345" s="23">
        <v>41455</v>
      </c>
      <c r="J345" s="23">
        <v>41455</v>
      </c>
      <c r="K345" s="13"/>
      <c r="L345" s="11"/>
      <c r="M345" s="11">
        <v>25000</v>
      </c>
      <c r="N345" s="25">
        <v>30</v>
      </c>
      <c r="O345" s="11">
        <v>7500</v>
      </c>
      <c r="P345" s="11" t="s">
        <v>987</v>
      </c>
      <c r="Q345" s="22" t="s">
        <v>453</v>
      </c>
    </row>
    <row r="346" spans="1:17" ht="23.45" customHeight="1">
      <c r="A346" s="215"/>
      <c r="B346" s="22">
        <v>341</v>
      </c>
      <c r="C346" s="22">
        <v>550</v>
      </c>
      <c r="D346" s="217" t="s">
        <v>878</v>
      </c>
      <c r="E346" s="22"/>
      <c r="F346" s="216"/>
      <c r="G346" s="22" t="s">
        <v>602</v>
      </c>
      <c r="H346" s="22">
        <v>1</v>
      </c>
      <c r="I346" s="23">
        <v>41455</v>
      </c>
      <c r="J346" s="23">
        <v>41455</v>
      </c>
      <c r="K346" s="13"/>
      <c r="L346" s="11"/>
      <c r="M346" s="11">
        <v>27000</v>
      </c>
      <c r="N346" s="25">
        <v>30</v>
      </c>
      <c r="O346" s="11">
        <v>8100</v>
      </c>
      <c r="P346" s="11" t="s">
        <v>987</v>
      </c>
      <c r="Q346" s="22" t="s">
        <v>453</v>
      </c>
    </row>
    <row r="347" spans="1:17" ht="23.45" customHeight="1">
      <c r="A347" s="215"/>
      <c r="B347" s="22">
        <v>342</v>
      </c>
      <c r="C347" s="22">
        <v>551</v>
      </c>
      <c r="D347" s="217" t="s">
        <v>879</v>
      </c>
      <c r="E347" s="22"/>
      <c r="F347" s="216"/>
      <c r="G347" s="22" t="s">
        <v>602</v>
      </c>
      <c r="H347" s="22">
        <v>1</v>
      </c>
      <c r="I347" s="23">
        <v>41455</v>
      </c>
      <c r="J347" s="23">
        <v>41455</v>
      </c>
      <c r="K347" s="13"/>
      <c r="L347" s="11"/>
      <c r="M347" s="11">
        <v>27000</v>
      </c>
      <c r="N347" s="25">
        <v>30</v>
      </c>
      <c r="O347" s="11">
        <v>8100</v>
      </c>
      <c r="P347" s="11" t="s">
        <v>987</v>
      </c>
      <c r="Q347" s="22" t="s">
        <v>453</v>
      </c>
    </row>
    <row r="348" spans="1:17" ht="23.45" customHeight="1">
      <c r="A348" s="215"/>
      <c r="B348" s="22">
        <v>343</v>
      </c>
      <c r="C348" s="22">
        <v>552</v>
      </c>
      <c r="D348" s="217" t="s">
        <v>880</v>
      </c>
      <c r="E348" s="22"/>
      <c r="F348" s="216"/>
      <c r="G348" s="22" t="s">
        <v>602</v>
      </c>
      <c r="H348" s="22">
        <v>1</v>
      </c>
      <c r="I348" s="23">
        <v>41455</v>
      </c>
      <c r="J348" s="23">
        <v>41455</v>
      </c>
      <c r="K348" s="13"/>
      <c r="L348" s="11"/>
      <c r="M348" s="11">
        <v>27000</v>
      </c>
      <c r="N348" s="25">
        <v>30</v>
      </c>
      <c r="O348" s="11">
        <v>8100</v>
      </c>
      <c r="P348" s="11" t="s">
        <v>987</v>
      </c>
      <c r="Q348" s="22" t="s">
        <v>453</v>
      </c>
    </row>
    <row r="349" spans="1:17" ht="23.45" customHeight="1">
      <c r="A349" s="215"/>
      <c r="B349" s="22">
        <v>344</v>
      </c>
      <c r="C349" s="22">
        <v>553</v>
      </c>
      <c r="D349" s="217" t="s">
        <v>881</v>
      </c>
      <c r="E349" s="22"/>
      <c r="F349" s="216"/>
      <c r="G349" s="22" t="s">
        <v>602</v>
      </c>
      <c r="H349" s="22">
        <v>1</v>
      </c>
      <c r="I349" s="23">
        <v>41455</v>
      </c>
      <c r="J349" s="23">
        <v>41455</v>
      </c>
      <c r="K349" s="13"/>
      <c r="L349" s="11"/>
      <c r="M349" s="11">
        <v>26700</v>
      </c>
      <c r="N349" s="25">
        <v>30</v>
      </c>
      <c r="O349" s="11">
        <v>8010</v>
      </c>
      <c r="P349" s="11" t="s">
        <v>987</v>
      </c>
      <c r="Q349" s="22" t="s">
        <v>453</v>
      </c>
    </row>
    <row r="350" spans="1:17" ht="23.45" customHeight="1">
      <c r="A350" s="215"/>
      <c r="B350" s="22">
        <v>345</v>
      </c>
      <c r="C350" s="22">
        <v>554</v>
      </c>
      <c r="D350" s="217" t="s">
        <v>882</v>
      </c>
      <c r="E350" s="22"/>
      <c r="F350" s="216"/>
      <c r="G350" s="22" t="s">
        <v>602</v>
      </c>
      <c r="H350" s="22">
        <v>1</v>
      </c>
      <c r="I350" s="23">
        <v>41455</v>
      </c>
      <c r="J350" s="23">
        <v>41455</v>
      </c>
      <c r="K350" s="13"/>
      <c r="L350" s="11"/>
      <c r="M350" s="11">
        <v>26700</v>
      </c>
      <c r="N350" s="25">
        <v>30</v>
      </c>
      <c r="O350" s="11">
        <v>8010</v>
      </c>
      <c r="P350" s="11" t="s">
        <v>987</v>
      </c>
      <c r="Q350" s="22" t="s">
        <v>453</v>
      </c>
    </row>
    <row r="351" spans="1:17" ht="23.45" customHeight="1">
      <c r="A351" s="215"/>
      <c r="B351" s="22">
        <v>346</v>
      </c>
      <c r="C351" s="22">
        <v>555</v>
      </c>
      <c r="D351" s="217" t="s">
        <v>883</v>
      </c>
      <c r="E351" s="22"/>
      <c r="F351" s="216"/>
      <c r="G351" s="22" t="s">
        <v>602</v>
      </c>
      <c r="H351" s="22">
        <v>1</v>
      </c>
      <c r="I351" s="23">
        <v>41455</v>
      </c>
      <c r="J351" s="23">
        <v>41455</v>
      </c>
      <c r="K351" s="13"/>
      <c r="L351" s="11"/>
      <c r="M351" s="11">
        <v>26700</v>
      </c>
      <c r="N351" s="25">
        <v>30</v>
      </c>
      <c r="O351" s="11">
        <v>8010</v>
      </c>
      <c r="P351" s="11" t="s">
        <v>987</v>
      </c>
      <c r="Q351" s="22" t="s">
        <v>453</v>
      </c>
    </row>
    <row r="352" spans="1:17" ht="23.45" customHeight="1">
      <c r="A352" s="215"/>
      <c r="B352" s="22">
        <v>347</v>
      </c>
      <c r="C352" s="22">
        <v>556</v>
      </c>
      <c r="D352" s="217" t="s">
        <v>884</v>
      </c>
      <c r="E352" s="22"/>
      <c r="F352" s="216"/>
      <c r="G352" s="22" t="s">
        <v>602</v>
      </c>
      <c r="H352" s="22">
        <v>1</v>
      </c>
      <c r="I352" s="23">
        <v>41455</v>
      </c>
      <c r="J352" s="23">
        <v>41455</v>
      </c>
      <c r="K352" s="13"/>
      <c r="L352" s="11"/>
      <c r="M352" s="11">
        <v>26700</v>
      </c>
      <c r="N352" s="25">
        <v>30</v>
      </c>
      <c r="O352" s="11">
        <v>8010</v>
      </c>
      <c r="P352" s="11" t="s">
        <v>987</v>
      </c>
      <c r="Q352" s="22" t="s">
        <v>453</v>
      </c>
    </row>
    <row r="353" spans="1:17" ht="23.45" customHeight="1">
      <c r="A353" s="215"/>
      <c r="B353" s="22">
        <v>348</v>
      </c>
      <c r="C353" s="22">
        <v>557</v>
      </c>
      <c r="D353" s="217" t="s">
        <v>885</v>
      </c>
      <c r="E353" s="22"/>
      <c r="F353" s="216"/>
      <c r="G353" s="22" t="s">
        <v>602</v>
      </c>
      <c r="H353" s="22">
        <v>1</v>
      </c>
      <c r="I353" s="23">
        <v>41455</v>
      </c>
      <c r="J353" s="23">
        <v>41455</v>
      </c>
      <c r="K353" s="13"/>
      <c r="L353" s="11"/>
      <c r="M353" s="11">
        <v>26700</v>
      </c>
      <c r="N353" s="25">
        <v>30</v>
      </c>
      <c r="O353" s="11">
        <v>8010</v>
      </c>
      <c r="P353" s="11" t="s">
        <v>987</v>
      </c>
      <c r="Q353" s="22" t="s">
        <v>453</v>
      </c>
    </row>
    <row r="354" spans="1:17" ht="23.45" customHeight="1">
      <c r="A354" s="215"/>
      <c r="B354" s="22">
        <v>349</v>
      </c>
      <c r="C354" s="22">
        <v>558</v>
      </c>
      <c r="D354" s="217" t="s">
        <v>886</v>
      </c>
      <c r="E354" s="22"/>
      <c r="F354" s="216"/>
      <c r="G354" s="22" t="s">
        <v>602</v>
      </c>
      <c r="H354" s="22">
        <v>1</v>
      </c>
      <c r="I354" s="23">
        <v>41455</v>
      </c>
      <c r="J354" s="23">
        <v>41455</v>
      </c>
      <c r="K354" s="13"/>
      <c r="L354" s="11"/>
      <c r="M354" s="11">
        <v>26700</v>
      </c>
      <c r="N354" s="25">
        <v>30</v>
      </c>
      <c r="O354" s="11">
        <v>8010</v>
      </c>
      <c r="P354" s="11" t="s">
        <v>987</v>
      </c>
      <c r="Q354" s="22" t="s">
        <v>453</v>
      </c>
    </row>
    <row r="355" spans="1:17" ht="23.45" customHeight="1">
      <c r="A355" s="215"/>
      <c r="B355" s="22">
        <v>350</v>
      </c>
      <c r="C355" s="22">
        <v>559</v>
      </c>
      <c r="D355" s="217" t="s">
        <v>887</v>
      </c>
      <c r="E355" s="22"/>
      <c r="F355" s="216"/>
      <c r="G355" s="22" t="s">
        <v>602</v>
      </c>
      <c r="H355" s="22">
        <v>1</v>
      </c>
      <c r="I355" s="23">
        <v>41455</v>
      </c>
      <c r="J355" s="23">
        <v>41455</v>
      </c>
      <c r="K355" s="13"/>
      <c r="L355" s="11"/>
      <c r="M355" s="11">
        <v>26700</v>
      </c>
      <c r="N355" s="25">
        <v>30</v>
      </c>
      <c r="O355" s="11">
        <v>8010</v>
      </c>
      <c r="P355" s="11" t="s">
        <v>987</v>
      </c>
      <c r="Q355" s="22" t="s">
        <v>453</v>
      </c>
    </row>
    <row r="356" spans="1:17" ht="23.45" customHeight="1">
      <c r="A356" s="215"/>
      <c r="B356" s="22">
        <v>351</v>
      </c>
      <c r="C356" s="22">
        <v>560</v>
      </c>
      <c r="D356" s="217" t="s">
        <v>888</v>
      </c>
      <c r="E356" s="22"/>
      <c r="F356" s="216"/>
      <c r="G356" s="22" t="s">
        <v>602</v>
      </c>
      <c r="H356" s="22">
        <v>1</v>
      </c>
      <c r="I356" s="23">
        <v>41455</v>
      </c>
      <c r="J356" s="23">
        <v>41455</v>
      </c>
      <c r="K356" s="13"/>
      <c r="L356" s="11"/>
      <c r="M356" s="11">
        <v>26700</v>
      </c>
      <c r="N356" s="25">
        <v>30</v>
      </c>
      <c r="O356" s="11">
        <v>8010</v>
      </c>
      <c r="P356" s="11" t="s">
        <v>987</v>
      </c>
      <c r="Q356" s="22" t="s">
        <v>453</v>
      </c>
    </row>
    <row r="357" spans="1:17" ht="23.45" customHeight="1">
      <c r="A357" s="215"/>
      <c r="B357" s="22">
        <v>352</v>
      </c>
      <c r="C357" s="22">
        <v>561</v>
      </c>
      <c r="D357" s="217" t="s">
        <v>889</v>
      </c>
      <c r="E357" s="22"/>
      <c r="F357" s="216"/>
      <c r="G357" s="22" t="s">
        <v>602</v>
      </c>
      <c r="H357" s="22">
        <v>1</v>
      </c>
      <c r="I357" s="23">
        <v>41455</v>
      </c>
      <c r="J357" s="23">
        <v>41455</v>
      </c>
      <c r="K357" s="13"/>
      <c r="L357" s="11"/>
      <c r="M357" s="11">
        <v>26700</v>
      </c>
      <c r="N357" s="25">
        <v>30</v>
      </c>
      <c r="O357" s="11">
        <v>8010</v>
      </c>
      <c r="P357" s="11" t="s">
        <v>987</v>
      </c>
      <c r="Q357" s="22" t="s">
        <v>453</v>
      </c>
    </row>
    <row r="358" spans="1:17" ht="23.45" customHeight="1">
      <c r="A358" s="215"/>
      <c r="B358" s="22">
        <v>353</v>
      </c>
      <c r="C358" s="22">
        <v>562</v>
      </c>
      <c r="D358" s="217" t="s">
        <v>890</v>
      </c>
      <c r="E358" s="22"/>
      <c r="F358" s="216"/>
      <c r="G358" s="22" t="s">
        <v>602</v>
      </c>
      <c r="H358" s="22">
        <v>1</v>
      </c>
      <c r="I358" s="23">
        <v>41455</v>
      </c>
      <c r="J358" s="23">
        <v>41455</v>
      </c>
      <c r="K358" s="13"/>
      <c r="L358" s="11"/>
      <c r="M358" s="11">
        <v>26700</v>
      </c>
      <c r="N358" s="25">
        <v>30</v>
      </c>
      <c r="O358" s="11">
        <v>8010</v>
      </c>
      <c r="P358" s="11" t="s">
        <v>987</v>
      </c>
      <c r="Q358" s="22" t="s">
        <v>453</v>
      </c>
    </row>
    <row r="359" spans="1:17" ht="23.45" customHeight="1">
      <c r="A359" s="215"/>
      <c r="B359" s="22">
        <v>354</v>
      </c>
      <c r="C359" s="22">
        <v>563</v>
      </c>
      <c r="D359" s="217" t="s">
        <v>891</v>
      </c>
      <c r="E359" s="22"/>
      <c r="F359" s="216"/>
      <c r="G359" s="22" t="s">
        <v>602</v>
      </c>
      <c r="H359" s="22">
        <v>1</v>
      </c>
      <c r="I359" s="23">
        <v>41455</v>
      </c>
      <c r="J359" s="23">
        <v>41455</v>
      </c>
      <c r="K359" s="13"/>
      <c r="L359" s="11"/>
      <c r="M359" s="11">
        <v>26100</v>
      </c>
      <c r="N359" s="25">
        <v>30</v>
      </c>
      <c r="O359" s="11">
        <v>7830</v>
      </c>
      <c r="P359" s="11" t="s">
        <v>987</v>
      </c>
      <c r="Q359" s="22" t="s">
        <v>453</v>
      </c>
    </row>
    <row r="360" spans="1:17" ht="23.45" customHeight="1">
      <c r="A360" s="215"/>
      <c r="B360" s="22">
        <v>355</v>
      </c>
      <c r="C360" s="22">
        <v>564</v>
      </c>
      <c r="D360" s="217" t="s">
        <v>892</v>
      </c>
      <c r="E360" s="22"/>
      <c r="F360" s="216"/>
      <c r="G360" s="22" t="s">
        <v>602</v>
      </c>
      <c r="H360" s="22">
        <v>1</v>
      </c>
      <c r="I360" s="23">
        <v>41455</v>
      </c>
      <c r="J360" s="23">
        <v>41455</v>
      </c>
      <c r="K360" s="13"/>
      <c r="L360" s="11"/>
      <c r="M360" s="11">
        <v>26100</v>
      </c>
      <c r="N360" s="25">
        <v>30</v>
      </c>
      <c r="O360" s="11">
        <v>7830</v>
      </c>
      <c r="P360" s="11" t="s">
        <v>987</v>
      </c>
      <c r="Q360" s="22" t="s">
        <v>453</v>
      </c>
    </row>
    <row r="361" spans="1:17" ht="23.45" customHeight="1">
      <c r="A361" s="215"/>
      <c r="B361" s="22">
        <v>356</v>
      </c>
      <c r="C361" s="22">
        <v>565</v>
      </c>
      <c r="D361" s="217" t="s">
        <v>893</v>
      </c>
      <c r="E361" s="22"/>
      <c r="F361" s="216"/>
      <c r="G361" s="22" t="s">
        <v>602</v>
      </c>
      <c r="H361" s="22">
        <v>1</v>
      </c>
      <c r="I361" s="23">
        <v>41455</v>
      </c>
      <c r="J361" s="23">
        <v>41455</v>
      </c>
      <c r="K361" s="13"/>
      <c r="L361" s="11"/>
      <c r="M361" s="11">
        <v>26100</v>
      </c>
      <c r="N361" s="25">
        <v>30</v>
      </c>
      <c r="O361" s="11">
        <v>7830</v>
      </c>
      <c r="P361" s="11" t="s">
        <v>987</v>
      </c>
      <c r="Q361" s="22" t="s">
        <v>453</v>
      </c>
    </row>
    <row r="362" spans="1:17" ht="23.45" customHeight="1">
      <c r="A362" s="215"/>
      <c r="B362" s="22">
        <v>357</v>
      </c>
      <c r="C362" s="22">
        <v>566</v>
      </c>
      <c r="D362" s="217" t="s">
        <v>894</v>
      </c>
      <c r="E362" s="22"/>
      <c r="F362" s="216"/>
      <c r="G362" s="22" t="s">
        <v>602</v>
      </c>
      <c r="H362" s="22">
        <v>1</v>
      </c>
      <c r="I362" s="23">
        <v>41455</v>
      </c>
      <c r="J362" s="23">
        <v>41455</v>
      </c>
      <c r="K362" s="13"/>
      <c r="L362" s="11"/>
      <c r="M362" s="11">
        <v>26100</v>
      </c>
      <c r="N362" s="25">
        <v>30</v>
      </c>
      <c r="O362" s="11">
        <v>7830</v>
      </c>
      <c r="P362" s="11" t="s">
        <v>987</v>
      </c>
      <c r="Q362" s="22" t="s">
        <v>453</v>
      </c>
    </row>
    <row r="363" spans="1:17" ht="23.45" customHeight="1">
      <c r="A363" s="215"/>
      <c r="B363" s="22">
        <v>358</v>
      </c>
      <c r="C363" s="22">
        <v>567</v>
      </c>
      <c r="D363" s="217" t="s">
        <v>895</v>
      </c>
      <c r="E363" s="22"/>
      <c r="F363" s="216"/>
      <c r="G363" s="22" t="s">
        <v>602</v>
      </c>
      <c r="H363" s="22">
        <v>1</v>
      </c>
      <c r="I363" s="23">
        <v>41455</v>
      </c>
      <c r="J363" s="23">
        <v>41455</v>
      </c>
      <c r="K363" s="13"/>
      <c r="L363" s="11"/>
      <c r="M363" s="11">
        <v>13000</v>
      </c>
      <c r="N363" s="25">
        <v>30</v>
      </c>
      <c r="O363" s="11">
        <v>3900</v>
      </c>
      <c r="P363" s="11" t="s">
        <v>987</v>
      </c>
      <c r="Q363" s="22" t="s">
        <v>453</v>
      </c>
    </row>
    <row r="364" spans="1:17" ht="23.45" customHeight="1">
      <c r="A364" s="215"/>
      <c r="B364" s="22">
        <v>359</v>
      </c>
      <c r="C364" s="22">
        <v>568</v>
      </c>
      <c r="D364" s="217" t="s">
        <v>896</v>
      </c>
      <c r="E364" s="22"/>
      <c r="F364" s="216"/>
      <c r="G364" s="22" t="s">
        <v>602</v>
      </c>
      <c r="H364" s="22">
        <v>1</v>
      </c>
      <c r="I364" s="23">
        <v>41455</v>
      </c>
      <c r="J364" s="23">
        <v>41455</v>
      </c>
      <c r="K364" s="13"/>
      <c r="L364" s="11"/>
      <c r="M364" s="11">
        <v>13000</v>
      </c>
      <c r="N364" s="25">
        <v>30</v>
      </c>
      <c r="O364" s="11">
        <v>3900</v>
      </c>
      <c r="P364" s="11" t="s">
        <v>987</v>
      </c>
      <c r="Q364" s="22" t="s">
        <v>453</v>
      </c>
    </row>
    <row r="365" spans="1:17" ht="23.45" customHeight="1">
      <c r="A365" s="215"/>
      <c r="B365" s="22">
        <v>360</v>
      </c>
      <c r="C365" s="22">
        <v>569</v>
      </c>
      <c r="D365" s="217" t="s">
        <v>897</v>
      </c>
      <c r="E365" s="22"/>
      <c r="F365" s="216"/>
      <c r="G365" s="22" t="s">
        <v>602</v>
      </c>
      <c r="H365" s="22">
        <v>1</v>
      </c>
      <c r="I365" s="23">
        <v>41455</v>
      </c>
      <c r="J365" s="23">
        <v>41455</v>
      </c>
      <c r="K365" s="13"/>
      <c r="L365" s="11"/>
      <c r="M365" s="11">
        <v>13000</v>
      </c>
      <c r="N365" s="25">
        <v>30</v>
      </c>
      <c r="O365" s="11">
        <v>3900</v>
      </c>
      <c r="P365" s="11" t="s">
        <v>987</v>
      </c>
      <c r="Q365" s="22" t="s">
        <v>453</v>
      </c>
    </row>
    <row r="366" spans="1:17" ht="23.45" customHeight="1">
      <c r="A366" s="215"/>
      <c r="B366" s="22">
        <v>361</v>
      </c>
      <c r="C366" s="22">
        <v>570</v>
      </c>
      <c r="D366" s="217" t="s">
        <v>898</v>
      </c>
      <c r="E366" s="22"/>
      <c r="F366" s="216"/>
      <c r="G366" s="22" t="s">
        <v>602</v>
      </c>
      <c r="H366" s="22">
        <v>1</v>
      </c>
      <c r="I366" s="23">
        <v>41455</v>
      </c>
      <c r="J366" s="23">
        <v>41455</v>
      </c>
      <c r="K366" s="13"/>
      <c r="L366" s="11"/>
      <c r="M366" s="11">
        <v>12700</v>
      </c>
      <c r="N366" s="25">
        <v>30</v>
      </c>
      <c r="O366" s="11">
        <v>3810</v>
      </c>
      <c r="P366" s="11" t="s">
        <v>987</v>
      </c>
      <c r="Q366" s="22" t="s">
        <v>453</v>
      </c>
    </row>
    <row r="367" spans="1:17" ht="23.45" customHeight="1">
      <c r="A367" s="215"/>
      <c r="B367" s="22">
        <v>362</v>
      </c>
      <c r="C367" s="22">
        <v>571</v>
      </c>
      <c r="D367" s="217" t="s">
        <v>899</v>
      </c>
      <c r="E367" s="22"/>
      <c r="F367" s="216"/>
      <c r="G367" s="22" t="s">
        <v>602</v>
      </c>
      <c r="H367" s="22">
        <v>1</v>
      </c>
      <c r="I367" s="23">
        <v>41455</v>
      </c>
      <c r="J367" s="23">
        <v>41455</v>
      </c>
      <c r="K367" s="13"/>
      <c r="L367" s="11"/>
      <c r="M367" s="11">
        <v>23900</v>
      </c>
      <c r="N367" s="25">
        <v>30</v>
      </c>
      <c r="O367" s="11">
        <v>7170</v>
      </c>
      <c r="P367" s="11" t="s">
        <v>987</v>
      </c>
      <c r="Q367" s="22" t="s">
        <v>453</v>
      </c>
    </row>
    <row r="368" spans="1:17" ht="23.45" customHeight="1">
      <c r="A368" s="215"/>
      <c r="B368" s="22">
        <v>363</v>
      </c>
      <c r="C368" s="22">
        <v>572</v>
      </c>
      <c r="D368" s="217" t="s">
        <v>900</v>
      </c>
      <c r="E368" s="22"/>
      <c r="F368" s="216"/>
      <c r="G368" s="22" t="s">
        <v>602</v>
      </c>
      <c r="H368" s="22">
        <v>1</v>
      </c>
      <c r="I368" s="23">
        <v>41455</v>
      </c>
      <c r="J368" s="23">
        <v>41455</v>
      </c>
      <c r="K368" s="13"/>
      <c r="L368" s="11"/>
      <c r="M368" s="11">
        <v>23900</v>
      </c>
      <c r="N368" s="25">
        <v>30</v>
      </c>
      <c r="O368" s="11">
        <v>7170</v>
      </c>
      <c r="P368" s="11" t="s">
        <v>987</v>
      </c>
      <c r="Q368" s="22" t="s">
        <v>453</v>
      </c>
    </row>
    <row r="369" spans="1:17" ht="23.45" customHeight="1">
      <c r="A369" s="215"/>
      <c r="B369" s="22">
        <v>364</v>
      </c>
      <c r="C369" s="22">
        <v>573</v>
      </c>
      <c r="D369" s="217" t="s">
        <v>901</v>
      </c>
      <c r="E369" s="22"/>
      <c r="F369" s="216"/>
      <c r="G369" s="22" t="s">
        <v>602</v>
      </c>
      <c r="H369" s="22">
        <v>1</v>
      </c>
      <c r="I369" s="23">
        <v>41455</v>
      </c>
      <c r="J369" s="23">
        <v>41455</v>
      </c>
      <c r="K369" s="13"/>
      <c r="L369" s="11"/>
      <c r="M369" s="11">
        <v>20500</v>
      </c>
      <c r="N369" s="25">
        <v>30</v>
      </c>
      <c r="O369" s="11">
        <v>6150</v>
      </c>
      <c r="P369" s="11" t="s">
        <v>987</v>
      </c>
      <c r="Q369" s="22" t="s">
        <v>453</v>
      </c>
    </row>
    <row r="370" spans="1:17" ht="23.45" customHeight="1">
      <c r="A370" s="215"/>
      <c r="B370" s="22">
        <v>365</v>
      </c>
      <c r="C370" s="22">
        <v>574</v>
      </c>
      <c r="D370" s="217" t="s">
        <v>902</v>
      </c>
      <c r="E370" s="22"/>
      <c r="F370" s="216"/>
      <c r="G370" s="22" t="s">
        <v>602</v>
      </c>
      <c r="H370" s="22">
        <v>1</v>
      </c>
      <c r="I370" s="23">
        <v>41455</v>
      </c>
      <c r="J370" s="23">
        <v>41455</v>
      </c>
      <c r="K370" s="13"/>
      <c r="L370" s="11"/>
      <c r="M370" s="11">
        <v>20500</v>
      </c>
      <c r="N370" s="25">
        <v>30</v>
      </c>
      <c r="O370" s="11">
        <v>6150</v>
      </c>
      <c r="P370" s="11" t="s">
        <v>987</v>
      </c>
      <c r="Q370" s="22" t="s">
        <v>453</v>
      </c>
    </row>
    <row r="371" spans="1:17" ht="23.45" customHeight="1">
      <c r="A371" s="215"/>
      <c r="B371" s="22">
        <v>366</v>
      </c>
      <c r="C371" s="22">
        <v>575</v>
      </c>
      <c r="D371" s="217" t="s">
        <v>903</v>
      </c>
      <c r="E371" s="22"/>
      <c r="F371" s="216"/>
      <c r="G371" s="22" t="s">
        <v>602</v>
      </c>
      <c r="H371" s="22">
        <v>1</v>
      </c>
      <c r="I371" s="23">
        <v>41455</v>
      </c>
      <c r="J371" s="23">
        <v>41455</v>
      </c>
      <c r="K371" s="13"/>
      <c r="L371" s="11"/>
      <c r="M371" s="11">
        <v>20500</v>
      </c>
      <c r="N371" s="25">
        <v>30</v>
      </c>
      <c r="O371" s="11">
        <v>6150</v>
      </c>
      <c r="P371" s="11" t="s">
        <v>987</v>
      </c>
      <c r="Q371" s="22" t="s">
        <v>453</v>
      </c>
    </row>
    <row r="372" spans="1:17" ht="23.45" customHeight="1">
      <c r="A372" s="215"/>
      <c r="B372" s="22">
        <v>367</v>
      </c>
      <c r="C372" s="22">
        <v>576</v>
      </c>
      <c r="D372" s="217" t="s">
        <v>904</v>
      </c>
      <c r="E372" s="22"/>
      <c r="F372" s="216"/>
      <c r="G372" s="22" t="s">
        <v>602</v>
      </c>
      <c r="H372" s="22">
        <v>1</v>
      </c>
      <c r="I372" s="23">
        <v>41455</v>
      </c>
      <c r="J372" s="23">
        <v>41455</v>
      </c>
      <c r="K372" s="13"/>
      <c r="L372" s="11"/>
      <c r="M372" s="11">
        <v>12300</v>
      </c>
      <c r="N372" s="25">
        <v>30</v>
      </c>
      <c r="O372" s="11">
        <v>3690</v>
      </c>
      <c r="P372" s="11" t="s">
        <v>987</v>
      </c>
      <c r="Q372" s="22" t="s">
        <v>453</v>
      </c>
    </row>
    <row r="373" spans="1:17" ht="23.45" customHeight="1">
      <c r="A373" s="215"/>
      <c r="B373" s="22">
        <v>368</v>
      </c>
      <c r="C373" s="22">
        <v>577</v>
      </c>
      <c r="D373" s="217" t="s">
        <v>905</v>
      </c>
      <c r="E373" s="22"/>
      <c r="F373" s="216"/>
      <c r="G373" s="22" t="s">
        <v>602</v>
      </c>
      <c r="H373" s="22">
        <v>1</v>
      </c>
      <c r="I373" s="23">
        <v>41455</v>
      </c>
      <c r="J373" s="23">
        <v>41455</v>
      </c>
      <c r="K373" s="13"/>
      <c r="L373" s="11"/>
      <c r="M373" s="11">
        <v>12300</v>
      </c>
      <c r="N373" s="25">
        <v>30</v>
      </c>
      <c r="O373" s="11">
        <v>3690</v>
      </c>
      <c r="P373" s="11" t="s">
        <v>987</v>
      </c>
      <c r="Q373" s="22" t="s">
        <v>453</v>
      </c>
    </row>
    <row r="374" spans="1:17" ht="23.45" customHeight="1">
      <c r="A374" s="215"/>
      <c r="B374" s="22">
        <v>369</v>
      </c>
      <c r="C374" s="22">
        <v>578</v>
      </c>
      <c r="D374" s="217" t="s">
        <v>906</v>
      </c>
      <c r="E374" s="22"/>
      <c r="F374" s="216"/>
      <c r="G374" s="22" t="s">
        <v>602</v>
      </c>
      <c r="H374" s="22">
        <v>1</v>
      </c>
      <c r="I374" s="23">
        <v>41455</v>
      </c>
      <c r="J374" s="23">
        <v>41455</v>
      </c>
      <c r="K374" s="13"/>
      <c r="L374" s="11"/>
      <c r="M374" s="11">
        <v>12300</v>
      </c>
      <c r="N374" s="25">
        <v>30</v>
      </c>
      <c r="O374" s="11">
        <v>3690</v>
      </c>
      <c r="P374" s="11" t="s">
        <v>987</v>
      </c>
      <c r="Q374" s="22" t="s">
        <v>453</v>
      </c>
    </row>
    <row r="375" spans="1:17" ht="23.45" customHeight="1">
      <c r="A375" s="215"/>
      <c r="B375" s="22">
        <v>370</v>
      </c>
      <c r="C375" s="22">
        <v>579</v>
      </c>
      <c r="D375" s="217" t="s">
        <v>907</v>
      </c>
      <c r="E375" s="22"/>
      <c r="F375" s="216"/>
      <c r="G375" s="22" t="s">
        <v>602</v>
      </c>
      <c r="H375" s="22">
        <v>1</v>
      </c>
      <c r="I375" s="23">
        <v>41455</v>
      </c>
      <c r="J375" s="23">
        <v>41455</v>
      </c>
      <c r="K375" s="13"/>
      <c r="L375" s="11"/>
      <c r="M375" s="11">
        <v>20100</v>
      </c>
      <c r="N375" s="25">
        <v>30</v>
      </c>
      <c r="O375" s="11">
        <v>6030</v>
      </c>
      <c r="P375" s="11" t="s">
        <v>987</v>
      </c>
      <c r="Q375" s="22" t="s">
        <v>453</v>
      </c>
    </row>
    <row r="376" spans="1:17" ht="23.45" customHeight="1">
      <c r="A376" s="215"/>
      <c r="B376" s="22">
        <v>371</v>
      </c>
      <c r="C376" s="22">
        <v>580</v>
      </c>
      <c r="D376" s="217" t="s">
        <v>908</v>
      </c>
      <c r="E376" s="22"/>
      <c r="F376" s="216"/>
      <c r="G376" s="22" t="s">
        <v>602</v>
      </c>
      <c r="H376" s="22">
        <v>1</v>
      </c>
      <c r="I376" s="23">
        <v>41455</v>
      </c>
      <c r="J376" s="23">
        <v>41455</v>
      </c>
      <c r="K376" s="13"/>
      <c r="L376" s="11"/>
      <c r="M376" s="11">
        <v>20100</v>
      </c>
      <c r="N376" s="25">
        <v>30</v>
      </c>
      <c r="O376" s="11">
        <v>6030</v>
      </c>
      <c r="P376" s="11" t="s">
        <v>987</v>
      </c>
      <c r="Q376" s="22" t="s">
        <v>453</v>
      </c>
    </row>
    <row r="377" spans="1:17" ht="23.45" customHeight="1">
      <c r="A377" s="215"/>
      <c r="B377" s="22">
        <v>372</v>
      </c>
      <c r="C377" s="22">
        <v>581</v>
      </c>
      <c r="D377" s="217" t="s">
        <v>909</v>
      </c>
      <c r="E377" s="22"/>
      <c r="F377" s="216"/>
      <c r="G377" s="22" t="s">
        <v>602</v>
      </c>
      <c r="H377" s="22">
        <v>1</v>
      </c>
      <c r="I377" s="23">
        <v>41455</v>
      </c>
      <c r="J377" s="23">
        <v>41455</v>
      </c>
      <c r="K377" s="13"/>
      <c r="L377" s="11"/>
      <c r="M377" s="11">
        <v>20100</v>
      </c>
      <c r="N377" s="25">
        <v>30</v>
      </c>
      <c r="O377" s="11">
        <v>6030</v>
      </c>
      <c r="P377" s="11" t="s">
        <v>987</v>
      </c>
      <c r="Q377" s="22" t="s">
        <v>453</v>
      </c>
    </row>
    <row r="378" spans="1:17" ht="23.45" customHeight="1">
      <c r="A378" s="215"/>
      <c r="B378" s="22">
        <v>373</v>
      </c>
      <c r="C378" s="22">
        <v>582</v>
      </c>
      <c r="D378" s="217" t="s">
        <v>910</v>
      </c>
      <c r="E378" s="22"/>
      <c r="F378" s="216"/>
      <c r="G378" s="22" t="s">
        <v>602</v>
      </c>
      <c r="H378" s="22">
        <v>1</v>
      </c>
      <c r="I378" s="23">
        <v>41455</v>
      </c>
      <c r="J378" s="23">
        <v>41455</v>
      </c>
      <c r="K378" s="13"/>
      <c r="L378" s="11"/>
      <c r="M378" s="11">
        <v>20100</v>
      </c>
      <c r="N378" s="25">
        <v>30</v>
      </c>
      <c r="O378" s="11">
        <v>6030</v>
      </c>
      <c r="P378" s="11" t="s">
        <v>987</v>
      </c>
      <c r="Q378" s="22" t="s">
        <v>453</v>
      </c>
    </row>
    <row r="379" spans="1:17" ht="23.45" customHeight="1">
      <c r="A379" s="215"/>
      <c r="B379" s="22">
        <v>374</v>
      </c>
      <c r="C379" s="22">
        <v>583</v>
      </c>
      <c r="D379" s="217" t="s">
        <v>911</v>
      </c>
      <c r="E379" s="22"/>
      <c r="F379" s="216"/>
      <c r="G379" s="22" t="s">
        <v>602</v>
      </c>
      <c r="H379" s="22">
        <v>1</v>
      </c>
      <c r="I379" s="23">
        <v>41455</v>
      </c>
      <c r="J379" s="23">
        <v>41455</v>
      </c>
      <c r="K379" s="13"/>
      <c r="L379" s="11"/>
      <c r="M379" s="11">
        <v>29000</v>
      </c>
      <c r="N379" s="25">
        <v>30</v>
      </c>
      <c r="O379" s="11">
        <v>8700</v>
      </c>
      <c r="P379" s="11" t="s">
        <v>987</v>
      </c>
      <c r="Q379" s="22" t="s">
        <v>453</v>
      </c>
    </row>
    <row r="380" spans="1:17" ht="23.45" customHeight="1">
      <c r="A380" s="215"/>
      <c r="B380" s="22">
        <v>375</v>
      </c>
      <c r="C380" s="22">
        <v>584</v>
      </c>
      <c r="D380" s="217" t="s">
        <v>912</v>
      </c>
      <c r="E380" s="22"/>
      <c r="F380" s="216"/>
      <c r="G380" s="22" t="s">
        <v>602</v>
      </c>
      <c r="H380" s="22">
        <v>1</v>
      </c>
      <c r="I380" s="23">
        <v>41455</v>
      </c>
      <c r="J380" s="23">
        <v>41455</v>
      </c>
      <c r="K380" s="13"/>
      <c r="L380" s="11"/>
      <c r="M380" s="11">
        <v>18300</v>
      </c>
      <c r="N380" s="25">
        <v>30</v>
      </c>
      <c r="O380" s="11">
        <v>5490</v>
      </c>
      <c r="P380" s="11" t="s">
        <v>987</v>
      </c>
      <c r="Q380" s="22" t="s">
        <v>453</v>
      </c>
    </row>
    <row r="381" spans="1:17" ht="23.45" customHeight="1">
      <c r="A381" s="215"/>
      <c r="B381" s="22">
        <v>376</v>
      </c>
      <c r="C381" s="22">
        <v>585</v>
      </c>
      <c r="D381" s="217" t="s">
        <v>913</v>
      </c>
      <c r="E381" s="22"/>
      <c r="F381" s="216"/>
      <c r="G381" s="22" t="s">
        <v>602</v>
      </c>
      <c r="H381" s="22">
        <v>1</v>
      </c>
      <c r="I381" s="23">
        <v>41455</v>
      </c>
      <c r="J381" s="23">
        <v>41455</v>
      </c>
      <c r="K381" s="13"/>
      <c r="L381" s="11"/>
      <c r="M381" s="11">
        <v>18300</v>
      </c>
      <c r="N381" s="25">
        <v>30</v>
      </c>
      <c r="O381" s="11">
        <v>5490</v>
      </c>
      <c r="P381" s="11" t="s">
        <v>987</v>
      </c>
      <c r="Q381" s="22" t="s">
        <v>453</v>
      </c>
    </row>
    <row r="382" spans="1:17" ht="23.45" customHeight="1">
      <c r="A382" s="215"/>
      <c r="B382" s="22">
        <v>377</v>
      </c>
      <c r="C382" s="22">
        <v>586</v>
      </c>
      <c r="D382" s="217" t="s">
        <v>914</v>
      </c>
      <c r="E382" s="22" t="s">
        <v>915</v>
      </c>
      <c r="F382" s="216"/>
      <c r="G382" s="22" t="s">
        <v>602</v>
      </c>
      <c r="H382" s="22">
        <v>1</v>
      </c>
      <c r="I382" s="23">
        <v>41455</v>
      </c>
      <c r="J382" s="23">
        <v>41455</v>
      </c>
      <c r="K382" s="13"/>
      <c r="L382" s="11"/>
      <c r="M382" s="11">
        <v>30200</v>
      </c>
      <c r="N382" s="25">
        <v>30</v>
      </c>
      <c r="O382" s="11">
        <v>9060</v>
      </c>
      <c r="P382" s="11" t="s">
        <v>987</v>
      </c>
      <c r="Q382" s="22" t="s">
        <v>453</v>
      </c>
    </row>
    <row r="383" spans="1:17" ht="23.45" customHeight="1">
      <c r="A383" s="215"/>
      <c r="B383" s="22">
        <v>378</v>
      </c>
      <c r="C383" s="22">
        <v>587</v>
      </c>
      <c r="D383" s="217" t="s">
        <v>916</v>
      </c>
      <c r="E383" s="22" t="s">
        <v>915</v>
      </c>
      <c r="F383" s="216"/>
      <c r="G383" s="22" t="s">
        <v>602</v>
      </c>
      <c r="H383" s="22">
        <v>1</v>
      </c>
      <c r="I383" s="23">
        <v>41455</v>
      </c>
      <c r="J383" s="23">
        <v>41455</v>
      </c>
      <c r="K383" s="13"/>
      <c r="L383" s="11"/>
      <c r="M383" s="11">
        <v>30200</v>
      </c>
      <c r="N383" s="25">
        <v>30</v>
      </c>
      <c r="O383" s="11">
        <v>9060</v>
      </c>
      <c r="P383" s="11" t="s">
        <v>987</v>
      </c>
      <c r="Q383" s="22" t="s">
        <v>453</v>
      </c>
    </row>
    <row r="384" spans="1:17" ht="23.45" customHeight="1">
      <c r="A384" s="215"/>
      <c r="B384" s="22">
        <v>379</v>
      </c>
      <c r="C384" s="22">
        <v>588</v>
      </c>
      <c r="D384" s="217" t="s">
        <v>917</v>
      </c>
      <c r="E384" s="22" t="s">
        <v>915</v>
      </c>
      <c r="F384" s="216"/>
      <c r="G384" s="22" t="s">
        <v>602</v>
      </c>
      <c r="H384" s="22">
        <v>1</v>
      </c>
      <c r="I384" s="23">
        <v>41455</v>
      </c>
      <c r="J384" s="23">
        <v>41455</v>
      </c>
      <c r="K384" s="13"/>
      <c r="L384" s="11"/>
      <c r="M384" s="11">
        <v>30200</v>
      </c>
      <c r="N384" s="25">
        <v>30</v>
      </c>
      <c r="O384" s="11">
        <v>9060</v>
      </c>
      <c r="P384" s="11" t="s">
        <v>987</v>
      </c>
      <c r="Q384" s="22" t="s">
        <v>453</v>
      </c>
    </row>
    <row r="385" spans="1:17" ht="23.45" customHeight="1">
      <c r="A385" s="215"/>
      <c r="B385" s="22">
        <v>380</v>
      </c>
      <c r="C385" s="22">
        <v>589</v>
      </c>
      <c r="D385" s="217" t="s">
        <v>918</v>
      </c>
      <c r="E385" s="22" t="s">
        <v>915</v>
      </c>
      <c r="F385" s="216"/>
      <c r="G385" s="22" t="s">
        <v>602</v>
      </c>
      <c r="H385" s="22">
        <v>1</v>
      </c>
      <c r="I385" s="23">
        <v>41455</v>
      </c>
      <c r="J385" s="23">
        <v>41455</v>
      </c>
      <c r="K385" s="13"/>
      <c r="L385" s="11"/>
      <c r="M385" s="11">
        <v>30200</v>
      </c>
      <c r="N385" s="25">
        <v>30</v>
      </c>
      <c r="O385" s="11">
        <v>9060</v>
      </c>
      <c r="P385" s="11" t="s">
        <v>987</v>
      </c>
      <c r="Q385" s="22" t="s">
        <v>453</v>
      </c>
    </row>
    <row r="386" spans="1:17" ht="23.45" customHeight="1">
      <c r="A386" s="215"/>
      <c r="B386" s="22">
        <v>381</v>
      </c>
      <c r="C386" s="22">
        <v>590</v>
      </c>
      <c r="D386" s="217" t="s">
        <v>919</v>
      </c>
      <c r="E386" s="22" t="s">
        <v>915</v>
      </c>
      <c r="F386" s="216"/>
      <c r="G386" s="22" t="s">
        <v>602</v>
      </c>
      <c r="H386" s="22">
        <v>1</v>
      </c>
      <c r="I386" s="23">
        <v>41455</v>
      </c>
      <c r="J386" s="23">
        <v>41455</v>
      </c>
      <c r="K386" s="13"/>
      <c r="L386" s="11"/>
      <c r="M386" s="11">
        <v>30200</v>
      </c>
      <c r="N386" s="25">
        <v>30</v>
      </c>
      <c r="O386" s="11">
        <v>9060</v>
      </c>
      <c r="P386" s="11" t="s">
        <v>987</v>
      </c>
      <c r="Q386" s="22" t="s">
        <v>453</v>
      </c>
    </row>
    <row r="387" spans="1:17" ht="23.45" customHeight="1">
      <c r="A387" s="215"/>
      <c r="B387" s="22">
        <v>382</v>
      </c>
      <c r="C387" s="22">
        <v>591</v>
      </c>
      <c r="D387" s="217" t="s">
        <v>920</v>
      </c>
      <c r="E387" s="22" t="s">
        <v>915</v>
      </c>
      <c r="F387" s="216"/>
      <c r="G387" s="22" t="s">
        <v>602</v>
      </c>
      <c r="H387" s="22">
        <v>1</v>
      </c>
      <c r="I387" s="23">
        <v>41455</v>
      </c>
      <c r="J387" s="23">
        <v>41455</v>
      </c>
      <c r="K387" s="13"/>
      <c r="L387" s="11"/>
      <c r="M387" s="11">
        <v>30200</v>
      </c>
      <c r="N387" s="25">
        <v>30</v>
      </c>
      <c r="O387" s="11">
        <v>9060</v>
      </c>
      <c r="P387" s="11" t="s">
        <v>987</v>
      </c>
      <c r="Q387" s="22" t="s">
        <v>453</v>
      </c>
    </row>
    <row r="388" spans="1:17" ht="23.45" customHeight="1">
      <c r="A388" s="215"/>
      <c r="B388" s="22">
        <v>383</v>
      </c>
      <c r="C388" s="22">
        <v>592</v>
      </c>
      <c r="D388" s="217" t="s">
        <v>921</v>
      </c>
      <c r="E388" s="22" t="s">
        <v>915</v>
      </c>
      <c r="F388" s="216"/>
      <c r="G388" s="22" t="s">
        <v>602</v>
      </c>
      <c r="H388" s="22">
        <v>1</v>
      </c>
      <c r="I388" s="23">
        <v>41455</v>
      </c>
      <c r="J388" s="23">
        <v>41455</v>
      </c>
      <c r="K388" s="13"/>
      <c r="L388" s="11"/>
      <c r="M388" s="11">
        <v>33100</v>
      </c>
      <c r="N388" s="25">
        <v>30</v>
      </c>
      <c r="O388" s="11">
        <v>9930</v>
      </c>
      <c r="P388" s="11" t="s">
        <v>987</v>
      </c>
      <c r="Q388" s="22" t="s">
        <v>453</v>
      </c>
    </row>
    <row r="389" spans="1:17" ht="23.45" customHeight="1">
      <c r="A389" s="215"/>
      <c r="B389" s="22">
        <v>384</v>
      </c>
      <c r="C389" s="22">
        <v>593</v>
      </c>
      <c r="D389" s="217" t="s">
        <v>922</v>
      </c>
      <c r="E389" s="22" t="s">
        <v>915</v>
      </c>
      <c r="F389" s="216"/>
      <c r="G389" s="22" t="s">
        <v>602</v>
      </c>
      <c r="H389" s="22">
        <v>1</v>
      </c>
      <c r="I389" s="23">
        <v>41455</v>
      </c>
      <c r="J389" s="23">
        <v>41455</v>
      </c>
      <c r="K389" s="13"/>
      <c r="L389" s="11"/>
      <c r="M389" s="11">
        <v>33100</v>
      </c>
      <c r="N389" s="25">
        <v>30</v>
      </c>
      <c r="O389" s="11">
        <v>9930</v>
      </c>
      <c r="P389" s="11" t="s">
        <v>987</v>
      </c>
      <c r="Q389" s="22" t="s">
        <v>453</v>
      </c>
    </row>
    <row r="390" spans="1:17" ht="23.45" customHeight="1">
      <c r="A390" s="215"/>
      <c r="B390" s="22">
        <v>385</v>
      </c>
      <c r="C390" s="22">
        <v>594</v>
      </c>
      <c r="D390" s="217" t="s">
        <v>923</v>
      </c>
      <c r="E390" s="22" t="s">
        <v>915</v>
      </c>
      <c r="F390" s="216"/>
      <c r="G390" s="22" t="s">
        <v>602</v>
      </c>
      <c r="H390" s="22">
        <v>1</v>
      </c>
      <c r="I390" s="23">
        <v>41455</v>
      </c>
      <c r="J390" s="23">
        <v>41455</v>
      </c>
      <c r="K390" s="13"/>
      <c r="L390" s="11"/>
      <c r="M390" s="11">
        <v>41600</v>
      </c>
      <c r="N390" s="25">
        <v>30</v>
      </c>
      <c r="O390" s="11">
        <v>12480</v>
      </c>
      <c r="P390" s="11" t="s">
        <v>987</v>
      </c>
      <c r="Q390" s="22" t="s">
        <v>453</v>
      </c>
    </row>
    <row r="391" spans="1:17" ht="23.45" customHeight="1">
      <c r="A391" s="215"/>
      <c r="B391" s="22">
        <v>386</v>
      </c>
      <c r="C391" s="22">
        <v>595</v>
      </c>
      <c r="D391" s="217" t="s">
        <v>924</v>
      </c>
      <c r="E391" s="22" t="s">
        <v>915</v>
      </c>
      <c r="F391" s="216"/>
      <c r="G391" s="22" t="s">
        <v>602</v>
      </c>
      <c r="H391" s="22">
        <v>1</v>
      </c>
      <c r="I391" s="23">
        <v>41455</v>
      </c>
      <c r="J391" s="23">
        <v>41455</v>
      </c>
      <c r="K391" s="13"/>
      <c r="L391" s="11"/>
      <c r="M391" s="11">
        <v>41600</v>
      </c>
      <c r="N391" s="25">
        <v>30</v>
      </c>
      <c r="O391" s="11">
        <v>12480</v>
      </c>
      <c r="P391" s="11" t="s">
        <v>987</v>
      </c>
      <c r="Q391" s="22" t="s">
        <v>453</v>
      </c>
    </row>
    <row r="392" spans="1:17" ht="23.45" customHeight="1">
      <c r="A392" s="215"/>
      <c r="B392" s="22">
        <v>387</v>
      </c>
      <c r="C392" s="22">
        <v>596</v>
      </c>
      <c r="D392" s="217" t="s">
        <v>925</v>
      </c>
      <c r="E392" s="22" t="s">
        <v>915</v>
      </c>
      <c r="F392" s="216"/>
      <c r="G392" s="22" t="s">
        <v>602</v>
      </c>
      <c r="H392" s="22">
        <v>1</v>
      </c>
      <c r="I392" s="23">
        <v>41455</v>
      </c>
      <c r="J392" s="23">
        <v>41455</v>
      </c>
      <c r="K392" s="13"/>
      <c r="L392" s="11"/>
      <c r="M392" s="11">
        <v>33400</v>
      </c>
      <c r="N392" s="25">
        <v>30</v>
      </c>
      <c r="O392" s="11">
        <v>10020</v>
      </c>
      <c r="P392" s="11" t="s">
        <v>987</v>
      </c>
      <c r="Q392" s="22" t="s">
        <v>453</v>
      </c>
    </row>
    <row r="393" spans="1:17" ht="23.45" customHeight="1">
      <c r="A393" s="215"/>
      <c r="B393" s="22">
        <v>388</v>
      </c>
      <c r="C393" s="22">
        <v>597</v>
      </c>
      <c r="D393" s="217" t="s">
        <v>926</v>
      </c>
      <c r="E393" s="22" t="s">
        <v>915</v>
      </c>
      <c r="F393" s="216"/>
      <c r="G393" s="22" t="s">
        <v>602</v>
      </c>
      <c r="H393" s="22">
        <v>1</v>
      </c>
      <c r="I393" s="23">
        <v>41455</v>
      </c>
      <c r="J393" s="23">
        <v>41455</v>
      </c>
      <c r="K393" s="13"/>
      <c r="L393" s="11"/>
      <c r="M393" s="11">
        <v>33400</v>
      </c>
      <c r="N393" s="25">
        <v>30</v>
      </c>
      <c r="O393" s="11">
        <v>10020</v>
      </c>
      <c r="P393" s="11" t="s">
        <v>987</v>
      </c>
      <c r="Q393" s="22" t="s">
        <v>453</v>
      </c>
    </row>
    <row r="394" spans="1:17" ht="23.45" customHeight="1">
      <c r="A394" s="215"/>
      <c r="B394" s="22">
        <v>389</v>
      </c>
      <c r="C394" s="22">
        <v>598</v>
      </c>
      <c r="D394" s="217" t="s">
        <v>927</v>
      </c>
      <c r="E394" s="22" t="s">
        <v>915</v>
      </c>
      <c r="F394" s="216"/>
      <c r="G394" s="22" t="s">
        <v>602</v>
      </c>
      <c r="H394" s="22">
        <v>1</v>
      </c>
      <c r="I394" s="23">
        <v>41455</v>
      </c>
      <c r="J394" s="23">
        <v>41455</v>
      </c>
      <c r="K394" s="13"/>
      <c r="L394" s="11"/>
      <c r="M394" s="11">
        <v>33400</v>
      </c>
      <c r="N394" s="25">
        <v>30</v>
      </c>
      <c r="O394" s="11">
        <v>10020</v>
      </c>
      <c r="P394" s="11" t="s">
        <v>987</v>
      </c>
      <c r="Q394" s="22" t="s">
        <v>453</v>
      </c>
    </row>
    <row r="395" spans="1:17" ht="23.45" customHeight="1">
      <c r="A395" s="215"/>
      <c r="B395" s="22">
        <v>390</v>
      </c>
      <c r="C395" s="22">
        <v>599</v>
      </c>
      <c r="D395" s="217" t="s">
        <v>928</v>
      </c>
      <c r="E395" s="22" t="s">
        <v>915</v>
      </c>
      <c r="F395" s="216"/>
      <c r="G395" s="22" t="s">
        <v>602</v>
      </c>
      <c r="H395" s="22">
        <v>1</v>
      </c>
      <c r="I395" s="23">
        <v>41455</v>
      </c>
      <c r="J395" s="23">
        <v>41455</v>
      </c>
      <c r="K395" s="13"/>
      <c r="L395" s="11"/>
      <c r="M395" s="11">
        <v>33400</v>
      </c>
      <c r="N395" s="25">
        <v>30</v>
      </c>
      <c r="O395" s="11">
        <v>10020</v>
      </c>
      <c r="P395" s="11" t="s">
        <v>987</v>
      </c>
      <c r="Q395" s="22" t="s">
        <v>453</v>
      </c>
    </row>
    <row r="396" spans="1:17" ht="23.45" customHeight="1">
      <c r="A396" s="215"/>
      <c r="B396" s="22">
        <v>391</v>
      </c>
      <c r="C396" s="22">
        <v>600</v>
      </c>
      <c r="D396" s="217" t="s">
        <v>929</v>
      </c>
      <c r="E396" s="22" t="s">
        <v>915</v>
      </c>
      <c r="F396" s="216"/>
      <c r="G396" s="22" t="s">
        <v>602</v>
      </c>
      <c r="H396" s="22">
        <v>1</v>
      </c>
      <c r="I396" s="23">
        <v>41455</v>
      </c>
      <c r="J396" s="23">
        <v>41455</v>
      </c>
      <c r="K396" s="13"/>
      <c r="L396" s="11"/>
      <c r="M396" s="11">
        <v>31100</v>
      </c>
      <c r="N396" s="25">
        <v>30</v>
      </c>
      <c r="O396" s="11">
        <v>9330</v>
      </c>
      <c r="P396" s="11" t="s">
        <v>987</v>
      </c>
      <c r="Q396" s="22" t="s">
        <v>453</v>
      </c>
    </row>
    <row r="397" spans="1:17" ht="23.45" customHeight="1">
      <c r="A397" s="215"/>
      <c r="B397" s="22">
        <v>392</v>
      </c>
      <c r="C397" s="22">
        <v>601</v>
      </c>
      <c r="D397" s="217" t="s">
        <v>930</v>
      </c>
      <c r="E397" s="22" t="s">
        <v>915</v>
      </c>
      <c r="F397" s="216"/>
      <c r="G397" s="22" t="s">
        <v>602</v>
      </c>
      <c r="H397" s="22">
        <v>1</v>
      </c>
      <c r="I397" s="23">
        <v>41455</v>
      </c>
      <c r="J397" s="23">
        <v>41455</v>
      </c>
      <c r="K397" s="13"/>
      <c r="L397" s="11"/>
      <c r="M397" s="11">
        <v>31100</v>
      </c>
      <c r="N397" s="25">
        <v>30</v>
      </c>
      <c r="O397" s="11">
        <v>9330</v>
      </c>
      <c r="P397" s="11" t="s">
        <v>987</v>
      </c>
      <c r="Q397" s="22" t="s">
        <v>453</v>
      </c>
    </row>
    <row r="398" spans="1:17" ht="23.45" customHeight="1">
      <c r="A398" s="215"/>
      <c r="B398" s="22">
        <v>393</v>
      </c>
      <c r="C398" s="22">
        <v>602</v>
      </c>
      <c r="D398" s="217" t="s">
        <v>931</v>
      </c>
      <c r="E398" s="22" t="s">
        <v>915</v>
      </c>
      <c r="F398" s="216"/>
      <c r="G398" s="22" t="s">
        <v>602</v>
      </c>
      <c r="H398" s="22">
        <v>1</v>
      </c>
      <c r="I398" s="23">
        <v>41455</v>
      </c>
      <c r="J398" s="23">
        <v>41455</v>
      </c>
      <c r="K398" s="13"/>
      <c r="L398" s="11"/>
      <c r="M398" s="11">
        <v>31100</v>
      </c>
      <c r="N398" s="25">
        <v>30</v>
      </c>
      <c r="O398" s="11">
        <v>9330</v>
      </c>
      <c r="P398" s="11" t="s">
        <v>987</v>
      </c>
      <c r="Q398" s="22" t="s">
        <v>453</v>
      </c>
    </row>
    <row r="399" spans="1:17" ht="23.45" customHeight="1">
      <c r="A399" s="215"/>
      <c r="B399" s="22">
        <v>394</v>
      </c>
      <c r="C399" s="22">
        <v>603</v>
      </c>
      <c r="D399" s="217" t="s">
        <v>932</v>
      </c>
      <c r="E399" s="22" t="s">
        <v>915</v>
      </c>
      <c r="F399" s="216"/>
      <c r="G399" s="22" t="s">
        <v>602</v>
      </c>
      <c r="H399" s="22">
        <v>1</v>
      </c>
      <c r="I399" s="23">
        <v>41455</v>
      </c>
      <c r="J399" s="23">
        <v>41455</v>
      </c>
      <c r="K399" s="13"/>
      <c r="L399" s="11"/>
      <c r="M399" s="11">
        <v>31100</v>
      </c>
      <c r="N399" s="25">
        <v>30</v>
      </c>
      <c r="O399" s="11">
        <v>9330</v>
      </c>
      <c r="P399" s="11" t="s">
        <v>987</v>
      </c>
      <c r="Q399" s="22" t="s">
        <v>453</v>
      </c>
    </row>
    <row r="400" spans="1:17" ht="23.45" customHeight="1">
      <c r="A400" s="215"/>
      <c r="B400" s="22">
        <v>395</v>
      </c>
      <c r="C400" s="22">
        <v>604</v>
      </c>
      <c r="D400" s="217" t="s">
        <v>933</v>
      </c>
      <c r="E400" s="22" t="s">
        <v>915</v>
      </c>
      <c r="F400" s="216"/>
      <c r="G400" s="22" t="s">
        <v>602</v>
      </c>
      <c r="H400" s="22">
        <v>1</v>
      </c>
      <c r="I400" s="23">
        <v>41455</v>
      </c>
      <c r="J400" s="23">
        <v>41455</v>
      </c>
      <c r="K400" s="13"/>
      <c r="L400" s="11"/>
      <c r="M400" s="11">
        <v>29200</v>
      </c>
      <c r="N400" s="25">
        <v>30</v>
      </c>
      <c r="O400" s="11">
        <v>8760</v>
      </c>
      <c r="P400" s="11" t="s">
        <v>987</v>
      </c>
      <c r="Q400" s="22" t="s">
        <v>453</v>
      </c>
    </row>
    <row r="401" spans="1:17" ht="23.45" customHeight="1">
      <c r="A401" s="215"/>
      <c r="B401" s="22">
        <v>396</v>
      </c>
      <c r="C401" s="22">
        <v>605</v>
      </c>
      <c r="D401" s="217" t="s">
        <v>934</v>
      </c>
      <c r="E401" s="22" t="s">
        <v>915</v>
      </c>
      <c r="F401" s="216"/>
      <c r="G401" s="22" t="s">
        <v>602</v>
      </c>
      <c r="H401" s="22">
        <v>1</v>
      </c>
      <c r="I401" s="23">
        <v>41455</v>
      </c>
      <c r="J401" s="23">
        <v>41455</v>
      </c>
      <c r="K401" s="13"/>
      <c r="L401" s="11"/>
      <c r="M401" s="11">
        <v>29200</v>
      </c>
      <c r="N401" s="25">
        <v>30</v>
      </c>
      <c r="O401" s="11">
        <v>8760</v>
      </c>
      <c r="P401" s="11" t="s">
        <v>987</v>
      </c>
      <c r="Q401" s="22" t="s">
        <v>453</v>
      </c>
    </row>
    <row r="402" spans="1:17" ht="23.45" customHeight="1">
      <c r="A402" s="215"/>
      <c r="B402" s="22">
        <v>397</v>
      </c>
      <c r="C402" s="22">
        <v>606</v>
      </c>
      <c r="D402" s="217" t="s">
        <v>935</v>
      </c>
      <c r="E402" s="22" t="s">
        <v>915</v>
      </c>
      <c r="F402" s="216"/>
      <c r="G402" s="22" t="s">
        <v>602</v>
      </c>
      <c r="H402" s="22">
        <v>1</v>
      </c>
      <c r="I402" s="23">
        <v>41455</v>
      </c>
      <c r="J402" s="23">
        <v>41455</v>
      </c>
      <c r="K402" s="13"/>
      <c r="L402" s="11"/>
      <c r="M402" s="11">
        <v>29200</v>
      </c>
      <c r="N402" s="25">
        <v>30</v>
      </c>
      <c r="O402" s="11">
        <v>8760</v>
      </c>
      <c r="P402" s="11" t="s">
        <v>987</v>
      </c>
      <c r="Q402" s="22" t="s">
        <v>453</v>
      </c>
    </row>
    <row r="403" spans="1:17" ht="23.45" customHeight="1">
      <c r="A403" s="215"/>
      <c r="B403" s="22">
        <v>398</v>
      </c>
      <c r="C403" s="22">
        <v>607</v>
      </c>
      <c r="D403" s="217" t="s">
        <v>936</v>
      </c>
      <c r="E403" s="22" t="s">
        <v>915</v>
      </c>
      <c r="F403" s="216"/>
      <c r="G403" s="22" t="s">
        <v>602</v>
      </c>
      <c r="H403" s="22">
        <v>1</v>
      </c>
      <c r="I403" s="23">
        <v>41455</v>
      </c>
      <c r="J403" s="23">
        <v>41455</v>
      </c>
      <c r="K403" s="13"/>
      <c r="L403" s="11"/>
      <c r="M403" s="11">
        <v>29200</v>
      </c>
      <c r="N403" s="25">
        <v>30</v>
      </c>
      <c r="O403" s="11">
        <v>8760</v>
      </c>
      <c r="P403" s="11" t="s">
        <v>987</v>
      </c>
      <c r="Q403" s="22" t="s">
        <v>453</v>
      </c>
    </row>
    <row r="404" spans="1:17" ht="23.45" customHeight="1">
      <c r="A404" s="215"/>
      <c r="B404" s="22">
        <v>399</v>
      </c>
      <c r="C404" s="22">
        <v>608</v>
      </c>
      <c r="D404" s="217" t="s">
        <v>937</v>
      </c>
      <c r="E404" s="22" t="s">
        <v>915</v>
      </c>
      <c r="F404" s="216"/>
      <c r="G404" s="22" t="s">
        <v>602</v>
      </c>
      <c r="H404" s="22">
        <v>1</v>
      </c>
      <c r="I404" s="23">
        <v>41455</v>
      </c>
      <c r="J404" s="23">
        <v>41455</v>
      </c>
      <c r="K404" s="13"/>
      <c r="L404" s="11"/>
      <c r="M404" s="11">
        <v>29200</v>
      </c>
      <c r="N404" s="25">
        <v>30</v>
      </c>
      <c r="O404" s="11">
        <v>8760</v>
      </c>
      <c r="P404" s="11" t="s">
        <v>987</v>
      </c>
      <c r="Q404" s="22" t="s">
        <v>453</v>
      </c>
    </row>
    <row r="405" spans="1:17" ht="23.45" customHeight="1">
      <c r="A405" s="215"/>
      <c r="B405" s="22">
        <v>400</v>
      </c>
      <c r="C405" s="22">
        <v>609</v>
      </c>
      <c r="D405" s="217" t="s">
        <v>938</v>
      </c>
      <c r="E405" s="22" t="s">
        <v>915</v>
      </c>
      <c r="F405" s="216"/>
      <c r="G405" s="22" t="s">
        <v>602</v>
      </c>
      <c r="H405" s="22">
        <v>1</v>
      </c>
      <c r="I405" s="23">
        <v>41455</v>
      </c>
      <c r="J405" s="23">
        <v>41455</v>
      </c>
      <c r="K405" s="13"/>
      <c r="L405" s="11"/>
      <c r="M405" s="11">
        <v>28700</v>
      </c>
      <c r="N405" s="25">
        <v>30</v>
      </c>
      <c r="O405" s="11">
        <v>8610</v>
      </c>
      <c r="P405" s="11" t="s">
        <v>987</v>
      </c>
      <c r="Q405" s="22" t="s">
        <v>453</v>
      </c>
    </row>
    <row r="406" spans="1:17" ht="23.45" customHeight="1">
      <c r="A406" s="215"/>
      <c r="B406" s="22">
        <v>401</v>
      </c>
      <c r="C406" s="22">
        <v>610</v>
      </c>
      <c r="D406" s="217" t="s">
        <v>939</v>
      </c>
      <c r="E406" s="22"/>
      <c r="F406" s="216"/>
      <c r="G406" s="22" t="s">
        <v>602</v>
      </c>
      <c r="H406" s="22">
        <v>1</v>
      </c>
      <c r="I406" s="23">
        <v>41455</v>
      </c>
      <c r="J406" s="23">
        <v>41455</v>
      </c>
      <c r="K406" s="13"/>
      <c r="L406" s="11"/>
      <c r="M406" s="11">
        <v>19600</v>
      </c>
      <c r="N406" s="25">
        <v>30</v>
      </c>
      <c r="O406" s="11">
        <v>5880</v>
      </c>
      <c r="P406" s="11" t="s">
        <v>987</v>
      </c>
      <c r="Q406" s="22" t="s">
        <v>453</v>
      </c>
    </row>
    <row r="407" spans="1:17" ht="23.45" customHeight="1">
      <c r="A407" s="215"/>
      <c r="B407" s="22">
        <v>402</v>
      </c>
      <c r="C407" s="22">
        <v>611</v>
      </c>
      <c r="D407" s="217" t="s">
        <v>940</v>
      </c>
      <c r="E407" s="22"/>
      <c r="F407" s="216"/>
      <c r="G407" s="22" t="s">
        <v>602</v>
      </c>
      <c r="H407" s="22">
        <v>1</v>
      </c>
      <c r="I407" s="23">
        <v>41455</v>
      </c>
      <c r="J407" s="23">
        <v>41455</v>
      </c>
      <c r="K407" s="13"/>
      <c r="L407" s="11"/>
      <c r="M407" s="11">
        <v>14600</v>
      </c>
      <c r="N407" s="25">
        <v>30</v>
      </c>
      <c r="O407" s="11">
        <v>4380</v>
      </c>
      <c r="P407" s="11" t="s">
        <v>987</v>
      </c>
      <c r="Q407" s="22" t="s">
        <v>453</v>
      </c>
    </row>
    <row r="408" spans="1:17" ht="23.45" customHeight="1">
      <c r="A408" s="215"/>
      <c r="B408" s="22">
        <v>403</v>
      </c>
      <c r="C408" s="22">
        <v>612</v>
      </c>
      <c r="D408" s="217" t="s">
        <v>941</v>
      </c>
      <c r="E408" s="22"/>
      <c r="F408" s="216"/>
      <c r="G408" s="22" t="s">
        <v>602</v>
      </c>
      <c r="H408" s="22">
        <v>1</v>
      </c>
      <c r="I408" s="23">
        <v>41455</v>
      </c>
      <c r="J408" s="23">
        <v>41455</v>
      </c>
      <c r="K408" s="13"/>
      <c r="L408" s="11"/>
      <c r="M408" s="11">
        <v>14600</v>
      </c>
      <c r="N408" s="25">
        <v>30</v>
      </c>
      <c r="O408" s="11">
        <v>4380</v>
      </c>
      <c r="P408" s="11" t="s">
        <v>987</v>
      </c>
      <c r="Q408" s="22" t="s">
        <v>453</v>
      </c>
    </row>
    <row r="409" spans="1:17" ht="23.45" customHeight="1">
      <c r="A409" s="215"/>
      <c r="B409" s="22">
        <v>404</v>
      </c>
      <c r="C409" s="22">
        <v>613</v>
      </c>
      <c r="D409" s="217" t="s">
        <v>942</v>
      </c>
      <c r="E409" s="22"/>
      <c r="F409" s="216"/>
      <c r="G409" s="22" t="s">
        <v>602</v>
      </c>
      <c r="H409" s="22">
        <v>1</v>
      </c>
      <c r="I409" s="23">
        <v>41455</v>
      </c>
      <c r="J409" s="23">
        <v>41455</v>
      </c>
      <c r="K409" s="13"/>
      <c r="L409" s="11"/>
      <c r="M409" s="11">
        <v>10900</v>
      </c>
      <c r="N409" s="25">
        <v>30</v>
      </c>
      <c r="O409" s="11">
        <v>3270</v>
      </c>
      <c r="P409" s="11" t="s">
        <v>987</v>
      </c>
      <c r="Q409" s="22" t="s">
        <v>453</v>
      </c>
    </row>
    <row r="410" spans="1:17" ht="23.45" customHeight="1">
      <c r="A410" s="215"/>
      <c r="B410" s="22">
        <v>405</v>
      </c>
      <c r="C410" s="22">
        <v>614</v>
      </c>
      <c r="D410" s="217" t="s">
        <v>943</v>
      </c>
      <c r="E410" s="22"/>
      <c r="F410" s="216"/>
      <c r="G410" s="22" t="s">
        <v>602</v>
      </c>
      <c r="H410" s="22">
        <v>1</v>
      </c>
      <c r="I410" s="23">
        <v>41455</v>
      </c>
      <c r="J410" s="23">
        <v>41455</v>
      </c>
      <c r="K410" s="13"/>
      <c r="L410" s="11"/>
      <c r="M410" s="11">
        <v>16200</v>
      </c>
      <c r="N410" s="25">
        <v>30</v>
      </c>
      <c r="O410" s="11">
        <v>4860</v>
      </c>
      <c r="P410" s="11" t="s">
        <v>987</v>
      </c>
      <c r="Q410" s="22" t="s">
        <v>453</v>
      </c>
    </row>
    <row r="411" spans="1:17" ht="23.45" customHeight="1">
      <c r="A411" s="215"/>
      <c r="B411" s="22">
        <v>406</v>
      </c>
      <c r="C411" s="22">
        <v>615</v>
      </c>
      <c r="D411" s="217" t="s">
        <v>944</v>
      </c>
      <c r="E411" s="22"/>
      <c r="F411" s="216"/>
      <c r="G411" s="22" t="s">
        <v>602</v>
      </c>
      <c r="H411" s="22">
        <v>1</v>
      </c>
      <c r="I411" s="23">
        <v>41455</v>
      </c>
      <c r="J411" s="23">
        <v>41455</v>
      </c>
      <c r="K411" s="13"/>
      <c r="L411" s="11"/>
      <c r="M411" s="11">
        <v>23300</v>
      </c>
      <c r="N411" s="25">
        <v>30</v>
      </c>
      <c r="O411" s="11">
        <v>6990</v>
      </c>
      <c r="P411" s="11" t="s">
        <v>987</v>
      </c>
      <c r="Q411" s="22" t="s">
        <v>453</v>
      </c>
    </row>
    <row r="412" spans="1:17" ht="23.45" customHeight="1">
      <c r="A412" s="215"/>
      <c r="B412" s="22">
        <v>407</v>
      </c>
      <c r="C412" s="22">
        <v>616</v>
      </c>
      <c r="D412" s="217" t="s">
        <v>945</v>
      </c>
      <c r="E412" s="22"/>
      <c r="F412" s="216"/>
      <c r="G412" s="22" t="s">
        <v>602</v>
      </c>
      <c r="H412" s="22">
        <v>1</v>
      </c>
      <c r="I412" s="23">
        <v>41455</v>
      </c>
      <c r="J412" s="23">
        <v>41455</v>
      </c>
      <c r="K412" s="13"/>
      <c r="L412" s="11"/>
      <c r="M412" s="11">
        <v>23300</v>
      </c>
      <c r="N412" s="25">
        <v>30</v>
      </c>
      <c r="O412" s="11">
        <v>6990</v>
      </c>
      <c r="P412" s="11" t="s">
        <v>987</v>
      </c>
      <c r="Q412" s="22" t="s">
        <v>453</v>
      </c>
    </row>
    <row r="413" spans="1:17" ht="23.45" customHeight="1">
      <c r="A413" s="215"/>
      <c r="B413" s="22">
        <v>408</v>
      </c>
      <c r="C413" s="22">
        <v>617</v>
      </c>
      <c r="D413" s="217" t="s">
        <v>946</v>
      </c>
      <c r="E413" s="22"/>
      <c r="F413" s="216"/>
      <c r="G413" s="22" t="s">
        <v>602</v>
      </c>
      <c r="H413" s="22">
        <v>1</v>
      </c>
      <c r="I413" s="23">
        <v>41455</v>
      </c>
      <c r="J413" s="23">
        <v>41455</v>
      </c>
      <c r="K413" s="13"/>
      <c r="L413" s="11"/>
      <c r="M413" s="11">
        <v>23300</v>
      </c>
      <c r="N413" s="25">
        <v>30</v>
      </c>
      <c r="O413" s="11">
        <v>6990</v>
      </c>
      <c r="P413" s="11" t="s">
        <v>987</v>
      </c>
      <c r="Q413" s="22" t="s">
        <v>453</v>
      </c>
    </row>
    <row r="414" spans="1:17" ht="23.45" customHeight="1">
      <c r="A414" s="215"/>
      <c r="B414" s="22">
        <v>409</v>
      </c>
      <c r="C414" s="22">
        <v>618</v>
      </c>
      <c r="D414" s="217" t="s">
        <v>947</v>
      </c>
      <c r="E414" s="22"/>
      <c r="F414" s="216"/>
      <c r="G414" s="22" t="s">
        <v>602</v>
      </c>
      <c r="H414" s="22">
        <v>1</v>
      </c>
      <c r="I414" s="23">
        <v>41455</v>
      </c>
      <c r="J414" s="23">
        <v>41455</v>
      </c>
      <c r="K414" s="13"/>
      <c r="L414" s="11"/>
      <c r="M414" s="11">
        <v>23300</v>
      </c>
      <c r="N414" s="25">
        <v>30</v>
      </c>
      <c r="O414" s="11">
        <v>6990</v>
      </c>
      <c r="P414" s="11" t="s">
        <v>987</v>
      </c>
      <c r="Q414" s="22" t="s">
        <v>453</v>
      </c>
    </row>
    <row r="415" spans="1:17" ht="23.45" customHeight="1">
      <c r="A415" s="215"/>
      <c r="B415" s="22">
        <v>410</v>
      </c>
      <c r="C415" s="22">
        <v>619</v>
      </c>
      <c r="D415" s="217" t="s">
        <v>948</v>
      </c>
      <c r="E415" s="22"/>
      <c r="F415" s="216"/>
      <c r="G415" s="22" t="s">
        <v>602</v>
      </c>
      <c r="H415" s="22">
        <v>1</v>
      </c>
      <c r="I415" s="23">
        <v>41455</v>
      </c>
      <c r="J415" s="23">
        <v>41455</v>
      </c>
      <c r="K415" s="13"/>
      <c r="L415" s="11"/>
      <c r="M415" s="11">
        <v>23300</v>
      </c>
      <c r="N415" s="25">
        <v>30</v>
      </c>
      <c r="O415" s="11">
        <v>6990</v>
      </c>
      <c r="P415" s="11" t="s">
        <v>987</v>
      </c>
      <c r="Q415" s="22" t="s">
        <v>453</v>
      </c>
    </row>
    <row r="416" spans="1:17" ht="23.45" customHeight="1">
      <c r="A416" s="215"/>
      <c r="B416" s="22">
        <v>411</v>
      </c>
      <c r="C416" s="22">
        <v>620</v>
      </c>
      <c r="D416" s="217" t="s">
        <v>949</v>
      </c>
      <c r="E416" s="22"/>
      <c r="F416" s="216"/>
      <c r="G416" s="22" t="s">
        <v>602</v>
      </c>
      <c r="H416" s="22">
        <v>1</v>
      </c>
      <c r="I416" s="23">
        <v>41455</v>
      </c>
      <c r="J416" s="23">
        <v>41455</v>
      </c>
      <c r="K416" s="13"/>
      <c r="L416" s="11"/>
      <c r="M416" s="11">
        <v>23300</v>
      </c>
      <c r="N416" s="25">
        <v>30</v>
      </c>
      <c r="O416" s="11">
        <v>6990</v>
      </c>
      <c r="P416" s="11" t="s">
        <v>987</v>
      </c>
      <c r="Q416" s="22" t="s">
        <v>453</v>
      </c>
    </row>
    <row r="417" spans="1:17" ht="23.45" customHeight="1">
      <c r="A417" s="215"/>
      <c r="B417" s="22">
        <v>412</v>
      </c>
      <c r="C417" s="22">
        <v>621</v>
      </c>
      <c r="D417" s="217" t="s">
        <v>950</v>
      </c>
      <c r="E417" s="22"/>
      <c r="F417" s="216"/>
      <c r="G417" s="22" t="s">
        <v>602</v>
      </c>
      <c r="H417" s="22">
        <v>1</v>
      </c>
      <c r="I417" s="23">
        <v>41455</v>
      </c>
      <c r="J417" s="23">
        <v>41455</v>
      </c>
      <c r="K417" s="13"/>
      <c r="L417" s="11"/>
      <c r="M417" s="11">
        <v>23300</v>
      </c>
      <c r="N417" s="25">
        <v>30</v>
      </c>
      <c r="O417" s="11">
        <v>6990</v>
      </c>
      <c r="P417" s="11" t="s">
        <v>987</v>
      </c>
      <c r="Q417" s="22" t="s">
        <v>453</v>
      </c>
    </row>
    <row r="418" spans="1:17" ht="23.45" customHeight="1">
      <c r="A418" s="215"/>
      <c r="B418" s="22">
        <v>413</v>
      </c>
      <c r="C418" s="22">
        <v>622</v>
      </c>
      <c r="D418" s="217" t="s">
        <v>951</v>
      </c>
      <c r="E418" s="22"/>
      <c r="F418" s="216"/>
      <c r="G418" s="22" t="s">
        <v>602</v>
      </c>
      <c r="H418" s="22">
        <v>1</v>
      </c>
      <c r="I418" s="23">
        <v>41455</v>
      </c>
      <c r="J418" s="23">
        <v>41455</v>
      </c>
      <c r="K418" s="13"/>
      <c r="L418" s="11"/>
      <c r="M418" s="11">
        <v>23300</v>
      </c>
      <c r="N418" s="25">
        <v>30</v>
      </c>
      <c r="O418" s="11">
        <v>6990</v>
      </c>
      <c r="P418" s="11" t="s">
        <v>987</v>
      </c>
      <c r="Q418" s="22" t="s">
        <v>453</v>
      </c>
    </row>
    <row r="419" spans="1:17" ht="23.45" customHeight="1">
      <c r="A419" s="215"/>
      <c r="B419" s="22">
        <v>414</v>
      </c>
      <c r="C419" s="22">
        <v>623</v>
      </c>
      <c r="D419" s="217" t="s">
        <v>952</v>
      </c>
      <c r="E419" s="22"/>
      <c r="F419" s="216"/>
      <c r="G419" s="22" t="s">
        <v>602</v>
      </c>
      <c r="H419" s="22">
        <v>1</v>
      </c>
      <c r="I419" s="23">
        <v>41455</v>
      </c>
      <c r="J419" s="23">
        <v>41455</v>
      </c>
      <c r="K419" s="13"/>
      <c r="L419" s="11"/>
      <c r="M419" s="11">
        <v>23300</v>
      </c>
      <c r="N419" s="25">
        <v>30</v>
      </c>
      <c r="O419" s="11">
        <v>6990</v>
      </c>
      <c r="P419" s="11" t="s">
        <v>987</v>
      </c>
      <c r="Q419" s="22" t="s">
        <v>453</v>
      </c>
    </row>
    <row r="420" spans="1:17" ht="23.45" customHeight="1">
      <c r="A420" s="215"/>
      <c r="B420" s="22">
        <v>415</v>
      </c>
      <c r="C420" s="22">
        <v>624</v>
      </c>
      <c r="D420" s="217" t="s">
        <v>953</v>
      </c>
      <c r="E420" s="22"/>
      <c r="F420" s="216"/>
      <c r="G420" s="22" t="s">
        <v>602</v>
      </c>
      <c r="H420" s="22">
        <v>1</v>
      </c>
      <c r="I420" s="23">
        <v>41455</v>
      </c>
      <c r="J420" s="23">
        <v>41455</v>
      </c>
      <c r="K420" s="13"/>
      <c r="L420" s="11"/>
      <c r="M420" s="11">
        <v>23300</v>
      </c>
      <c r="N420" s="25">
        <v>30</v>
      </c>
      <c r="O420" s="11">
        <v>6990</v>
      </c>
      <c r="P420" s="11" t="s">
        <v>987</v>
      </c>
      <c r="Q420" s="22" t="s">
        <v>453</v>
      </c>
    </row>
    <row r="421" spans="1:17" ht="23.45" customHeight="1">
      <c r="A421" s="215"/>
      <c r="B421" s="22">
        <v>416</v>
      </c>
      <c r="C421" s="22">
        <v>625</v>
      </c>
      <c r="D421" s="217" t="s">
        <v>954</v>
      </c>
      <c r="E421" s="22"/>
      <c r="F421" s="216"/>
      <c r="G421" s="22" t="s">
        <v>602</v>
      </c>
      <c r="H421" s="22">
        <v>1</v>
      </c>
      <c r="I421" s="23">
        <v>41455</v>
      </c>
      <c r="J421" s="23">
        <v>41455</v>
      </c>
      <c r="K421" s="13"/>
      <c r="L421" s="11"/>
      <c r="M421" s="11">
        <v>23300</v>
      </c>
      <c r="N421" s="25">
        <v>30</v>
      </c>
      <c r="O421" s="11">
        <v>6990</v>
      </c>
      <c r="P421" s="11" t="s">
        <v>987</v>
      </c>
      <c r="Q421" s="22" t="s">
        <v>453</v>
      </c>
    </row>
    <row r="422" spans="1:17" ht="23.45" customHeight="1">
      <c r="A422" s="215"/>
      <c r="B422" s="22">
        <v>417</v>
      </c>
      <c r="C422" s="22">
        <v>626</v>
      </c>
      <c r="D422" s="217" t="s">
        <v>955</v>
      </c>
      <c r="E422" s="22"/>
      <c r="F422" s="216"/>
      <c r="G422" s="22" t="s">
        <v>602</v>
      </c>
      <c r="H422" s="22">
        <v>1</v>
      </c>
      <c r="I422" s="23">
        <v>41455</v>
      </c>
      <c r="J422" s="23">
        <v>41455</v>
      </c>
      <c r="K422" s="13"/>
      <c r="L422" s="11"/>
      <c r="M422" s="11">
        <v>23300</v>
      </c>
      <c r="N422" s="25">
        <v>30</v>
      </c>
      <c r="O422" s="11">
        <v>6990</v>
      </c>
      <c r="P422" s="11" t="s">
        <v>987</v>
      </c>
      <c r="Q422" s="22" t="s">
        <v>453</v>
      </c>
    </row>
    <row r="423" spans="1:17" ht="23.45" customHeight="1">
      <c r="A423" s="215"/>
      <c r="B423" s="22">
        <v>418</v>
      </c>
      <c r="C423" s="22">
        <v>627</v>
      </c>
      <c r="D423" s="217" t="s">
        <v>956</v>
      </c>
      <c r="E423" s="22"/>
      <c r="F423" s="216"/>
      <c r="G423" s="22" t="s">
        <v>602</v>
      </c>
      <c r="H423" s="22">
        <v>1</v>
      </c>
      <c r="I423" s="23">
        <v>41455</v>
      </c>
      <c r="J423" s="23">
        <v>41455</v>
      </c>
      <c r="K423" s="13"/>
      <c r="L423" s="11"/>
      <c r="M423" s="11">
        <v>23300</v>
      </c>
      <c r="N423" s="25">
        <v>30</v>
      </c>
      <c r="O423" s="11">
        <v>6990</v>
      </c>
      <c r="P423" s="11" t="s">
        <v>987</v>
      </c>
      <c r="Q423" s="22" t="s">
        <v>453</v>
      </c>
    </row>
    <row r="424" spans="1:17" ht="23.45" customHeight="1">
      <c r="A424" s="215"/>
      <c r="B424" s="22">
        <v>419</v>
      </c>
      <c r="C424" s="22">
        <v>628</v>
      </c>
      <c r="D424" s="217" t="s">
        <v>957</v>
      </c>
      <c r="E424" s="22"/>
      <c r="F424" s="216"/>
      <c r="G424" s="22" t="s">
        <v>602</v>
      </c>
      <c r="H424" s="22">
        <v>1</v>
      </c>
      <c r="I424" s="23">
        <v>41455</v>
      </c>
      <c r="J424" s="23">
        <v>41455</v>
      </c>
      <c r="K424" s="13"/>
      <c r="L424" s="11"/>
      <c r="M424" s="11">
        <v>23300</v>
      </c>
      <c r="N424" s="25">
        <v>30</v>
      </c>
      <c r="O424" s="11">
        <v>6990</v>
      </c>
      <c r="P424" s="11" t="s">
        <v>987</v>
      </c>
      <c r="Q424" s="22" t="s">
        <v>453</v>
      </c>
    </row>
    <row r="425" spans="1:17" ht="23.45" customHeight="1">
      <c r="A425" s="215"/>
      <c r="B425" s="22">
        <v>420</v>
      </c>
      <c r="C425" s="22">
        <v>629</v>
      </c>
      <c r="D425" s="217" t="s">
        <v>958</v>
      </c>
      <c r="E425" s="22"/>
      <c r="F425" s="216"/>
      <c r="G425" s="22" t="s">
        <v>602</v>
      </c>
      <c r="H425" s="22">
        <v>1</v>
      </c>
      <c r="I425" s="23">
        <v>41455</v>
      </c>
      <c r="J425" s="23">
        <v>41455</v>
      </c>
      <c r="K425" s="13"/>
      <c r="L425" s="11"/>
      <c r="M425" s="11">
        <v>23300</v>
      </c>
      <c r="N425" s="25">
        <v>30</v>
      </c>
      <c r="O425" s="11">
        <v>6990</v>
      </c>
      <c r="P425" s="11" t="s">
        <v>987</v>
      </c>
      <c r="Q425" s="22" t="s">
        <v>453</v>
      </c>
    </row>
    <row r="426" spans="1:17" ht="23.45" customHeight="1">
      <c r="A426" s="215"/>
      <c r="B426" s="22">
        <v>421</v>
      </c>
      <c r="C426" s="22">
        <v>630</v>
      </c>
      <c r="D426" s="217" t="s">
        <v>959</v>
      </c>
      <c r="E426" s="22"/>
      <c r="F426" s="216"/>
      <c r="G426" s="22" t="s">
        <v>602</v>
      </c>
      <c r="H426" s="22">
        <v>1</v>
      </c>
      <c r="I426" s="23">
        <v>41455</v>
      </c>
      <c r="J426" s="23">
        <v>41455</v>
      </c>
      <c r="K426" s="13"/>
      <c r="L426" s="11"/>
      <c r="M426" s="11">
        <v>23300</v>
      </c>
      <c r="N426" s="25">
        <v>30</v>
      </c>
      <c r="O426" s="11">
        <v>6990</v>
      </c>
      <c r="P426" s="11" t="s">
        <v>987</v>
      </c>
      <c r="Q426" s="22" t="s">
        <v>453</v>
      </c>
    </row>
    <row r="427" spans="1:17" ht="23.45" customHeight="1">
      <c r="A427" s="215"/>
      <c r="B427" s="22">
        <v>422</v>
      </c>
      <c r="C427" s="22">
        <v>631</v>
      </c>
      <c r="D427" s="217" t="s">
        <v>960</v>
      </c>
      <c r="E427" s="22"/>
      <c r="F427" s="216"/>
      <c r="G427" s="22" t="s">
        <v>602</v>
      </c>
      <c r="H427" s="22">
        <v>1</v>
      </c>
      <c r="I427" s="23">
        <v>41455</v>
      </c>
      <c r="J427" s="23">
        <v>41455</v>
      </c>
      <c r="K427" s="13"/>
      <c r="L427" s="11"/>
      <c r="M427" s="11">
        <v>23300</v>
      </c>
      <c r="N427" s="25">
        <v>30</v>
      </c>
      <c r="O427" s="11">
        <v>6990</v>
      </c>
      <c r="P427" s="11" t="s">
        <v>987</v>
      </c>
      <c r="Q427" s="22" t="s">
        <v>453</v>
      </c>
    </row>
    <row r="428" spans="1:17" ht="23.45" customHeight="1">
      <c r="A428" s="215"/>
      <c r="B428" s="22">
        <v>423</v>
      </c>
      <c r="C428" s="22">
        <v>632</v>
      </c>
      <c r="D428" s="217" t="s">
        <v>961</v>
      </c>
      <c r="E428" s="22"/>
      <c r="F428" s="216"/>
      <c r="G428" s="22" t="s">
        <v>602</v>
      </c>
      <c r="H428" s="22">
        <v>1</v>
      </c>
      <c r="I428" s="23">
        <v>41455</v>
      </c>
      <c r="J428" s="23">
        <v>41455</v>
      </c>
      <c r="K428" s="13"/>
      <c r="L428" s="11"/>
      <c r="M428" s="11">
        <v>23300</v>
      </c>
      <c r="N428" s="25">
        <v>30</v>
      </c>
      <c r="O428" s="11">
        <v>6990</v>
      </c>
      <c r="P428" s="11" t="s">
        <v>987</v>
      </c>
      <c r="Q428" s="22" t="s">
        <v>453</v>
      </c>
    </row>
    <row r="429" spans="1:17" ht="23.45" customHeight="1">
      <c r="A429" s="215"/>
      <c r="B429" s="22">
        <v>424</v>
      </c>
      <c r="C429" s="22">
        <v>633</v>
      </c>
      <c r="D429" s="217" t="s">
        <v>962</v>
      </c>
      <c r="E429" s="22"/>
      <c r="F429" s="216"/>
      <c r="G429" s="22" t="s">
        <v>602</v>
      </c>
      <c r="H429" s="22">
        <v>1</v>
      </c>
      <c r="I429" s="23">
        <v>41455</v>
      </c>
      <c r="J429" s="23">
        <v>41455</v>
      </c>
      <c r="K429" s="13"/>
      <c r="L429" s="11"/>
      <c r="M429" s="11">
        <v>23300</v>
      </c>
      <c r="N429" s="25">
        <v>30</v>
      </c>
      <c r="O429" s="11">
        <v>6990</v>
      </c>
      <c r="P429" s="11" t="s">
        <v>987</v>
      </c>
      <c r="Q429" s="22" t="s">
        <v>453</v>
      </c>
    </row>
    <row r="430" spans="1:17" ht="23.45" customHeight="1">
      <c r="A430" s="215"/>
      <c r="B430" s="22">
        <v>425</v>
      </c>
      <c r="C430" s="22">
        <v>634</v>
      </c>
      <c r="D430" s="217" t="s">
        <v>963</v>
      </c>
      <c r="E430" s="22"/>
      <c r="F430" s="216"/>
      <c r="G430" s="22" t="s">
        <v>602</v>
      </c>
      <c r="H430" s="22">
        <v>1</v>
      </c>
      <c r="I430" s="23">
        <v>41455</v>
      </c>
      <c r="J430" s="23">
        <v>41455</v>
      </c>
      <c r="K430" s="13"/>
      <c r="L430" s="11"/>
      <c r="M430" s="11">
        <v>23300</v>
      </c>
      <c r="N430" s="25">
        <v>30</v>
      </c>
      <c r="O430" s="11">
        <v>6990</v>
      </c>
      <c r="P430" s="11" t="s">
        <v>987</v>
      </c>
      <c r="Q430" s="22" t="s">
        <v>453</v>
      </c>
    </row>
    <row r="431" spans="1:17" ht="23.45" customHeight="1">
      <c r="A431" s="215"/>
      <c r="B431" s="22">
        <v>426</v>
      </c>
      <c r="C431" s="22">
        <v>635</v>
      </c>
      <c r="D431" s="217" t="s">
        <v>964</v>
      </c>
      <c r="E431" s="22"/>
      <c r="F431" s="216"/>
      <c r="G431" s="22" t="s">
        <v>602</v>
      </c>
      <c r="H431" s="22">
        <v>1</v>
      </c>
      <c r="I431" s="23">
        <v>41455</v>
      </c>
      <c r="J431" s="23">
        <v>41455</v>
      </c>
      <c r="K431" s="13"/>
      <c r="L431" s="11"/>
      <c r="M431" s="11">
        <v>23300</v>
      </c>
      <c r="N431" s="25">
        <v>30</v>
      </c>
      <c r="O431" s="11">
        <v>6990</v>
      </c>
      <c r="P431" s="11" t="s">
        <v>987</v>
      </c>
      <c r="Q431" s="22" t="s">
        <v>453</v>
      </c>
    </row>
    <row r="432" spans="1:17" ht="23.45" customHeight="1">
      <c r="A432" s="215"/>
      <c r="B432" s="22">
        <v>427</v>
      </c>
      <c r="C432" s="22">
        <v>636</v>
      </c>
      <c r="D432" s="217" t="s">
        <v>965</v>
      </c>
      <c r="E432" s="22"/>
      <c r="F432" s="216"/>
      <c r="G432" s="22" t="s">
        <v>602</v>
      </c>
      <c r="H432" s="22">
        <v>1</v>
      </c>
      <c r="I432" s="23">
        <v>41455</v>
      </c>
      <c r="J432" s="23">
        <v>41455</v>
      </c>
      <c r="K432" s="13"/>
      <c r="L432" s="11"/>
      <c r="M432" s="11">
        <v>23300</v>
      </c>
      <c r="N432" s="25">
        <v>30</v>
      </c>
      <c r="O432" s="11">
        <v>6990</v>
      </c>
      <c r="P432" s="11" t="s">
        <v>987</v>
      </c>
      <c r="Q432" s="22" t="s">
        <v>453</v>
      </c>
    </row>
    <row r="433" spans="1:17" ht="23.45" customHeight="1">
      <c r="A433" s="215"/>
      <c r="B433" s="22">
        <v>428</v>
      </c>
      <c r="C433" s="22">
        <v>637</v>
      </c>
      <c r="D433" s="217" t="s">
        <v>966</v>
      </c>
      <c r="E433" s="22"/>
      <c r="F433" s="216"/>
      <c r="G433" s="22" t="s">
        <v>602</v>
      </c>
      <c r="H433" s="22">
        <v>1</v>
      </c>
      <c r="I433" s="23">
        <v>41455</v>
      </c>
      <c r="J433" s="23">
        <v>41455</v>
      </c>
      <c r="K433" s="13"/>
      <c r="L433" s="11"/>
      <c r="M433" s="11">
        <v>23300</v>
      </c>
      <c r="N433" s="25">
        <v>30</v>
      </c>
      <c r="O433" s="11">
        <v>6990</v>
      </c>
      <c r="P433" s="11" t="s">
        <v>987</v>
      </c>
      <c r="Q433" s="22" t="s">
        <v>453</v>
      </c>
    </row>
    <row r="434" spans="1:17" ht="23.45" customHeight="1">
      <c r="A434" s="215"/>
      <c r="B434" s="22">
        <v>429</v>
      </c>
      <c r="C434" s="22">
        <v>638</v>
      </c>
      <c r="D434" s="217" t="s">
        <v>967</v>
      </c>
      <c r="E434" s="22"/>
      <c r="F434" s="216"/>
      <c r="G434" s="22" t="s">
        <v>602</v>
      </c>
      <c r="H434" s="22">
        <v>1</v>
      </c>
      <c r="I434" s="23">
        <v>41455</v>
      </c>
      <c r="J434" s="23">
        <v>41455</v>
      </c>
      <c r="K434" s="13"/>
      <c r="L434" s="11"/>
      <c r="M434" s="11">
        <v>23300</v>
      </c>
      <c r="N434" s="25">
        <v>30</v>
      </c>
      <c r="O434" s="11">
        <v>6990</v>
      </c>
      <c r="P434" s="11" t="s">
        <v>987</v>
      </c>
      <c r="Q434" s="22" t="s">
        <v>453</v>
      </c>
    </row>
    <row r="435" spans="1:17" ht="23.45" customHeight="1">
      <c r="A435" s="215"/>
      <c r="B435" s="22">
        <v>430</v>
      </c>
      <c r="C435" s="22">
        <v>639</v>
      </c>
      <c r="D435" s="217" t="s">
        <v>968</v>
      </c>
      <c r="E435" s="22"/>
      <c r="F435" s="216"/>
      <c r="G435" s="22" t="s">
        <v>602</v>
      </c>
      <c r="H435" s="22">
        <v>1</v>
      </c>
      <c r="I435" s="23">
        <v>41455</v>
      </c>
      <c r="J435" s="23">
        <v>41455</v>
      </c>
      <c r="K435" s="13"/>
      <c r="L435" s="11"/>
      <c r="M435" s="11">
        <v>23300</v>
      </c>
      <c r="N435" s="25">
        <v>30</v>
      </c>
      <c r="O435" s="11">
        <v>6990</v>
      </c>
      <c r="P435" s="11" t="s">
        <v>987</v>
      </c>
      <c r="Q435" s="22" t="s">
        <v>453</v>
      </c>
    </row>
    <row r="436" spans="1:17" ht="23.45" customHeight="1">
      <c r="A436" s="215"/>
      <c r="B436" s="22">
        <v>431</v>
      </c>
      <c r="C436" s="22">
        <v>640</v>
      </c>
      <c r="D436" s="217" t="s">
        <v>969</v>
      </c>
      <c r="E436" s="22"/>
      <c r="F436" s="216"/>
      <c r="G436" s="22" t="s">
        <v>602</v>
      </c>
      <c r="H436" s="22">
        <v>1</v>
      </c>
      <c r="I436" s="23">
        <v>41455</v>
      </c>
      <c r="J436" s="23">
        <v>41455</v>
      </c>
      <c r="K436" s="13"/>
      <c r="L436" s="11"/>
      <c r="M436" s="11">
        <v>23300</v>
      </c>
      <c r="N436" s="25">
        <v>30</v>
      </c>
      <c r="O436" s="11">
        <v>6990</v>
      </c>
      <c r="P436" s="11" t="s">
        <v>987</v>
      </c>
      <c r="Q436" s="22" t="s">
        <v>453</v>
      </c>
    </row>
    <row r="437" spans="1:17" ht="23.45" customHeight="1">
      <c r="A437" s="215"/>
      <c r="B437" s="22">
        <v>432</v>
      </c>
      <c r="C437" s="22">
        <v>641</v>
      </c>
      <c r="D437" s="217" t="s">
        <v>970</v>
      </c>
      <c r="E437" s="22"/>
      <c r="F437" s="216"/>
      <c r="G437" s="22" t="s">
        <v>602</v>
      </c>
      <c r="H437" s="22">
        <v>1</v>
      </c>
      <c r="I437" s="23">
        <v>41455</v>
      </c>
      <c r="J437" s="23">
        <v>41455</v>
      </c>
      <c r="K437" s="13"/>
      <c r="L437" s="11"/>
      <c r="M437" s="11">
        <v>23300</v>
      </c>
      <c r="N437" s="25">
        <v>30</v>
      </c>
      <c r="O437" s="11">
        <v>6990</v>
      </c>
      <c r="P437" s="11" t="s">
        <v>987</v>
      </c>
      <c r="Q437" s="22" t="s">
        <v>453</v>
      </c>
    </row>
    <row r="438" spans="1:17" ht="23.45" customHeight="1">
      <c r="A438" s="215"/>
      <c r="B438" s="22">
        <v>433</v>
      </c>
      <c r="C438" s="22">
        <v>642</v>
      </c>
      <c r="D438" s="217" t="s">
        <v>971</v>
      </c>
      <c r="E438" s="22"/>
      <c r="F438" s="216"/>
      <c r="G438" s="22" t="s">
        <v>602</v>
      </c>
      <c r="H438" s="22">
        <v>1</v>
      </c>
      <c r="I438" s="23">
        <v>41455</v>
      </c>
      <c r="J438" s="23">
        <v>41455</v>
      </c>
      <c r="K438" s="13"/>
      <c r="L438" s="11"/>
      <c r="M438" s="11">
        <v>23300</v>
      </c>
      <c r="N438" s="25">
        <v>30</v>
      </c>
      <c r="O438" s="11">
        <v>6990</v>
      </c>
      <c r="P438" s="11" t="s">
        <v>987</v>
      </c>
      <c r="Q438" s="22" t="s">
        <v>453</v>
      </c>
    </row>
    <row r="439" spans="1:17" ht="23.45" customHeight="1">
      <c r="A439" s="215"/>
      <c r="B439" s="22">
        <v>434</v>
      </c>
      <c r="C439" s="22">
        <v>643</v>
      </c>
      <c r="D439" s="217" t="s">
        <v>972</v>
      </c>
      <c r="E439" s="22"/>
      <c r="F439" s="216"/>
      <c r="G439" s="22" t="s">
        <v>602</v>
      </c>
      <c r="H439" s="22">
        <v>1</v>
      </c>
      <c r="I439" s="23">
        <v>41455</v>
      </c>
      <c r="J439" s="23">
        <v>41455</v>
      </c>
      <c r="K439" s="13"/>
      <c r="L439" s="11"/>
      <c r="M439" s="11">
        <v>23300</v>
      </c>
      <c r="N439" s="25">
        <v>30</v>
      </c>
      <c r="O439" s="11">
        <v>6990</v>
      </c>
      <c r="P439" s="11" t="s">
        <v>987</v>
      </c>
      <c r="Q439" s="22" t="s">
        <v>453</v>
      </c>
    </row>
    <row r="440" spans="1:17" ht="23.45" customHeight="1">
      <c r="A440" s="215"/>
      <c r="B440" s="22">
        <v>435</v>
      </c>
      <c r="C440" s="22">
        <v>644</v>
      </c>
      <c r="D440" s="217" t="s">
        <v>973</v>
      </c>
      <c r="E440" s="22"/>
      <c r="F440" s="216"/>
      <c r="G440" s="22" t="s">
        <v>602</v>
      </c>
      <c r="H440" s="22">
        <v>1</v>
      </c>
      <c r="I440" s="23">
        <v>41455</v>
      </c>
      <c r="J440" s="23">
        <v>41455</v>
      </c>
      <c r="K440" s="13"/>
      <c r="L440" s="11"/>
      <c r="M440" s="11">
        <v>23300</v>
      </c>
      <c r="N440" s="25">
        <v>30</v>
      </c>
      <c r="O440" s="11">
        <v>6990</v>
      </c>
      <c r="P440" s="11" t="s">
        <v>987</v>
      </c>
      <c r="Q440" s="22" t="s">
        <v>453</v>
      </c>
    </row>
    <row r="441" spans="1:17" ht="23.45" customHeight="1">
      <c r="A441" s="215"/>
      <c r="B441" s="22">
        <v>436</v>
      </c>
      <c r="C441" s="22">
        <v>645</v>
      </c>
      <c r="D441" s="217" t="s">
        <v>974</v>
      </c>
      <c r="E441" s="22"/>
      <c r="F441" s="216"/>
      <c r="G441" s="22" t="s">
        <v>602</v>
      </c>
      <c r="H441" s="22">
        <v>1</v>
      </c>
      <c r="I441" s="23">
        <v>41455</v>
      </c>
      <c r="J441" s="23">
        <v>41455</v>
      </c>
      <c r="K441" s="13"/>
      <c r="L441" s="11"/>
      <c r="M441" s="11">
        <v>23300</v>
      </c>
      <c r="N441" s="25">
        <v>30</v>
      </c>
      <c r="O441" s="11">
        <v>6990</v>
      </c>
      <c r="P441" s="11" t="s">
        <v>987</v>
      </c>
      <c r="Q441" s="22" t="s">
        <v>453</v>
      </c>
    </row>
    <row r="442" spans="1:17" ht="23.45" customHeight="1">
      <c r="A442" s="215"/>
      <c r="B442" s="22">
        <v>437</v>
      </c>
      <c r="C442" s="22">
        <v>646</v>
      </c>
      <c r="D442" s="217" t="s">
        <v>975</v>
      </c>
      <c r="E442" s="22"/>
      <c r="F442" s="216"/>
      <c r="G442" s="22" t="s">
        <v>602</v>
      </c>
      <c r="H442" s="22">
        <v>1</v>
      </c>
      <c r="I442" s="23">
        <v>41455</v>
      </c>
      <c r="J442" s="23">
        <v>41455</v>
      </c>
      <c r="K442" s="13"/>
      <c r="L442" s="11"/>
      <c r="M442" s="11">
        <v>23300</v>
      </c>
      <c r="N442" s="25">
        <v>30</v>
      </c>
      <c r="O442" s="11">
        <v>6990</v>
      </c>
      <c r="P442" s="11" t="s">
        <v>987</v>
      </c>
      <c r="Q442" s="22" t="s">
        <v>453</v>
      </c>
    </row>
    <row r="443" spans="1:17" ht="23.45" customHeight="1">
      <c r="A443" s="215"/>
      <c r="B443" s="22">
        <v>438</v>
      </c>
      <c r="C443" s="22">
        <v>647</v>
      </c>
      <c r="D443" s="217" t="s">
        <v>976</v>
      </c>
      <c r="E443" s="22"/>
      <c r="F443" s="216"/>
      <c r="G443" s="22" t="s">
        <v>602</v>
      </c>
      <c r="H443" s="22">
        <v>1</v>
      </c>
      <c r="I443" s="23">
        <v>41455</v>
      </c>
      <c r="J443" s="23">
        <v>41455</v>
      </c>
      <c r="K443" s="13"/>
      <c r="L443" s="11"/>
      <c r="M443" s="11">
        <v>23300</v>
      </c>
      <c r="N443" s="25">
        <v>30</v>
      </c>
      <c r="O443" s="11">
        <v>6990</v>
      </c>
      <c r="P443" s="11" t="s">
        <v>987</v>
      </c>
      <c r="Q443" s="22" t="s">
        <v>453</v>
      </c>
    </row>
    <row r="444" spans="1:17" ht="23.45" customHeight="1">
      <c r="A444" s="215"/>
      <c r="B444" s="22">
        <v>439</v>
      </c>
      <c r="C444" s="22">
        <v>648</v>
      </c>
      <c r="D444" s="217" t="s">
        <v>977</v>
      </c>
      <c r="E444" s="22"/>
      <c r="F444" s="216"/>
      <c r="G444" s="22" t="s">
        <v>602</v>
      </c>
      <c r="H444" s="22">
        <v>1</v>
      </c>
      <c r="I444" s="23">
        <v>41455</v>
      </c>
      <c r="J444" s="23">
        <v>41455</v>
      </c>
      <c r="K444" s="13"/>
      <c r="L444" s="11"/>
      <c r="M444" s="11">
        <v>23300</v>
      </c>
      <c r="N444" s="25">
        <v>30</v>
      </c>
      <c r="O444" s="11">
        <v>6990</v>
      </c>
      <c r="P444" s="11" t="s">
        <v>987</v>
      </c>
      <c r="Q444" s="22" t="s">
        <v>453</v>
      </c>
    </row>
    <row r="445" spans="1:17" ht="23.45" customHeight="1">
      <c r="A445" s="215"/>
      <c r="B445" s="22">
        <v>440</v>
      </c>
      <c r="C445" s="22">
        <v>649</v>
      </c>
      <c r="D445" s="217" t="s">
        <v>978</v>
      </c>
      <c r="E445" s="22"/>
      <c r="F445" s="216"/>
      <c r="G445" s="22" t="s">
        <v>602</v>
      </c>
      <c r="H445" s="22">
        <v>1</v>
      </c>
      <c r="I445" s="23">
        <v>41455</v>
      </c>
      <c r="J445" s="23">
        <v>41455</v>
      </c>
      <c r="K445" s="13"/>
      <c r="L445" s="11"/>
      <c r="M445" s="11">
        <v>8300</v>
      </c>
      <c r="N445" s="25">
        <v>30</v>
      </c>
      <c r="O445" s="11">
        <v>2490</v>
      </c>
      <c r="P445" s="11" t="s">
        <v>987</v>
      </c>
      <c r="Q445" s="22" t="s">
        <v>453</v>
      </c>
    </row>
    <row r="446" spans="1:17" ht="23.45" customHeight="1">
      <c r="A446" s="215"/>
      <c r="B446" s="22">
        <v>441</v>
      </c>
      <c r="C446" s="22">
        <v>650</v>
      </c>
      <c r="D446" s="217" t="s">
        <v>979</v>
      </c>
      <c r="E446" s="22"/>
      <c r="F446" s="216"/>
      <c r="G446" s="22" t="s">
        <v>602</v>
      </c>
      <c r="H446" s="22">
        <v>1</v>
      </c>
      <c r="I446" s="23">
        <v>41455</v>
      </c>
      <c r="J446" s="23">
        <v>41455</v>
      </c>
      <c r="K446" s="13"/>
      <c r="L446" s="11"/>
      <c r="M446" s="11">
        <v>8300</v>
      </c>
      <c r="N446" s="25">
        <v>30</v>
      </c>
      <c r="O446" s="11">
        <v>2490</v>
      </c>
      <c r="P446" s="11" t="s">
        <v>987</v>
      </c>
      <c r="Q446" s="22" t="s">
        <v>453</v>
      </c>
    </row>
    <row r="447" spans="1:17" ht="23.45" customHeight="1">
      <c r="A447" s="215"/>
      <c r="B447" s="22">
        <v>442</v>
      </c>
      <c r="C447" s="22">
        <v>651</v>
      </c>
      <c r="D447" s="217" t="s">
        <v>980</v>
      </c>
      <c r="E447" s="22"/>
      <c r="F447" s="216"/>
      <c r="G447" s="22" t="s">
        <v>602</v>
      </c>
      <c r="H447" s="22">
        <v>1</v>
      </c>
      <c r="I447" s="23">
        <v>41455</v>
      </c>
      <c r="J447" s="23">
        <v>41455</v>
      </c>
      <c r="K447" s="13"/>
      <c r="L447" s="11"/>
      <c r="M447" s="11">
        <v>25500</v>
      </c>
      <c r="N447" s="25">
        <v>30</v>
      </c>
      <c r="O447" s="11">
        <v>7650</v>
      </c>
      <c r="P447" s="11" t="s">
        <v>987</v>
      </c>
      <c r="Q447" s="22" t="s">
        <v>453</v>
      </c>
    </row>
    <row r="448" spans="1:17" ht="23.45" customHeight="1">
      <c r="A448" s="215"/>
      <c r="B448" s="22">
        <v>443</v>
      </c>
      <c r="C448" s="22">
        <v>652</v>
      </c>
      <c r="D448" s="217" t="s">
        <v>981</v>
      </c>
      <c r="E448" s="22"/>
      <c r="F448" s="216"/>
      <c r="G448" s="22" t="s">
        <v>602</v>
      </c>
      <c r="H448" s="22">
        <v>1</v>
      </c>
      <c r="I448" s="23">
        <v>41455</v>
      </c>
      <c r="J448" s="23">
        <v>41455</v>
      </c>
      <c r="K448" s="13"/>
      <c r="L448" s="11"/>
      <c r="M448" s="11">
        <v>25400</v>
      </c>
      <c r="N448" s="25">
        <v>30</v>
      </c>
      <c r="O448" s="11">
        <v>7620</v>
      </c>
      <c r="P448" s="11" t="s">
        <v>987</v>
      </c>
      <c r="Q448" s="22" t="s">
        <v>453</v>
      </c>
    </row>
    <row r="449" spans="1:17" ht="23.45" customHeight="1">
      <c r="A449" s="215"/>
      <c r="B449" s="22">
        <v>444</v>
      </c>
      <c r="C449" s="22">
        <v>653</v>
      </c>
      <c r="D449" s="217" t="s">
        <v>982</v>
      </c>
      <c r="E449" s="22"/>
      <c r="F449" s="216"/>
      <c r="G449" s="22" t="s">
        <v>602</v>
      </c>
      <c r="H449" s="22">
        <v>1</v>
      </c>
      <c r="I449" s="23">
        <v>41455</v>
      </c>
      <c r="J449" s="23">
        <v>41455</v>
      </c>
      <c r="K449" s="13"/>
      <c r="L449" s="11"/>
      <c r="M449" s="11">
        <v>8100</v>
      </c>
      <c r="N449" s="25">
        <v>30</v>
      </c>
      <c r="O449" s="11">
        <v>2430</v>
      </c>
      <c r="P449" s="11" t="s">
        <v>987</v>
      </c>
      <c r="Q449" s="22" t="s">
        <v>453</v>
      </c>
    </row>
    <row r="450" spans="1:17" ht="23.45" customHeight="1">
      <c r="A450" s="215"/>
      <c r="B450" s="22">
        <v>445</v>
      </c>
      <c r="C450" s="22">
        <v>654</v>
      </c>
      <c r="D450" s="217" t="s">
        <v>983</v>
      </c>
      <c r="E450" s="22"/>
      <c r="F450" s="216"/>
      <c r="G450" s="22" t="s">
        <v>602</v>
      </c>
      <c r="H450" s="22">
        <v>1</v>
      </c>
      <c r="I450" s="23">
        <v>41455</v>
      </c>
      <c r="J450" s="23">
        <v>41455</v>
      </c>
      <c r="K450" s="13"/>
      <c r="L450" s="11"/>
      <c r="M450" s="11">
        <v>26200</v>
      </c>
      <c r="N450" s="25">
        <v>30</v>
      </c>
      <c r="O450" s="11">
        <v>7860</v>
      </c>
      <c r="P450" s="11" t="s">
        <v>987</v>
      </c>
      <c r="Q450" s="22" t="s">
        <v>453</v>
      </c>
    </row>
    <row r="451" spans="1:17" ht="23.45" customHeight="1">
      <c r="A451" s="215"/>
      <c r="B451" s="22">
        <v>446</v>
      </c>
      <c r="C451" s="22">
        <v>655</v>
      </c>
      <c r="D451" s="217" t="s">
        <v>984</v>
      </c>
      <c r="E451" s="22"/>
      <c r="F451" s="216"/>
      <c r="G451" s="22" t="s">
        <v>602</v>
      </c>
      <c r="H451" s="22">
        <v>1</v>
      </c>
      <c r="I451" s="23">
        <v>41455</v>
      </c>
      <c r="J451" s="23">
        <v>41455</v>
      </c>
      <c r="K451" s="13"/>
      <c r="L451" s="11"/>
      <c r="M451" s="11">
        <v>16900</v>
      </c>
      <c r="N451" s="25">
        <v>30</v>
      </c>
      <c r="O451" s="11">
        <v>5070</v>
      </c>
      <c r="P451" s="11" t="s">
        <v>987</v>
      </c>
      <c r="Q451" s="22" t="s">
        <v>453</v>
      </c>
    </row>
    <row r="452" spans="1:17" ht="23.45" customHeight="1">
      <c r="A452" s="215"/>
      <c r="B452" s="22">
        <v>447</v>
      </c>
      <c r="C452" s="22">
        <v>656</v>
      </c>
      <c r="D452" s="217" t="s">
        <v>985</v>
      </c>
      <c r="E452" s="22"/>
      <c r="F452" s="216"/>
      <c r="G452" s="22" t="s">
        <v>602</v>
      </c>
      <c r="H452" s="22">
        <v>1</v>
      </c>
      <c r="I452" s="23">
        <v>41455</v>
      </c>
      <c r="J452" s="23">
        <v>41455</v>
      </c>
      <c r="K452" s="13"/>
      <c r="L452" s="11"/>
      <c r="M452" s="11">
        <v>16900</v>
      </c>
      <c r="N452" s="25">
        <v>30</v>
      </c>
      <c r="O452" s="11">
        <v>5070</v>
      </c>
      <c r="P452" s="11" t="s">
        <v>987</v>
      </c>
      <c r="Q452" s="22" t="s">
        <v>453</v>
      </c>
    </row>
    <row r="453" spans="1:17" ht="23.45" customHeight="1">
      <c r="A453" s="215"/>
      <c r="B453" s="22">
        <v>448</v>
      </c>
      <c r="C453" s="22">
        <v>657</v>
      </c>
      <c r="D453" s="217" t="s">
        <v>986</v>
      </c>
      <c r="E453" s="22"/>
      <c r="F453" s="216"/>
      <c r="G453" s="22" t="s">
        <v>602</v>
      </c>
      <c r="H453" s="22">
        <v>1</v>
      </c>
      <c r="I453" s="23">
        <v>41455</v>
      </c>
      <c r="J453" s="23">
        <v>41455</v>
      </c>
      <c r="K453" s="11"/>
      <c r="L453" s="11"/>
      <c r="M453" s="11">
        <v>15600</v>
      </c>
      <c r="N453" s="25">
        <v>30</v>
      </c>
      <c r="O453" s="11">
        <v>4680</v>
      </c>
      <c r="P453" s="11" t="s">
        <v>987</v>
      </c>
      <c r="Q453" s="22" t="s">
        <v>453</v>
      </c>
    </row>
    <row r="454" spans="1:17" ht="23.45" customHeight="1">
      <c r="A454" s="215"/>
      <c r="B454" s="215"/>
      <c r="C454" s="215"/>
      <c r="D454" s="234" t="s">
        <v>1698</v>
      </c>
      <c r="E454" s="236"/>
      <c r="F454" s="235"/>
      <c r="G454" s="236"/>
      <c r="H454" s="236"/>
      <c r="I454" s="236"/>
      <c r="J454" s="236"/>
      <c r="K454" s="236"/>
      <c r="L454" s="236"/>
      <c r="M454" s="213">
        <f>SUM(M110:M453)</f>
        <v>8357900</v>
      </c>
      <c r="N454" s="236"/>
      <c r="O454" s="213">
        <f>SUM(O110:O453)</f>
        <v>2506060</v>
      </c>
      <c r="P454" s="215"/>
      <c r="Q454" s="215"/>
    </row>
    <row r="455" spans="1:17" ht="23.45" customHeight="1">
      <c r="A455" s="215"/>
      <c r="B455" s="215"/>
      <c r="C455" s="215"/>
      <c r="D455" s="234" t="s">
        <v>1699</v>
      </c>
      <c r="E455" s="236"/>
      <c r="F455" s="235"/>
      <c r="G455" s="236"/>
      <c r="H455" s="236"/>
      <c r="I455" s="236"/>
      <c r="J455" s="236"/>
      <c r="K455" s="236"/>
      <c r="L455" s="236"/>
      <c r="M455" s="213">
        <f>M109+M454</f>
        <v>23737200</v>
      </c>
      <c r="N455" s="236"/>
      <c r="O455" s="213">
        <f>O109+O454</f>
        <v>8940329</v>
      </c>
      <c r="P455" s="215"/>
      <c r="Q455" s="215"/>
    </row>
  </sheetData>
  <autoFilter ref="A5:Q6">
    <filterColumn colId="10" showButton="0"/>
    <filterColumn colId="12" showButton="0"/>
    <filterColumn colId="13" showButton="0"/>
    <sortState ref="A8:Q455">
      <sortCondition ref="A5:A6"/>
    </sortState>
  </autoFilter>
  <mergeCells count="20">
    <mergeCell ref="M7:M17"/>
    <mergeCell ref="N7:N17"/>
    <mergeCell ref="O7:O17"/>
    <mergeCell ref="A2:Q2"/>
    <mergeCell ref="A3:Q3"/>
    <mergeCell ref="A5:A6"/>
    <mergeCell ref="B5:B6"/>
    <mergeCell ref="A4:F4"/>
    <mergeCell ref="I5:I6"/>
    <mergeCell ref="J5:J6"/>
    <mergeCell ref="C5:C6"/>
    <mergeCell ref="D5:D6"/>
    <mergeCell ref="E5:E6"/>
    <mergeCell ref="F5:F6"/>
    <mergeCell ref="G5:G6"/>
    <mergeCell ref="H5:H6"/>
    <mergeCell ref="P5:P6"/>
    <mergeCell ref="Q5:Q6"/>
    <mergeCell ref="K5:L5"/>
    <mergeCell ref="M5:O5"/>
  </mergeCells>
  <phoneticPr fontId="9" type="noConversion"/>
  <pageMargins left="0.2" right="0.2" top="0.74803149606299213" bottom="0.63" header="0.31496062992125984" footer="0.31496062992125984"/>
  <pageSetup paperSize="9" orientation="landscape"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37"/>
  <sheetViews>
    <sheetView workbookViewId="0">
      <selection activeCell="A15" sqref="A15"/>
    </sheetView>
  </sheetViews>
  <sheetFormatPr defaultRowHeight="15.75"/>
  <cols>
    <col min="1" max="1" width="5" style="260" customWidth="1"/>
    <col min="2" max="3" width="5" customWidth="1"/>
    <col min="4" max="4" width="15.375" style="219" customWidth="1"/>
    <col min="5" max="5" width="17" style="219" customWidth="1"/>
    <col min="6" max="6" width="17.75" style="219" customWidth="1"/>
    <col min="7" max="8" width="5.5" customWidth="1"/>
    <col min="11" max="12" width="0" hidden="1" customWidth="1"/>
    <col min="13" max="13" width="10" customWidth="1"/>
    <col min="14" max="14" width="7.125" customWidth="1"/>
    <col min="15" max="15" width="10.125" customWidth="1"/>
    <col min="16" max="16" width="5.75" customWidth="1"/>
    <col min="17" max="17" width="7.5" customWidth="1"/>
  </cols>
  <sheetData>
    <row r="2" spans="1:23" s="1" customFormat="1" ht="30" customHeight="1">
      <c r="A2" s="372" t="s">
        <v>86</v>
      </c>
      <c r="B2" s="372"/>
      <c r="C2" s="372"/>
      <c r="D2" s="372"/>
      <c r="E2" s="372"/>
      <c r="F2" s="372"/>
      <c r="G2" s="372"/>
      <c r="H2" s="372"/>
      <c r="I2" s="372"/>
      <c r="J2" s="372"/>
      <c r="K2" s="372"/>
      <c r="L2" s="372"/>
      <c r="M2" s="372"/>
      <c r="N2" s="372"/>
      <c r="O2" s="372"/>
      <c r="P2" s="372"/>
      <c r="Q2" s="372"/>
      <c r="R2" s="41"/>
      <c r="S2" s="41"/>
      <c r="T2" s="41"/>
      <c r="U2" s="41"/>
      <c r="V2" s="41"/>
      <c r="W2" s="41"/>
    </row>
    <row r="3" spans="1:23" s="3" customFormat="1" ht="18.75" customHeight="1">
      <c r="A3" s="374" t="str">
        <f>CONCATENATE(封面!D9,封面!F9,封面!G9,封面!H9,封面!I9,封面!J9,封面!K9)</f>
        <v>评估基准日：2022年7月22日</v>
      </c>
      <c r="B3" s="374"/>
      <c r="C3" s="374"/>
      <c r="D3" s="374"/>
      <c r="E3" s="374"/>
      <c r="F3" s="374"/>
      <c r="G3" s="374"/>
      <c r="H3" s="374"/>
      <c r="I3" s="374"/>
      <c r="J3" s="374"/>
      <c r="K3" s="374"/>
      <c r="L3" s="374"/>
      <c r="M3" s="374"/>
      <c r="N3" s="374"/>
      <c r="O3" s="374"/>
      <c r="P3" s="374"/>
      <c r="Q3" s="374"/>
      <c r="R3" s="26"/>
      <c r="S3" s="26"/>
      <c r="T3" s="26"/>
      <c r="U3" s="26"/>
      <c r="V3" s="26"/>
      <c r="W3" s="26"/>
    </row>
    <row r="4" spans="1:23">
      <c r="A4" s="426" t="s">
        <v>261</v>
      </c>
      <c r="B4" s="426"/>
      <c r="C4" s="426"/>
      <c r="D4" s="426"/>
      <c r="E4" s="426"/>
      <c r="F4" s="426"/>
      <c r="G4" s="3"/>
      <c r="H4" s="3"/>
      <c r="I4" s="3"/>
      <c r="J4" s="3"/>
      <c r="K4" s="3"/>
      <c r="L4" s="3"/>
      <c r="M4" s="3"/>
      <c r="N4" s="207"/>
      <c r="O4" s="3"/>
      <c r="P4" s="3"/>
      <c r="Q4" s="79" t="s">
        <v>160</v>
      </c>
    </row>
    <row r="5" spans="1:23">
      <c r="A5" s="376" t="s">
        <v>1682</v>
      </c>
      <c r="B5" s="376" t="s">
        <v>1683</v>
      </c>
      <c r="C5" s="376" t="s">
        <v>8</v>
      </c>
      <c r="D5" s="381" t="s">
        <v>88</v>
      </c>
      <c r="E5" s="381" t="s">
        <v>22</v>
      </c>
      <c r="F5" s="381" t="s">
        <v>89</v>
      </c>
      <c r="G5" s="381" t="s">
        <v>20</v>
      </c>
      <c r="H5" s="381" t="s">
        <v>21</v>
      </c>
      <c r="I5" s="381" t="s">
        <v>90</v>
      </c>
      <c r="J5" s="381" t="s">
        <v>23</v>
      </c>
      <c r="K5" s="409" t="s">
        <v>11</v>
      </c>
      <c r="L5" s="410"/>
      <c r="M5" s="376" t="s">
        <v>12</v>
      </c>
      <c r="N5" s="380"/>
      <c r="O5" s="380"/>
      <c r="P5" s="381" t="s">
        <v>15</v>
      </c>
      <c r="Q5" s="381" t="s">
        <v>9</v>
      </c>
    </row>
    <row r="6" spans="1:23">
      <c r="A6" s="380"/>
      <c r="B6" s="380"/>
      <c r="C6" s="380"/>
      <c r="D6" s="412"/>
      <c r="E6" s="412"/>
      <c r="F6" s="412"/>
      <c r="G6" s="380"/>
      <c r="H6" s="380"/>
      <c r="I6" s="380"/>
      <c r="J6" s="380"/>
      <c r="K6" s="209" t="s">
        <v>43</v>
      </c>
      <c r="L6" s="208" t="s">
        <v>44</v>
      </c>
      <c r="M6" s="208" t="s">
        <v>43</v>
      </c>
      <c r="N6" s="192" t="s">
        <v>25</v>
      </c>
      <c r="O6" s="208" t="s">
        <v>44</v>
      </c>
      <c r="P6" s="380"/>
      <c r="Q6" s="380"/>
    </row>
    <row r="7" spans="1:23" ht="23.45" customHeight="1">
      <c r="A7" s="22">
        <v>1</v>
      </c>
      <c r="B7" s="22">
        <v>1</v>
      </c>
      <c r="C7" s="22">
        <v>15</v>
      </c>
      <c r="D7" s="217" t="s">
        <v>988</v>
      </c>
      <c r="E7" s="217" t="s">
        <v>989</v>
      </c>
      <c r="F7" s="217" t="s">
        <v>288</v>
      </c>
      <c r="G7" s="22" t="s">
        <v>266</v>
      </c>
      <c r="H7" s="22">
        <v>1</v>
      </c>
      <c r="I7" s="23">
        <v>41639</v>
      </c>
      <c r="J7" s="23">
        <v>41639</v>
      </c>
      <c r="K7" s="13"/>
      <c r="L7" s="11"/>
      <c r="M7" s="11">
        <v>10000</v>
      </c>
      <c r="N7" s="25">
        <v>65</v>
      </c>
      <c r="O7" s="11">
        <v>6500</v>
      </c>
      <c r="P7" s="11"/>
      <c r="Q7" s="177" t="s">
        <v>990</v>
      </c>
    </row>
    <row r="8" spans="1:23" ht="23.45" customHeight="1">
      <c r="A8" s="22">
        <v>2</v>
      </c>
      <c r="B8" s="22">
        <v>2</v>
      </c>
      <c r="C8" s="22">
        <v>89</v>
      </c>
      <c r="D8" s="217" t="s">
        <v>991</v>
      </c>
      <c r="E8" s="217" t="s">
        <v>992</v>
      </c>
      <c r="F8" s="217" t="s">
        <v>993</v>
      </c>
      <c r="G8" s="22" t="s">
        <v>266</v>
      </c>
      <c r="H8" s="22">
        <v>1</v>
      </c>
      <c r="I8" s="23">
        <v>41639</v>
      </c>
      <c r="J8" s="23">
        <v>41639</v>
      </c>
      <c r="K8" s="13"/>
      <c r="L8" s="11"/>
      <c r="M8" s="11">
        <v>68000</v>
      </c>
      <c r="N8" s="25">
        <v>58</v>
      </c>
      <c r="O8" s="11">
        <v>39440</v>
      </c>
      <c r="P8" s="11"/>
      <c r="Q8" s="177" t="s">
        <v>990</v>
      </c>
    </row>
    <row r="9" spans="1:23" ht="23.45" customHeight="1">
      <c r="A9" s="22">
        <v>3</v>
      </c>
      <c r="B9" s="22">
        <v>9</v>
      </c>
      <c r="C9" s="22">
        <v>278</v>
      </c>
      <c r="D9" s="217" t="s">
        <v>1002</v>
      </c>
      <c r="E9" s="217" t="s">
        <v>1003</v>
      </c>
      <c r="F9" s="217" t="s">
        <v>1006</v>
      </c>
      <c r="G9" s="22" t="s">
        <v>266</v>
      </c>
      <c r="H9" s="22">
        <v>6</v>
      </c>
      <c r="I9" s="23">
        <v>41639</v>
      </c>
      <c r="J9" s="23">
        <v>41639</v>
      </c>
      <c r="K9" s="13"/>
      <c r="L9" s="11"/>
      <c r="M9" s="11">
        <v>1260000</v>
      </c>
      <c r="N9" s="25">
        <v>15</v>
      </c>
      <c r="O9" s="202">
        <v>189000</v>
      </c>
      <c r="P9" s="202"/>
      <c r="Q9" s="205" t="s">
        <v>995</v>
      </c>
    </row>
    <row r="10" spans="1:23" ht="23.45" customHeight="1">
      <c r="A10" s="22">
        <v>4</v>
      </c>
      <c r="B10" s="22">
        <v>10</v>
      </c>
      <c r="C10" s="22">
        <v>279</v>
      </c>
      <c r="D10" s="217" t="s">
        <v>1004</v>
      </c>
      <c r="E10" s="217" t="s">
        <v>1005</v>
      </c>
      <c r="F10" s="217" t="s">
        <v>1007</v>
      </c>
      <c r="G10" s="22" t="s">
        <v>266</v>
      </c>
      <c r="H10" s="22">
        <v>1</v>
      </c>
      <c r="I10" s="23">
        <v>41640</v>
      </c>
      <c r="J10" s="23">
        <v>41640</v>
      </c>
      <c r="K10" s="13"/>
      <c r="L10" s="11"/>
      <c r="M10" s="11">
        <v>26000</v>
      </c>
      <c r="N10" s="25">
        <v>15</v>
      </c>
      <c r="O10" s="202">
        <v>3900</v>
      </c>
      <c r="P10" s="202"/>
      <c r="Q10" s="205" t="s">
        <v>995</v>
      </c>
    </row>
    <row r="11" spans="1:23" ht="23.45" customHeight="1">
      <c r="A11" s="22">
        <v>5</v>
      </c>
      <c r="B11" s="22">
        <v>12</v>
      </c>
      <c r="C11" s="22">
        <v>285</v>
      </c>
      <c r="D11" s="217" t="s">
        <v>1008</v>
      </c>
      <c r="E11" s="217"/>
      <c r="F11" s="217" t="s">
        <v>425</v>
      </c>
      <c r="G11" s="22" t="s">
        <v>266</v>
      </c>
      <c r="H11" s="22">
        <v>1</v>
      </c>
      <c r="I11" s="23">
        <v>41274</v>
      </c>
      <c r="J11" s="23">
        <v>41274</v>
      </c>
      <c r="K11" s="13"/>
      <c r="L11" s="11"/>
      <c r="M11" s="11">
        <v>2300</v>
      </c>
      <c r="N11" s="25">
        <v>5</v>
      </c>
      <c r="O11" s="11">
        <v>115</v>
      </c>
      <c r="P11" s="11"/>
      <c r="Q11" s="201" t="s">
        <v>995</v>
      </c>
    </row>
    <row r="12" spans="1:23" ht="23.45" customHeight="1">
      <c r="A12" s="22">
        <v>6</v>
      </c>
      <c r="B12" s="22">
        <v>7</v>
      </c>
      <c r="C12" s="22">
        <v>246</v>
      </c>
      <c r="D12" s="217" t="s">
        <v>534</v>
      </c>
      <c r="E12" s="217" t="s">
        <v>998</v>
      </c>
      <c r="F12" s="217" t="s">
        <v>531</v>
      </c>
      <c r="G12" s="22" t="s">
        <v>266</v>
      </c>
      <c r="H12" s="22">
        <v>1</v>
      </c>
      <c r="I12" s="23">
        <v>41425</v>
      </c>
      <c r="J12" s="23">
        <v>41425</v>
      </c>
      <c r="K12" s="13"/>
      <c r="L12" s="11"/>
      <c r="M12" s="11">
        <v>8800</v>
      </c>
      <c r="N12" s="25">
        <v>46</v>
      </c>
      <c r="O12" s="11">
        <v>4048</v>
      </c>
      <c r="P12" s="11"/>
      <c r="Q12" s="177" t="s">
        <v>990</v>
      </c>
    </row>
    <row r="13" spans="1:23" ht="23.45" customHeight="1">
      <c r="A13" s="22">
        <v>7</v>
      </c>
      <c r="B13" s="22">
        <v>8</v>
      </c>
      <c r="C13" s="22">
        <v>247</v>
      </c>
      <c r="D13" s="217" t="s">
        <v>999</v>
      </c>
      <c r="E13" s="217" t="s">
        <v>1000</v>
      </c>
      <c r="F13" s="217" t="s">
        <v>1001</v>
      </c>
      <c r="G13" s="22" t="s">
        <v>266</v>
      </c>
      <c r="H13" s="22">
        <v>1</v>
      </c>
      <c r="I13" s="23">
        <v>41274</v>
      </c>
      <c r="J13" s="23">
        <v>41274</v>
      </c>
      <c r="K13" s="13"/>
      <c r="L13" s="11"/>
      <c r="M13" s="11">
        <v>1000</v>
      </c>
      <c r="N13" s="25">
        <v>43</v>
      </c>
      <c r="O13" s="11">
        <v>430</v>
      </c>
      <c r="P13" s="11"/>
      <c r="Q13" s="177" t="s">
        <v>990</v>
      </c>
    </row>
    <row r="14" spans="1:23" ht="23.45" customHeight="1">
      <c r="A14" s="259"/>
      <c r="B14" s="22">
        <v>3</v>
      </c>
      <c r="C14" s="22">
        <v>156</v>
      </c>
      <c r="D14" s="217" t="s">
        <v>994</v>
      </c>
      <c r="E14" s="217"/>
      <c r="F14" s="217" t="s">
        <v>425</v>
      </c>
      <c r="G14" s="22" t="s">
        <v>266</v>
      </c>
      <c r="H14" s="22">
        <v>1</v>
      </c>
      <c r="I14" s="23">
        <v>41172</v>
      </c>
      <c r="J14" s="23">
        <v>41172</v>
      </c>
      <c r="K14" s="13"/>
      <c r="L14" s="11"/>
      <c r="M14" s="11">
        <v>4000</v>
      </c>
      <c r="N14" s="25">
        <v>41</v>
      </c>
      <c r="O14" s="11">
        <v>1640</v>
      </c>
      <c r="P14" s="11"/>
      <c r="Q14" s="201" t="s">
        <v>995</v>
      </c>
    </row>
    <row r="15" spans="1:23" ht="23.45" customHeight="1">
      <c r="A15" s="259"/>
      <c r="B15" s="22">
        <v>4</v>
      </c>
      <c r="C15" s="22">
        <v>157</v>
      </c>
      <c r="D15" s="217" t="s">
        <v>432</v>
      </c>
      <c r="E15" s="217"/>
      <c r="F15" s="217"/>
      <c r="G15" s="22" t="s">
        <v>266</v>
      </c>
      <c r="H15" s="22">
        <v>1</v>
      </c>
      <c r="I15" s="23">
        <v>41639</v>
      </c>
      <c r="J15" s="23">
        <v>41639</v>
      </c>
      <c r="K15" s="13"/>
      <c r="L15" s="11"/>
      <c r="M15" s="11">
        <v>4500</v>
      </c>
      <c r="N15" s="25">
        <v>44</v>
      </c>
      <c r="O15" s="11">
        <v>1980</v>
      </c>
      <c r="P15" s="11"/>
      <c r="Q15" s="201" t="s">
        <v>995</v>
      </c>
    </row>
    <row r="16" spans="1:23" ht="23.45" customHeight="1">
      <c r="A16" s="259"/>
      <c r="B16" s="22">
        <v>5</v>
      </c>
      <c r="C16" s="22">
        <v>158</v>
      </c>
      <c r="D16" s="217" t="s">
        <v>432</v>
      </c>
      <c r="E16" s="217"/>
      <c r="F16" s="217"/>
      <c r="G16" s="22" t="s">
        <v>266</v>
      </c>
      <c r="H16" s="22">
        <v>1</v>
      </c>
      <c r="I16" s="23">
        <v>41639</v>
      </c>
      <c r="J16" s="23">
        <v>41639</v>
      </c>
      <c r="K16" s="13"/>
      <c r="L16" s="11"/>
      <c r="M16" s="11">
        <v>4000</v>
      </c>
      <c r="N16" s="25">
        <v>44</v>
      </c>
      <c r="O16" s="11">
        <v>1760</v>
      </c>
      <c r="P16" s="11"/>
      <c r="Q16" s="201" t="s">
        <v>995</v>
      </c>
    </row>
    <row r="17" spans="1:17" ht="23.45" customHeight="1">
      <c r="A17" s="259"/>
      <c r="B17" s="22">
        <v>6</v>
      </c>
      <c r="C17" s="22">
        <v>170</v>
      </c>
      <c r="D17" s="217" t="s">
        <v>996</v>
      </c>
      <c r="E17" s="217" t="s">
        <v>997</v>
      </c>
      <c r="F17" s="217" t="s">
        <v>374</v>
      </c>
      <c r="G17" s="22" t="s">
        <v>266</v>
      </c>
      <c r="H17" s="22">
        <v>1</v>
      </c>
      <c r="I17" s="23">
        <v>41640</v>
      </c>
      <c r="J17" s="23">
        <v>41640</v>
      </c>
      <c r="K17" s="13"/>
      <c r="L17" s="11"/>
      <c r="M17" s="11">
        <v>43500</v>
      </c>
      <c r="N17" s="25">
        <v>59</v>
      </c>
      <c r="O17" s="11">
        <v>25665</v>
      </c>
      <c r="P17" s="11"/>
      <c r="Q17" s="177" t="s">
        <v>990</v>
      </c>
    </row>
    <row r="18" spans="1:17" ht="23.45" customHeight="1">
      <c r="A18" s="259"/>
      <c r="B18" s="22">
        <v>11</v>
      </c>
      <c r="C18" s="22">
        <v>283</v>
      </c>
      <c r="D18" s="217" t="s">
        <v>432</v>
      </c>
      <c r="E18" s="217"/>
      <c r="F18" s="217"/>
      <c r="G18" s="22" t="s">
        <v>266</v>
      </c>
      <c r="H18" s="22">
        <v>6</v>
      </c>
      <c r="I18" s="23">
        <v>40908</v>
      </c>
      <c r="J18" s="23">
        <v>40908</v>
      </c>
      <c r="K18" s="13"/>
      <c r="L18" s="11"/>
      <c r="M18" s="11">
        <v>18000</v>
      </c>
      <c r="N18" s="25">
        <v>36</v>
      </c>
      <c r="O18" s="11">
        <v>6480</v>
      </c>
      <c r="P18" s="11"/>
      <c r="Q18" s="177" t="s">
        <v>990</v>
      </c>
    </row>
    <row r="19" spans="1:17" ht="23.45" customHeight="1">
      <c r="A19" s="259"/>
      <c r="B19" s="22"/>
      <c r="C19" s="22"/>
      <c r="D19" s="234" t="s">
        <v>1698</v>
      </c>
      <c r="E19" s="221"/>
      <c r="F19" s="221"/>
      <c r="G19" s="210"/>
      <c r="H19" s="210"/>
      <c r="I19" s="211"/>
      <c r="J19" s="211"/>
      <c r="K19" s="212"/>
      <c r="L19" s="213"/>
      <c r="M19" s="213">
        <f>SUM(M7:M18)</f>
        <v>1450100</v>
      </c>
      <c r="N19" s="233"/>
      <c r="O19" s="213">
        <f>SUM(O7:O18)</f>
        <v>280958</v>
      </c>
      <c r="P19" s="11"/>
      <c r="Q19" s="201"/>
    </row>
    <row r="20" spans="1:17" ht="23.45" customHeight="1">
      <c r="A20" s="259"/>
      <c r="B20" s="22">
        <v>13</v>
      </c>
      <c r="C20" s="22">
        <v>658</v>
      </c>
      <c r="D20" s="217" t="s">
        <v>1009</v>
      </c>
      <c r="E20" s="217" t="s">
        <v>1010</v>
      </c>
      <c r="F20" s="217"/>
      <c r="G20" s="22" t="s">
        <v>602</v>
      </c>
      <c r="H20" s="22">
        <v>1</v>
      </c>
      <c r="I20" s="23">
        <v>41455</v>
      </c>
      <c r="J20" s="23">
        <v>41455</v>
      </c>
      <c r="K20" s="13"/>
      <c r="L20" s="11"/>
      <c r="M20" s="11">
        <v>22100</v>
      </c>
      <c r="N20" s="25">
        <v>30</v>
      </c>
      <c r="O20" s="11">
        <v>6630</v>
      </c>
      <c r="P20" s="11" t="s">
        <v>987</v>
      </c>
      <c r="Q20" s="22" t="s">
        <v>990</v>
      </c>
    </row>
    <row r="21" spans="1:17" ht="23.45" customHeight="1">
      <c r="A21" s="259"/>
      <c r="B21" s="22">
        <v>14</v>
      </c>
      <c r="C21" s="22">
        <v>659</v>
      </c>
      <c r="D21" s="217" t="s">
        <v>1011</v>
      </c>
      <c r="E21" s="217"/>
      <c r="F21" s="217"/>
      <c r="G21" s="22" t="s">
        <v>602</v>
      </c>
      <c r="H21" s="22">
        <v>1</v>
      </c>
      <c r="I21" s="23">
        <v>41455</v>
      </c>
      <c r="J21" s="23">
        <v>41455</v>
      </c>
      <c r="K21" s="13"/>
      <c r="L21" s="11"/>
      <c r="M21" s="11">
        <v>22100</v>
      </c>
      <c r="N21" s="25">
        <v>30</v>
      </c>
      <c r="O21" s="11">
        <v>6630</v>
      </c>
      <c r="P21" s="11" t="s">
        <v>987</v>
      </c>
      <c r="Q21" s="22" t="s">
        <v>990</v>
      </c>
    </row>
    <row r="22" spans="1:17" ht="23.45" customHeight="1">
      <c r="A22" s="259"/>
      <c r="B22" s="22">
        <v>15</v>
      </c>
      <c r="C22" s="22">
        <v>660</v>
      </c>
      <c r="D22" s="217" t="s">
        <v>1012</v>
      </c>
      <c r="E22" s="217"/>
      <c r="F22" s="217"/>
      <c r="G22" s="22" t="s">
        <v>602</v>
      </c>
      <c r="H22" s="22">
        <v>1</v>
      </c>
      <c r="I22" s="23">
        <v>41455</v>
      </c>
      <c r="J22" s="23">
        <v>41455</v>
      </c>
      <c r="K22" s="13"/>
      <c r="L22" s="11"/>
      <c r="M22" s="11">
        <v>22100</v>
      </c>
      <c r="N22" s="25">
        <v>30</v>
      </c>
      <c r="O22" s="11">
        <v>6630</v>
      </c>
      <c r="P22" s="11" t="s">
        <v>987</v>
      </c>
      <c r="Q22" s="22" t="s">
        <v>990</v>
      </c>
    </row>
    <row r="23" spans="1:17" ht="23.45" customHeight="1">
      <c r="A23" s="259"/>
      <c r="B23" s="22">
        <v>16</v>
      </c>
      <c r="C23" s="22">
        <v>661</v>
      </c>
      <c r="D23" s="217" t="s">
        <v>1013</v>
      </c>
      <c r="E23" s="217"/>
      <c r="F23" s="217"/>
      <c r="G23" s="22" t="s">
        <v>602</v>
      </c>
      <c r="H23" s="22">
        <v>1</v>
      </c>
      <c r="I23" s="23">
        <v>41455</v>
      </c>
      <c r="J23" s="23">
        <v>41455</v>
      </c>
      <c r="K23" s="13"/>
      <c r="L23" s="11"/>
      <c r="M23" s="11">
        <v>22100</v>
      </c>
      <c r="N23" s="25">
        <v>30</v>
      </c>
      <c r="O23" s="11">
        <v>6630</v>
      </c>
      <c r="P23" s="11" t="s">
        <v>987</v>
      </c>
      <c r="Q23" s="22" t="s">
        <v>990</v>
      </c>
    </row>
    <row r="24" spans="1:17" ht="23.45" customHeight="1">
      <c r="A24" s="259"/>
      <c r="B24" s="22">
        <v>17</v>
      </c>
      <c r="C24" s="22">
        <v>662</v>
      </c>
      <c r="D24" s="217" t="s">
        <v>1014</v>
      </c>
      <c r="E24" s="217"/>
      <c r="F24" s="217"/>
      <c r="G24" s="22" t="s">
        <v>602</v>
      </c>
      <c r="H24" s="22">
        <v>1</v>
      </c>
      <c r="I24" s="23">
        <v>41455</v>
      </c>
      <c r="J24" s="23">
        <v>41455</v>
      </c>
      <c r="K24" s="13"/>
      <c r="L24" s="11"/>
      <c r="M24" s="11">
        <v>22100</v>
      </c>
      <c r="N24" s="25">
        <v>30</v>
      </c>
      <c r="O24" s="11">
        <v>6630</v>
      </c>
      <c r="P24" s="11" t="s">
        <v>987</v>
      </c>
      <c r="Q24" s="22" t="s">
        <v>990</v>
      </c>
    </row>
    <row r="25" spans="1:17" ht="23.45" customHeight="1">
      <c r="A25" s="259"/>
      <c r="B25" s="22">
        <v>18</v>
      </c>
      <c r="C25" s="22">
        <v>663</v>
      </c>
      <c r="D25" s="217" t="s">
        <v>1015</v>
      </c>
      <c r="E25" s="217"/>
      <c r="F25" s="217"/>
      <c r="G25" s="22" t="s">
        <v>602</v>
      </c>
      <c r="H25" s="22">
        <v>1</v>
      </c>
      <c r="I25" s="23">
        <v>41455</v>
      </c>
      <c r="J25" s="23">
        <v>41455</v>
      </c>
      <c r="K25" s="13"/>
      <c r="L25" s="11"/>
      <c r="M25" s="11">
        <v>22100</v>
      </c>
      <c r="N25" s="25">
        <v>30</v>
      </c>
      <c r="O25" s="11">
        <v>6630</v>
      </c>
      <c r="P25" s="11" t="s">
        <v>987</v>
      </c>
      <c r="Q25" s="22" t="s">
        <v>990</v>
      </c>
    </row>
    <row r="26" spans="1:17" ht="23.45" customHeight="1">
      <c r="A26" s="259"/>
      <c r="B26" s="22">
        <v>19</v>
      </c>
      <c r="C26" s="22">
        <v>664</v>
      </c>
      <c r="D26" s="217" t="s">
        <v>1016</v>
      </c>
      <c r="E26" s="217"/>
      <c r="F26" s="217"/>
      <c r="G26" s="22" t="s">
        <v>602</v>
      </c>
      <c r="H26" s="22">
        <v>1</v>
      </c>
      <c r="I26" s="23">
        <v>41455</v>
      </c>
      <c r="J26" s="23">
        <v>41455</v>
      </c>
      <c r="K26" s="13"/>
      <c r="L26" s="11"/>
      <c r="M26" s="11">
        <v>22100</v>
      </c>
      <c r="N26" s="25">
        <v>30</v>
      </c>
      <c r="O26" s="11">
        <v>6630</v>
      </c>
      <c r="P26" s="11" t="s">
        <v>987</v>
      </c>
      <c r="Q26" s="22" t="s">
        <v>990</v>
      </c>
    </row>
    <row r="27" spans="1:17" ht="23.45" customHeight="1">
      <c r="A27" s="259"/>
      <c r="B27" s="22">
        <v>20</v>
      </c>
      <c r="C27" s="22">
        <v>665</v>
      </c>
      <c r="D27" s="217" t="s">
        <v>1017</v>
      </c>
      <c r="E27" s="217"/>
      <c r="F27" s="217"/>
      <c r="G27" s="22" t="s">
        <v>602</v>
      </c>
      <c r="H27" s="22">
        <v>1</v>
      </c>
      <c r="I27" s="23">
        <v>41455</v>
      </c>
      <c r="J27" s="23">
        <v>41455</v>
      </c>
      <c r="K27" s="13"/>
      <c r="L27" s="11"/>
      <c r="M27" s="11">
        <v>22100</v>
      </c>
      <c r="N27" s="25">
        <v>30</v>
      </c>
      <c r="O27" s="11">
        <v>6630</v>
      </c>
      <c r="P27" s="11" t="s">
        <v>987</v>
      </c>
      <c r="Q27" s="22" t="s">
        <v>990</v>
      </c>
    </row>
    <row r="28" spans="1:17" ht="23.45" customHeight="1">
      <c r="A28" s="259"/>
      <c r="B28" s="22">
        <v>21</v>
      </c>
      <c r="C28" s="22">
        <v>666</v>
      </c>
      <c r="D28" s="217" t="s">
        <v>1018</v>
      </c>
      <c r="E28" s="217" t="s">
        <v>915</v>
      </c>
      <c r="F28" s="217"/>
      <c r="G28" s="22" t="s">
        <v>602</v>
      </c>
      <c r="H28" s="22">
        <v>1</v>
      </c>
      <c r="I28" s="23">
        <v>41455</v>
      </c>
      <c r="J28" s="23">
        <v>41455</v>
      </c>
      <c r="K28" s="13"/>
      <c r="L28" s="11"/>
      <c r="M28" s="11">
        <v>29900</v>
      </c>
      <c r="N28" s="25">
        <v>30</v>
      </c>
      <c r="O28" s="11">
        <v>8970</v>
      </c>
      <c r="P28" s="11" t="s">
        <v>987</v>
      </c>
      <c r="Q28" s="22" t="s">
        <v>990</v>
      </c>
    </row>
    <row r="29" spans="1:17" ht="23.45" customHeight="1">
      <c r="A29" s="259"/>
      <c r="B29" s="22">
        <v>22</v>
      </c>
      <c r="C29" s="22">
        <v>667</v>
      </c>
      <c r="D29" s="217" t="s">
        <v>1019</v>
      </c>
      <c r="E29" s="217"/>
      <c r="F29" s="217"/>
      <c r="G29" s="22" t="s">
        <v>602</v>
      </c>
      <c r="H29" s="22">
        <v>1</v>
      </c>
      <c r="I29" s="23">
        <v>41455</v>
      </c>
      <c r="J29" s="23">
        <v>41455</v>
      </c>
      <c r="K29" s="13"/>
      <c r="L29" s="11"/>
      <c r="M29" s="11">
        <v>22100</v>
      </c>
      <c r="N29" s="25">
        <v>30</v>
      </c>
      <c r="O29" s="11">
        <v>6630</v>
      </c>
      <c r="P29" s="11" t="s">
        <v>987</v>
      </c>
      <c r="Q29" s="22" t="s">
        <v>990</v>
      </c>
    </row>
    <row r="30" spans="1:17" ht="23.45" customHeight="1">
      <c r="A30" s="259"/>
      <c r="B30" s="22">
        <v>23</v>
      </c>
      <c r="C30" s="22">
        <v>668</v>
      </c>
      <c r="D30" s="217" t="s">
        <v>1020</v>
      </c>
      <c r="E30" s="217" t="s">
        <v>915</v>
      </c>
      <c r="F30" s="217"/>
      <c r="G30" s="22" t="s">
        <v>602</v>
      </c>
      <c r="H30" s="22">
        <v>1</v>
      </c>
      <c r="I30" s="23">
        <v>41455</v>
      </c>
      <c r="J30" s="23">
        <v>41455</v>
      </c>
      <c r="K30" s="13"/>
      <c r="L30" s="11"/>
      <c r="M30" s="11">
        <v>29400</v>
      </c>
      <c r="N30" s="25">
        <v>30</v>
      </c>
      <c r="O30" s="11">
        <v>8820</v>
      </c>
      <c r="P30" s="11" t="s">
        <v>987</v>
      </c>
      <c r="Q30" s="22" t="s">
        <v>990</v>
      </c>
    </row>
    <row r="31" spans="1:17" ht="23.45" customHeight="1">
      <c r="A31" s="259"/>
      <c r="B31" s="22">
        <v>24</v>
      </c>
      <c r="C31" s="22">
        <v>669</v>
      </c>
      <c r="D31" s="217" t="s">
        <v>1021</v>
      </c>
      <c r="E31" s="217" t="s">
        <v>915</v>
      </c>
      <c r="F31" s="217"/>
      <c r="G31" s="22" t="s">
        <v>602</v>
      </c>
      <c r="H31" s="22">
        <v>1</v>
      </c>
      <c r="I31" s="23">
        <v>41455</v>
      </c>
      <c r="J31" s="23">
        <v>41455</v>
      </c>
      <c r="K31" s="13"/>
      <c r="L31" s="11"/>
      <c r="M31" s="11">
        <v>29400</v>
      </c>
      <c r="N31" s="25">
        <v>30</v>
      </c>
      <c r="O31" s="11">
        <v>8820</v>
      </c>
      <c r="P31" s="11" t="s">
        <v>987</v>
      </c>
      <c r="Q31" s="22" t="s">
        <v>990</v>
      </c>
    </row>
    <row r="32" spans="1:17" ht="23.45" customHeight="1">
      <c r="A32" s="259"/>
      <c r="B32" s="22">
        <v>25</v>
      </c>
      <c r="C32" s="22">
        <v>670</v>
      </c>
      <c r="D32" s="217" t="s">
        <v>1022</v>
      </c>
      <c r="E32" s="217"/>
      <c r="F32" s="217"/>
      <c r="G32" s="22" t="s">
        <v>602</v>
      </c>
      <c r="H32" s="22">
        <v>1</v>
      </c>
      <c r="I32" s="23">
        <v>41455</v>
      </c>
      <c r="J32" s="23">
        <v>41455</v>
      </c>
      <c r="K32" s="13"/>
      <c r="L32" s="11"/>
      <c r="M32" s="11">
        <v>22100</v>
      </c>
      <c r="N32" s="25">
        <v>30</v>
      </c>
      <c r="O32" s="11">
        <v>6630</v>
      </c>
      <c r="P32" s="11" t="s">
        <v>987</v>
      </c>
      <c r="Q32" s="22" t="s">
        <v>990</v>
      </c>
    </row>
    <row r="33" spans="1:17" ht="23.45" customHeight="1">
      <c r="A33" s="259"/>
      <c r="B33" s="22">
        <v>26</v>
      </c>
      <c r="C33" s="22">
        <v>671</v>
      </c>
      <c r="D33" s="217" t="s">
        <v>1023</v>
      </c>
      <c r="E33" s="217"/>
      <c r="F33" s="217"/>
      <c r="G33" s="22" t="s">
        <v>602</v>
      </c>
      <c r="H33" s="22">
        <v>1</v>
      </c>
      <c r="I33" s="23">
        <v>41455</v>
      </c>
      <c r="J33" s="23">
        <v>41455</v>
      </c>
      <c r="K33" s="13"/>
      <c r="L33" s="11"/>
      <c r="M33" s="11">
        <v>22100</v>
      </c>
      <c r="N33" s="25">
        <v>30</v>
      </c>
      <c r="O33" s="11">
        <v>6630</v>
      </c>
      <c r="P33" s="11" t="s">
        <v>987</v>
      </c>
      <c r="Q33" s="22" t="s">
        <v>990</v>
      </c>
    </row>
    <row r="34" spans="1:17" ht="23.45" customHeight="1">
      <c r="A34" s="259"/>
      <c r="B34" s="22">
        <v>27</v>
      </c>
      <c r="C34" s="22">
        <v>672</v>
      </c>
      <c r="D34" s="217" t="s">
        <v>1024</v>
      </c>
      <c r="E34" s="217"/>
      <c r="F34" s="217"/>
      <c r="G34" s="22" t="s">
        <v>602</v>
      </c>
      <c r="H34" s="22">
        <v>1</v>
      </c>
      <c r="I34" s="23">
        <v>41455</v>
      </c>
      <c r="J34" s="23">
        <v>41455</v>
      </c>
      <c r="K34" s="13"/>
      <c r="L34" s="11"/>
      <c r="M34" s="11">
        <v>22100</v>
      </c>
      <c r="N34" s="25">
        <v>30</v>
      </c>
      <c r="O34" s="11">
        <v>6630</v>
      </c>
      <c r="P34" s="11" t="s">
        <v>987</v>
      </c>
      <c r="Q34" s="22" t="s">
        <v>990</v>
      </c>
    </row>
    <row r="35" spans="1:17" ht="23.45" customHeight="1">
      <c r="A35" s="259"/>
      <c r="B35" s="22">
        <v>28</v>
      </c>
      <c r="C35" s="22">
        <v>673</v>
      </c>
      <c r="D35" s="217" t="s">
        <v>1025</v>
      </c>
      <c r="E35" s="217"/>
      <c r="F35" s="217"/>
      <c r="G35" s="22" t="s">
        <v>602</v>
      </c>
      <c r="H35" s="22">
        <v>1</v>
      </c>
      <c r="I35" s="23">
        <v>41455</v>
      </c>
      <c r="J35" s="23">
        <v>41455</v>
      </c>
      <c r="K35" s="13"/>
      <c r="L35" s="11"/>
      <c r="M35" s="11">
        <v>19600</v>
      </c>
      <c r="N35" s="25">
        <v>30</v>
      </c>
      <c r="O35" s="11">
        <v>5880</v>
      </c>
      <c r="P35" s="11" t="s">
        <v>987</v>
      </c>
      <c r="Q35" s="22" t="s">
        <v>990</v>
      </c>
    </row>
    <row r="36" spans="1:17" ht="23.45" customHeight="1">
      <c r="A36" s="259"/>
      <c r="B36" s="215"/>
      <c r="C36" s="215"/>
      <c r="D36" s="234" t="s">
        <v>1698</v>
      </c>
      <c r="E36" s="235"/>
      <c r="F36" s="235"/>
      <c r="G36" s="236"/>
      <c r="H36" s="236"/>
      <c r="I36" s="236"/>
      <c r="J36" s="236"/>
      <c r="K36" s="236"/>
      <c r="L36" s="236"/>
      <c r="M36" s="213">
        <f>SUM(M20:M35)</f>
        <v>373500</v>
      </c>
      <c r="N36" s="236"/>
      <c r="O36" s="213">
        <f>SUM(O20:O35)</f>
        <v>112050</v>
      </c>
      <c r="P36" s="215"/>
      <c r="Q36" s="215"/>
    </row>
    <row r="37" spans="1:17" ht="23.45" customHeight="1">
      <c r="A37" s="259"/>
      <c r="B37" s="215"/>
      <c r="C37" s="215"/>
      <c r="D37" s="234" t="s">
        <v>1699</v>
      </c>
      <c r="E37" s="220"/>
      <c r="F37" s="220"/>
      <c r="G37" s="215"/>
      <c r="H37" s="215"/>
      <c r="I37" s="215"/>
      <c r="J37" s="215"/>
      <c r="K37" s="215"/>
      <c r="L37" s="215"/>
      <c r="M37" s="213">
        <f>M19+M36</f>
        <v>1823600</v>
      </c>
      <c r="N37" s="215"/>
      <c r="O37" s="213">
        <f>O19+O36</f>
        <v>393008</v>
      </c>
      <c r="P37" s="215"/>
      <c r="Q37" s="215"/>
    </row>
  </sheetData>
  <autoFilter ref="A5:Q6">
    <filterColumn colId="10" showButton="0"/>
    <filterColumn colId="12" showButton="0"/>
    <filterColumn colId="13" showButton="0"/>
    <sortState ref="A8:Q37">
      <sortCondition ref="A5:A6"/>
    </sortState>
  </autoFilter>
  <mergeCells count="17">
    <mergeCell ref="H5:H6"/>
    <mergeCell ref="A2:Q2"/>
    <mergeCell ref="A3:Q3"/>
    <mergeCell ref="A4:F4"/>
    <mergeCell ref="A5:A6"/>
    <mergeCell ref="B5:B6"/>
    <mergeCell ref="I5:I6"/>
    <mergeCell ref="J5:J6"/>
    <mergeCell ref="K5:L5"/>
    <mergeCell ref="M5:O5"/>
    <mergeCell ref="P5:P6"/>
    <mergeCell ref="Q5:Q6"/>
    <mergeCell ref="C5:C6"/>
    <mergeCell ref="D5:D6"/>
    <mergeCell ref="E5:E6"/>
    <mergeCell ref="F5:F6"/>
    <mergeCell ref="G5:G6"/>
  </mergeCells>
  <phoneticPr fontId="9" type="noConversion"/>
  <pageMargins left="0.2" right="0.2" top="0.74803149606299213" bottom="0.74803149606299213" header="0.31496062992125984" footer="0.31496062992125984"/>
  <pageSetup paperSize="9" orientation="landscape"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
  <sheetViews>
    <sheetView workbookViewId="0">
      <selection activeCell="E16" sqref="E16"/>
    </sheetView>
  </sheetViews>
  <sheetFormatPr defaultRowHeight="15.75"/>
  <cols>
    <col min="1" max="3" width="5.125" customWidth="1"/>
    <col min="4" max="4" width="16.875" customWidth="1"/>
    <col min="5" max="5" width="15.125" customWidth="1"/>
    <col min="6" max="6" width="17" customWidth="1"/>
    <col min="7" max="8" width="5.125" customWidth="1"/>
    <col min="11" max="12" width="7.75" hidden="1" customWidth="1"/>
    <col min="13" max="13" width="10" customWidth="1"/>
    <col min="14" max="14" width="7.25" customWidth="1"/>
    <col min="15" max="15" width="10.125" customWidth="1"/>
    <col min="16" max="16" width="5.875" customWidth="1"/>
    <col min="17" max="17" width="6.5" customWidth="1"/>
  </cols>
  <sheetData>
    <row r="2" spans="1:23" s="1" customFormat="1" ht="30" customHeight="1">
      <c r="A2" s="372" t="s">
        <v>86</v>
      </c>
      <c r="B2" s="372"/>
      <c r="C2" s="372"/>
      <c r="D2" s="372"/>
      <c r="E2" s="372"/>
      <c r="F2" s="372"/>
      <c r="G2" s="372"/>
      <c r="H2" s="372"/>
      <c r="I2" s="372"/>
      <c r="J2" s="372"/>
      <c r="K2" s="372"/>
      <c r="L2" s="372"/>
      <c r="M2" s="372"/>
      <c r="N2" s="372"/>
      <c r="O2" s="372"/>
      <c r="P2" s="372"/>
      <c r="Q2" s="372"/>
      <c r="R2" s="41"/>
      <c r="S2" s="41"/>
      <c r="T2" s="41"/>
      <c r="U2" s="41"/>
      <c r="V2" s="41"/>
      <c r="W2" s="41"/>
    </row>
    <row r="3" spans="1:23" s="3" customFormat="1" ht="18.75" customHeight="1">
      <c r="A3" s="374" t="str">
        <f>CONCATENATE(封面!D9,封面!F9,封面!G9,封面!H9,封面!I9,封面!J9,封面!K9)</f>
        <v>评估基准日：2022年7月22日</v>
      </c>
      <c r="B3" s="374"/>
      <c r="C3" s="374"/>
      <c r="D3" s="374"/>
      <c r="E3" s="374"/>
      <c r="F3" s="374"/>
      <c r="G3" s="374"/>
      <c r="H3" s="374"/>
      <c r="I3" s="374"/>
      <c r="J3" s="374"/>
      <c r="K3" s="374"/>
      <c r="L3" s="374"/>
      <c r="M3" s="374"/>
      <c r="N3" s="374"/>
      <c r="O3" s="374"/>
      <c r="P3" s="374"/>
      <c r="Q3" s="374"/>
      <c r="R3" s="26"/>
      <c r="S3" s="26"/>
      <c r="T3" s="26"/>
      <c r="U3" s="26"/>
      <c r="V3" s="26"/>
      <c r="W3" s="26"/>
    </row>
    <row r="4" spans="1:23">
      <c r="A4" s="426" t="s">
        <v>261</v>
      </c>
      <c r="B4" s="426"/>
      <c r="C4" s="426"/>
      <c r="D4" s="426"/>
      <c r="E4" s="426"/>
      <c r="F4" s="426"/>
      <c r="G4" s="3"/>
      <c r="H4" s="3"/>
      <c r="I4" s="3"/>
      <c r="J4" s="3"/>
      <c r="K4" s="3"/>
      <c r="L4" s="3"/>
      <c r="M4" s="3"/>
      <c r="N4" s="207"/>
      <c r="O4" s="3"/>
      <c r="P4" s="3"/>
      <c r="Q4" s="79" t="s">
        <v>160</v>
      </c>
    </row>
    <row r="5" spans="1:23">
      <c r="A5" s="376" t="s">
        <v>1682</v>
      </c>
      <c r="B5" s="376" t="s">
        <v>1697</v>
      </c>
      <c r="C5" s="376" t="s">
        <v>8</v>
      </c>
      <c r="D5" s="381" t="s">
        <v>88</v>
      </c>
      <c r="E5" s="381" t="s">
        <v>22</v>
      </c>
      <c r="F5" s="381" t="s">
        <v>89</v>
      </c>
      <c r="G5" s="381" t="s">
        <v>20</v>
      </c>
      <c r="H5" s="381" t="s">
        <v>21</v>
      </c>
      <c r="I5" s="381" t="s">
        <v>90</v>
      </c>
      <c r="J5" s="381" t="s">
        <v>23</v>
      </c>
      <c r="K5" s="409" t="s">
        <v>11</v>
      </c>
      <c r="L5" s="410"/>
      <c r="M5" s="376" t="s">
        <v>12</v>
      </c>
      <c r="N5" s="380"/>
      <c r="O5" s="380"/>
      <c r="P5" s="381" t="s">
        <v>15</v>
      </c>
      <c r="Q5" s="381" t="s">
        <v>9</v>
      </c>
    </row>
    <row r="6" spans="1:23">
      <c r="A6" s="380"/>
      <c r="B6" s="380"/>
      <c r="C6" s="380"/>
      <c r="D6" s="380"/>
      <c r="E6" s="380"/>
      <c r="F6" s="380"/>
      <c r="G6" s="380"/>
      <c r="H6" s="380"/>
      <c r="I6" s="380"/>
      <c r="J6" s="380"/>
      <c r="K6" s="209" t="s">
        <v>43</v>
      </c>
      <c r="L6" s="208" t="s">
        <v>44</v>
      </c>
      <c r="M6" s="208" t="s">
        <v>43</v>
      </c>
      <c r="N6" s="192" t="s">
        <v>25</v>
      </c>
      <c r="O6" s="208" t="s">
        <v>44</v>
      </c>
      <c r="P6" s="380"/>
      <c r="Q6" s="380"/>
    </row>
    <row r="7" spans="1:23" ht="24" customHeight="1">
      <c r="A7" s="22">
        <v>1</v>
      </c>
      <c r="B7" s="22">
        <v>2</v>
      </c>
      <c r="C7" s="22">
        <v>260</v>
      </c>
      <c r="D7" s="30" t="s">
        <v>484</v>
      </c>
      <c r="E7" s="217" t="s">
        <v>1029</v>
      </c>
      <c r="F7" s="217" t="s">
        <v>489</v>
      </c>
      <c r="G7" s="22" t="s">
        <v>490</v>
      </c>
      <c r="H7" s="22">
        <v>1</v>
      </c>
      <c r="I7" s="23">
        <v>41640</v>
      </c>
      <c r="J7" s="23">
        <v>41640</v>
      </c>
      <c r="K7" s="13"/>
      <c r="L7" s="11"/>
      <c r="M7" s="11">
        <v>220000</v>
      </c>
      <c r="N7" s="25">
        <v>54</v>
      </c>
      <c r="O7" s="11">
        <v>118800</v>
      </c>
      <c r="P7" s="11"/>
      <c r="Q7" s="177" t="s">
        <v>1028</v>
      </c>
    </row>
    <row r="8" spans="1:23" ht="24" customHeight="1">
      <c r="A8" s="22">
        <v>2</v>
      </c>
      <c r="B8" s="22">
        <v>3</v>
      </c>
      <c r="C8" s="22">
        <v>284</v>
      </c>
      <c r="D8" s="30" t="s">
        <v>435</v>
      </c>
      <c r="E8" s="30" t="s">
        <v>436</v>
      </c>
      <c r="F8" s="30"/>
      <c r="G8" s="22" t="s">
        <v>266</v>
      </c>
      <c r="H8" s="22">
        <v>1</v>
      </c>
      <c r="I8" s="23">
        <v>40908</v>
      </c>
      <c r="J8" s="23">
        <v>40908</v>
      </c>
      <c r="K8" s="13"/>
      <c r="L8" s="11"/>
      <c r="M8" s="11">
        <v>2600</v>
      </c>
      <c r="N8" s="25">
        <v>36</v>
      </c>
      <c r="O8" s="11">
        <v>936</v>
      </c>
      <c r="P8" s="11"/>
      <c r="Q8" s="177" t="s">
        <v>1028</v>
      </c>
    </row>
    <row r="9" spans="1:23" ht="24" customHeight="1">
      <c r="A9" s="215"/>
      <c r="B9" s="22">
        <v>1</v>
      </c>
      <c r="C9" s="22">
        <v>175</v>
      </c>
      <c r="D9" s="228" t="s">
        <v>1693</v>
      </c>
      <c r="E9" s="30" t="s">
        <v>1026</v>
      </c>
      <c r="F9" s="30" t="s">
        <v>1027</v>
      </c>
      <c r="G9" s="22" t="s">
        <v>266</v>
      </c>
      <c r="H9" s="22">
        <v>1</v>
      </c>
      <c r="I9" s="23">
        <v>41639</v>
      </c>
      <c r="J9" s="23">
        <v>41639</v>
      </c>
      <c r="K9" s="13"/>
      <c r="L9" s="11"/>
      <c r="M9" s="11">
        <v>55000</v>
      </c>
      <c r="N9" s="25">
        <v>59</v>
      </c>
      <c r="O9" s="11">
        <v>32450</v>
      </c>
      <c r="P9" s="11"/>
      <c r="Q9" s="177" t="s">
        <v>1028</v>
      </c>
    </row>
    <row r="10" spans="1:23" ht="23.45" customHeight="1">
      <c r="A10" s="215"/>
      <c r="B10" s="215"/>
      <c r="C10" s="215"/>
      <c r="D10" s="241" t="s">
        <v>1698</v>
      </c>
      <c r="E10" s="236"/>
      <c r="F10" s="236"/>
      <c r="G10" s="236"/>
      <c r="H10" s="236"/>
      <c r="I10" s="236"/>
      <c r="J10" s="236"/>
      <c r="K10" s="236"/>
      <c r="L10" s="236"/>
      <c r="M10" s="254">
        <f>SUM(M7:M9)</f>
        <v>277600</v>
      </c>
      <c r="N10" s="236"/>
      <c r="O10" s="213">
        <f>SUM(O7:O9)</f>
        <v>152186</v>
      </c>
      <c r="P10" s="215"/>
      <c r="Q10" s="215"/>
    </row>
  </sheetData>
  <autoFilter ref="A5:Q6">
    <filterColumn colId="10" showButton="0"/>
    <filterColumn colId="12" showButton="0"/>
    <filterColumn colId="13" showButton="0"/>
    <sortState ref="A8:Q10">
      <sortCondition ref="A5:A6"/>
    </sortState>
  </autoFilter>
  <mergeCells count="17">
    <mergeCell ref="H5:H6"/>
    <mergeCell ref="A2:Q2"/>
    <mergeCell ref="A3:Q3"/>
    <mergeCell ref="A4:F4"/>
    <mergeCell ref="A5:A6"/>
    <mergeCell ref="B5:B6"/>
    <mergeCell ref="I5:I6"/>
    <mergeCell ref="J5:J6"/>
    <mergeCell ref="K5:L5"/>
    <mergeCell ref="M5:O5"/>
    <mergeCell ref="P5:P6"/>
    <mergeCell ref="Q5:Q6"/>
    <mergeCell ref="C5:C6"/>
    <mergeCell ref="D5:D6"/>
    <mergeCell ref="E5:E6"/>
    <mergeCell ref="F5:F6"/>
    <mergeCell ref="G5:G6"/>
  </mergeCells>
  <phoneticPr fontId="9" type="noConversion"/>
  <pageMargins left="0.2" right="0.2" top="0.74803149606299213" bottom="0.74803149606299213" header="0.31496062992125984" footer="0.31496062992125984"/>
  <pageSetup paperSize="9" orientation="landscape"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22"/>
  <sheetViews>
    <sheetView workbookViewId="0">
      <selection activeCell="S12" sqref="S12"/>
    </sheetView>
  </sheetViews>
  <sheetFormatPr defaultRowHeight="15.75"/>
  <cols>
    <col min="1" max="3" width="5.25" customWidth="1"/>
    <col min="4" max="4" width="18" style="219" customWidth="1"/>
    <col min="5" max="5" width="15.25" style="219" customWidth="1"/>
    <col min="6" max="6" width="17.875" style="219" customWidth="1"/>
    <col min="7" max="8" width="5.25" customWidth="1"/>
    <col min="11" max="12" width="0" hidden="1" customWidth="1"/>
    <col min="13" max="13" width="9.875" customWidth="1"/>
    <col min="14" max="14" width="6.5" customWidth="1"/>
    <col min="15" max="15" width="10.125" customWidth="1"/>
    <col min="16" max="16" width="5.125" customWidth="1"/>
    <col min="17" max="17" width="7" customWidth="1"/>
  </cols>
  <sheetData>
    <row r="2" spans="1:23" s="1" customFormat="1" ht="30" customHeight="1">
      <c r="A2" s="372" t="s">
        <v>86</v>
      </c>
      <c r="B2" s="372"/>
      <c r="C2" s="372"/>
      <c r="D2" s="372"/>
      <c r="E2" s="372"/>
      <c r="F2" s="372"/>
      <c r="G2" s="372"/>
      <c r="H2" s="372"/>
      <c r="I2" s="372"/>
      <c r="J2" s="372"/>
      <c r="K2" s="372"/>
      <c r="L2" s="372"/>
      <c r="M2" s="372"/>
      <c r="N2" s="372"/>
      <c r="O2" s="372"/>
      <c r="P2" s="372"/>
      <c r="Q2" s="372"/>
      <c r="R2" s="41"/>
      <c r="S2" s="41"/>
      <c r="T2" s="41"/>
      <c r="U2" s="41"/>
      <c r="V2" s="41"/>
      <c r="W2" s="41"/>
    </row>
    <row r="3" spans="1:23" s="3" customFormat="1" ht="18.75" customHeight="1">
      <c r="A3" s="374" t="str">
        <f>CONCATENATE(封面!D9,封面!F9,封面!G9,封面!H9,封面!I9,封面!J9,封面!K9)</f>
        <v>评估基准日：2022年7月22日</v>
      </c>
      <c r="B3" s="374"/>
      <c r="C3" s="374"/>
      <c r="D3" s="374"/>
      <c r="E3" s="374"/>
      <c r="F3" s="374"/>
      <c r="G3" s="374"/>
      <c r="H3" s="374"/>
      <c r="I3" s="374"/>
      <c r="J3" s="374"/>
      <c r="K3" s="374"/>
      <c r="L3" s="374"/>
      <c r="M3" s="374"/>
      <c r="N3" s="374"/>
      <c r="O3" s="374"/>
      <c r="P3" s="374"/>
      <c r="Q3" s="374"/>
      <c r="R3" s="26"/>
      <c r="S3" s="26"/>
      <c r="T3" s="26"/>
      <c r="U3" s="26"/>
      <c r="V3" s="26"/>
      <c r="W3" s="26"/>
    </row>
    <row r="4" spans="1:23">
      <c r="A4" s="426" t="s">
        <v>261</v>
      </c>
      <c r="B4" s="426"/>
      <c r="C4" s="426"/>
      <c r="D4" s="426"/>
      <c r="E4" s="426"/>
      <c r="F4" s="218"/>
      <c r="G4" s="3"/>
      <c r="H4" s="3"/>
      <c r="I4" s="3"/>
      <c r="J4" s="3"/>
      <c r="K4" s="3"/>
      <c r="L4" s="3"/>
      <c r="M4" s="3"/>
      <c r="N4" s="207"/>
      <c r="O4" s="3"/>
      <c r="P4" s="3"/>
      <c r="Q4" s="79" t="s">
        <v>160</v>
      </c>
    </row>
    <row r="5" spans="1:23">
      <c r="A5" s="376" t="s">
        <v>1682</v>
      </c>
      <c r="B5" s="376" t="s">
        <v>1683</v>
      </c>
      <c r="C5" s="376" t="s">
        <v>8</v>
      </c>
      <c r="D5" s="381" t="s">
        <v>88</v>
      </c>
      <c r="E5" s="381" t="s">
        <v>22</v>
      </c>
      <c r="F5" s="381" t="s">
        <v>89</v>
      </c>
      <c r="G5" s="381" t="s">
        <v>20</v>
      </c>
      <c r="H5" s="381" t="s">
        <v>21</v>
      </c>
      <c r="I5" s="381" t="s">
        <v>90</v>
      </c>
      <c r="J5" s="381" t="s">
        <v>23</v>
      </c>
      <c r="K5" s="409" t="s">
        <v>11</v>
      </c>
      <c r="L5" s="410"/>
      <c r="M5" s="376" t="s">
        <v>12</v>
      </c>
      <c r="N5" s="380"/>
      <c r="O5" s="380"/>
      <c r="P5" s="381" t="s">
        <v>15</v>
      </c>
      <c r="Q5" s="381" t="s">
        <v>9</v>
      </c>
    </row>
    <row r="6" spans="1:23">
      <c r="A6" s="380"/>
      <c r="B6" s="380"/>
      <c r="C6" s="380"/>
      <c r="D6" s="412"/>
      <c r="E6" s="412"/>
      <c r="F6" s="412"/>
      <c r="G6" s="380"/>
      <c r="H6" s="380"/>
      <c r="I6" s="380"/>
      <c r="J6" s="380"/>
      <c r="K6" s="209" t="s">
        <v>43</v>
      </c>
      <c r="L6" s="208" t="s">
        <v>44</v>
      </c>
      <c r="M6" s="208" t="s">
        <v>43</v>
      </c>
      <c r="N6" s="192" t="s">
        <v>25</v>
      </c>
      <c r="O6" s="208" t="s">
        <v>44</v>
      </c>
      <c r="P6" s="380"/>
      <c r="Q6" s="380"/>
    </row>
    <row r="7" spans="1:23" ht="23.45" customHeight="1">
      <c r="A7" s="22">
        <v>1</v>
      </c>
      <c r="B7" s="22">
        <v>10</v>
      </c>
      <c r="C7" s="22">
        <v>270</v>
      </c>
      <c r="D7" s="217" t="s">
        <v>396</v>
      </c>
      <c r="E7" s="217" t="s">
        <v>397</v>
      </c>
      <c r="F7" s="217" t="s">
        <v>1044</v>
      </c>
      <c r="G7" s="22" t="s">
        <v>266</v>
      </c>
      <c r="H7" s="22">
        <v>1</v>
      </c>
      <c r="I7" s="23">
        <v>41639</v>
      </c>
      <c r="J7" s="23">
        <v>41639</v>
      </c>
      <c r="K7" s="13"/>
      <c r="L7" s="11"/>
      <c r="M7" s="11">
        <v>1300</v>
      </c>
      <c r="N7" s="25">
        <v>50</v>
      </c>
      <c r="O7" s="11">
        <v>650</v>
      </c>
      <c r="P7" s="11"/>
      <c r="Q7" s="177" t="s">
        <v>1032</v>
      </c>
    </row>
    <row r="8" spans="1:23" ht="23.45" customHeight="1">
      <c r="A8" s="22">
        <v>2</v>
      </c>
      <c r="B8" s="22">
        <v>1</v>
      </c>
      <c r="C8" s="22">
        <v>22</v>
      </c>
      <c r="D8" s="217" t="s">
        <v>1030</v>
      </c>
      <c r="E8" s="217" t="s">
        <v>1031</v>
      </c>
      <c r="F8" s="217" t="s">
        <v>440</v>
      </c>
      <c r="G8" s="22" t="s">
        <v>266</v>
      </c>
      <c r="H8" s="22">
        <v>1</v>
      </c>
      <c r="I8" s="23">
        <v>41639</v>
      </c>
      <c r="J8" s="23">
        <v>41639</v>
      </c>
      <c r="K8" s="13"/>
      <c r="L8" s="11"/>
      <c r="M8" s="11">
        <v>110000</v>
      </c>
      <c r="N8" s="25">
        <v>54</v>
      </c>
      <c r="O8" s="11">
        <v>59400</v>
      </c>
      <c r="P8" s="11"/>
      <c r="Q8" s="177" t="s">
        <v>1032</v>
      </c>
    </row>
    <row r="9" spans="1:23" ht="23.45" customHeight="1">
      <c r="A9" s="22">
        <v>3</v>
      </c>
      <c r="B9" s="22">
        <v>9</v>
      </c>
      <c r="C9" s="22">
        <v>249</v>
      </c>
      <c r="D9" s="217" t="s">
        <v>1040</v>
      </c>
      <c r="E9" s="217" t="s">
        <v>1041</v>
      </c>
      <c r="F9" s="217" t="s">
        <v>1043</v>
      </c>
      <c r="G9" s="22" t="s">
        <v>266</v>
      </c>
      <c r="H9" s="22">
        <v>1</v>
      </c>
      <c r="I9" s="23">
        <v>41274</v>
      </c>
      <c r="J9" s="23">
        <v>41274</v>
      </c>
      <c r="K9" s="13"/>
      <c r="L9" s="11"/>
      <c r="M9" s="11">
        <v>176000</v>
      </c>
      <c r="N9" s="25">
        <v>49</v>
      </c>
      <c r="O9" s="11">
        <v>86240</v>
      </c>
      <c r="P9" s="11"/>
      <c r="Q9" s="177" t="s">
        <v>1032</v>
      </c>
    </row>
    <row r="10" spans="1:23" ht="23.45" customHeight="1">
      <c r="A10" s="22">
        <v>4</v>
      </c>
      <c r="B10" s="22">
        <v>3</v>
      </c>
      <c r="C10" s="22">
        <v>116</v>
      </c>
      <c r="D10" s="217" t="s">
        <v>1030</v>
      </c>
      <c r="E10" s="217" t="s">
        <v>1035</v>
      </c>
      <c r="F10" s="217" t="s">
        <v>278</v>
      </c>
      <c r="G10" s="22" t="s">
        <v>266</v>
      </c>
      <c r="H10" s="22">
        <v>1</v>
      </c>
      <c r="I10" s="23">
        <v>41274</v>
      </c>
      <c r="J10" s="23">
        <v>41274</v>
      </c>
      <c r="K10" s="13"/>
      <c r="L10" s="11"/>
      <c r="M10" s="11">
        <v>52000</v>
      </c>
      <c r="N10" s="25">
        <v>54</v>
      </c>
      <c r="O10" s="11">
        <v>28080</v>
      </c>
      <c r="P10" s="11"/>
      <c r="Q10" s="177" t="s">
        <v>1032</v>
      </c>
    </row>
    <row r="11" spans="1:23" ht="23.45" customHeight="1">
      <c r="A11" s="22">
        <v>5</v>
      </c>
      <c r="B11" s="22">
        <v>8</v>
      </c>
      <c r="C11" s="22">
        <v>248</v>
      </c>
      <c r="D11" s="217" t="s">
        <v>366</v>
      </c>
      <c r="E11" s="217" t="s">
        <v>1039</v>
      </c>
      <c r="F11" s="217" t="s">
        <v>1042</v>
      </c>
      <c r="G11" s="22" t="s">
        <v>266</v>
      </c>
      <c r="H11" s="22">
        <v>1</v>
      </c>
      <c r="I11" s="23">
        <v>40543</v>
      </c>
      <c r="J11" s="23">
        <v>40543</v>
      </c>
      <c r="K11" s="13"/>
      <c r="L11" s="11"/>
      <c r="M11" s="11">
        <v>53000</v>
      </c>
      <c r="N11" s="25">
        <v>36</v>
      </c>
      <c r="O11" s="11">
        <v>19080</v>
      </c>
      <c r="P11" s="11"/>
      <c r="Q11" s="177" t="s">
        <v>1032</v>
      </c>
    </row>
    <row r="12" spans="1:23" ht="23.45" customHeight="1">
      <c r="A12" s="22">
        <v>6</v>
      </c>
      <c r="B12" s="22">
        <v>4</v>
      </c>
      <c r="C12" s="22">
        <v>172</v>
      </c>
      <c r="D12" s="217" t="s">
        <v>366</v>
      </c>
      <c r="E12" s="217" t="s">
        <v>1036</v>
      </c>
      <c r="F12" s="217" t="s">
        <v>368</v>
      </c>
      <c r="G12" s="22" t="s">
        <v>266</v>
      </c>
      <c r="H12" s="22">
        <v>1</v>
      </c>
      <c r="I12" s="23">
        <v>40878</v>
      </c>
      <c r="J12" s="23">
        <v>40878</v>
      </c>
      <c r="K12" s="13"/>
      <c r="L12" s="11"/>
      <c r="M12" s="11">
        <v>89000</v>
      </c>
      <c r="N12" s="25">
        <v>40</v>
      </c>
      <c r="O12" s="11">
        <v>35600</v>
      </c>
      <c r="P12" s="11"/>
      <c r="Q12" s="177" t="s">
        <v>1032</v>
      </c>
    </row>
    <row r="13" spans="1:23" ht="23.45" customHeight="1">
      <c r="A13" s="22">
        <v>7</v>
      </c>
      <c r="B13" s="22">
        <v>2</v>
      </c>
      <c r="C13" s="22">
        <v>114</v>
      </c>
      <c r="D13" s="217" t="s">
        <v>487</v>
      </c>
      <c r="E13" s="217" t="s">
        <v>1033</v>
      </c>
      <c r="F13" s="217" t="s">
        <v>1034</v>
      </c>
      <c r="G13" s="22" t="s">
        <v>266</v>
      </c>
      <c r="H13" s="22">
        <v>1</v>
      </c>
      <c r="I13" s="23">
        <v>41425</v>
      </c>
      <c r="J13" s="23">
        <v>41425</v>
      </c>
      <c r="K13" s="13"/>
      <c r="L13" s="11"/>
      <c r="M13" s="11">
        <v>21000</v>
      </c>
      <c r="N13" s="25">
        <v>50</v>
      </c>
      <c r="O13" s="11">
        <v>10500</v>
      </c>
      <c r="P13" s="11"/>
      <c r="Q13" s="177" t="s">
        <v>1032</v>
      </c>
    </row>
    <row r="14" spans="1:23" ht="23.45" customHeight="1">
      <c r="A14" s="22">
        <v>8</v>
      </c>
      <c r="B14" s="22">
        <v>11</v>
      </c>
      <c r="C14" s="22">
        <v>344</v>
      </c>
      <c r="D14" s="217" t="s">
        <v>1045</v>
      </c>
      <c r="E14" s="217" t="s">
        <v>1046</v>
      </c>
      <c r="F14" s="217" t="s">
        <v>412</v>
      </c>
      <c r="G14" s="22" t="s">
        <v>266</v>
      </c>
      <c r="H14" s="22">
        <v>1</v>
      </c>
      <c r="I14" s="23">
        <v>41275</v>
      </c>
      <c r="J14" s="23">
        <v>41275</v>
      </c>
      <c r="K14" s="13"/>
      <c r="L14" s="11"/>
      <c r="M14" s="11">
        <v>10900</v>
      </c>
      <c r="N14" s="25">
        <v>66</v>
      </c>
      <c r="O14" s="11">
        <v>7194</v>
      </c>
      <c r="P14" s="11"/>
      <c r="Q14" s="177" t="s">
        <v>1032</v>
      </c>
    </row>
    <row r="15" spans="1:23" ht="23.45" customHeight="1">
      <c r="A15" s="22"/>
      <c r="B15" s="22">
        <v>5</v>
      </c>
      <c r="C15" s="22">
        <v>198</v>
      </c>
      <c r="D15" s="228" t="s">
        <v>1691</v>
      </c>
      <c r="E15" s="217" t="s">
        <v>1037</v>
      </c>
      <c r="F15" s="217" t="s">
        <v>374</v>
      </c>
      <c r="G15" s="22" t="s">
        <v>266</v>
      </c>
      <c r="H15" s="22">
        <v>1</v>
      </c>
      <c r="I15" s="23">
        <v>41090</v>
      </c>
      <c r="J15" s="23">
        <v>41090</v>
      </c>
      <c r="K15" s="13"/>
      <c r="L15" s="11"/>
      <c r="M15" s="11">
        <v>42000</v>
      </c>
      <c r="N15" s="25">
        <v>46</v>
      </c>
      <c r="O15" s="11">
        <v>19320</v>
      </c>
      <c r="P15" s="11"/>
      <c r="Q15" s="177" t="s">
        <v>1032</v>
      </c>
    </row>
    <row r="16" spans="1:23" ht="23.45" customHeight="1">
      <c r="A16" s="215"/>
      <c r="B16" s="22">
        <v>6</v>
      </c>
      <c r="C16" s="22">
        <v>199</v>
      </c>
      <c r="D16" s="228" t="s">
        <v>1691</v>
      </c>
      <c r="E16" s="217" t="s">
        <v>1038</v>
      </c>
      <c r="F16" s="217" t="s">
        <v>374</v>
      </c>
      <c r="G16" s="22" t="s">
        <v>266</v>
      </c>
      <c r="H16" s="22">
        <v>1</v>
      </c>
      <c r="I16" s="23">
        <v>41090</v>
      </c>
      <c r="J16" s="23">
        <v>41090</v>
      </c>
      <c r="K16" s="13"/>
      <c r="L16" s="11"/>
      <c r="M16" s="11">
        <v>42000</v>
      </c>
      <c r="N16" s="25">
        <v>46</v>
      </c>
      <c r="O16" s="11">
        <v>19320</v>
      </c>
      <c r="P16" s="11"/>
      <c r="Q16" s="177" t="s">
        <v>1032</v>
      </c>
    </row>
    <row r="17" spans="1:17" ht="23.45" customHeight="1">
      <c r="A17" s="215"/>
      <c r="B17" s="22">
        <v>7</v>
      </c>
      <c r="C17" s="22">
        <v>200</v>
      </c>
      <c r="D17" s="228" t="s">
        <v>1691</v>
      </c>
      <c r="E17" s="217" t="s">
        <v>372</v>
      </c>
      <c r="F17" s="217" t="s">
        <v>374</v>
      </c>
      <c r="G17" s="22" t="s">
        <v>266</v>
      </c>
      <c r="H17" s="22">
        <v>1</v>
      </c>
      <c r="I17" s="23">
        <v>41090</v>
      </c>
      <c r="J17" s="23">
        <v>41090</v>
      </c>
      <c r="K17" s="13"/>
      <c r="L17" s="11"/>
      <c r="M17" s="11">
        <v>42000</v>
      </c>
      <c r="N17" s="25">
        <v>46</v>
      </c>
      <c r="O17" s="11">
        <v>19320</v>
      </c>
      <c r="P17" s="11"/>
      <c r="Q17" s="177" t="s">
        <v>1032</v>
      </c>
    </row>
    <row r="18" spans="1:17" ht="23.45" customHeight="1">
      <c r="A18" s="215"/>
      <c r="B18" s="22">
        <v>12</v>
      </c>
      <c r="C18" s="22">
        <v>354</v>
      </c>
      <c r="D18" s="217" t="s">
        <v>1047</v>
      </c>
      <c r="E18" s="217" t="s">
        <v>436</v>
      </c>
      <c r="F18" s="217" t="s">
        <v>1048</v>
      </c>
      <c r="G18" s="22" t="s">
        <v>266</v>
      </c>
      <c r="H18" s="22">
        <v>1</v>
      </c>
      <c r="I18" s="23">
        <v>41640</v>
      </c>
      <c r="J18" s="23">
        <v>41640</v>
      </c>
      <c r="K18" s="13"/>
      <c r="L18" s="11"/>
      <c r="M18" s="11">
        <v>4000</v>
      </c>
      <c r="N18" s="25">
        <v>43</v>
      </c>
      <c r="O18" s="202">
        <v>1720</v>
      </c>
      <c r="P18" s="202"/>
      <c r="Q18" s="203" t="s">
        <v>1032</v>
      </c>
    </row>
    <row r="19" spans="1:17" ht="23.45" customHeight="1">
      <c r="A19" s="215"/>
      <c r="B19" s="22">
        <v>13</v>
      </c>
      <c r="C19" s="22">
        <v>355</v>
      </c>
      <c r="D19" s="217" t="s">
        <v>1047</v>
      </c>
      <c r="E19" s="217" t="s">
        <v>436</v>
      </c>
      <c r="F19" s="217" t="s">
        <v>437</v>
      </c>
      <c r="G19" s="22" t="s">
        <v>266</v>
      </c>
      <c r="H19" s="22">
        <v>1</v>
      </c>
      <c r="I19" s="23">
        <v>41640</v>
      </c>
      <c r="J19" s="23">
        <v>41640</v>
      </c>
      <c r="K19" s="13"/>
      <c r="L19" s="11"/>
      <c r="M19" s="11">
        <v>3000</v>
      </c>
      <c r="N19" s="25">
        <v>43</v>
      </c>
      <c r="O19" s="11">
        <v>1290</v>
      </c>
      <c r="P19" s="11"/>
      <c r="Q19" s="177" t="s">
        <v>1032</v>
      </c>
    </row>
    <row r="20" spans="1:17" ht="23.45" customHeight="1">
      <c r="A20" s="215"/>
      <c r="B20" s="22">
        <v>14</v>
      </c>
      <c r="C20" s="22">
        <v>356</v>
      </c>
      <c r="D20" s="217" t="s">
        <v>1047</v>
      </c>
      <c r="E20" s="217" t="s">
        <v>436</v>
      </c>
      <c r="F20" s="217" t="s">
        <v>437</v>
      </c>
      <c r="G20" s="22" t="s">
        <v>266</v>
      </c>
      <c r="H20" s="22">
        <v>1</v>
      </c>
      <c r="I20" s="23">
        <v>41640</v>
      </c>
      <c r="J20" s="23">
        <v>41640</v>
      </c>
      <c r="K20" s="13"/>
      <c r="L20" s="11"/>
      <c r="M20" s="11">
        <v>3000</v>
      </c>
      <c r="N20" s="25">
        <v>43</v>
      </c>
      <c r="O20" s="11">
        <v>1290</v>
      </c>
      <c r="P20" s="11"/>
      <c r="Q20" s="177" t="s">
        <v>1032</v>
      </c>
    </row>
    <row r="21" spans="1:17" ht="23.45" customHeight="1">
      <c r="A21" s="215"/>
      <c r="B21" s="22">
        <v>15</v>
      </c>
      <c r="C21" s="22">
        <v>357</v>
      </c>
      <c r="D21" s="217" t="s">
        <v>1047</v>
      </c>
      <c r="E21" s="217" t="s">
        <v>436</v>
      </c>
      <c r="F21" s="217" t="s">
        <v>437</v>
      </c>
      <c r="G21" s="22" t="s">
        <v>266</v>
      </c>
      <c r="H21" s="22">
        <v>1</v>
      </c>
      <c r="I21" s="23">
        <v>41640</v>
      </c>
      <c r="J21" s="23">
        <v>41640</v>
      </c>
      <c r="K21" s="13"/>
      <c r="L21" s="11"/>
      <c r="M21" s="11">
        <v>3000</v>
      </c>
      <c r="N21" s="25">
        <v>43</v>
      </c>
      <c r="O21" s="11">
        <v>1290</v>
      </c>
      <c r="P21" s="11"/>
      <c r="Q21" s="177" t="s">
        <v>1032</v>
      </c>
    </row>
    <row r="22" spans="1:17" ht="23.45" customHeight="1">
      <c r="A22" s="215"/>
      <c r="B22" s="215"/>
      <c r="C22" s="215"/>
      <c r="D22" s="234" t="s">
        <v>1699</v>
      </c>
      <c r="E22" s="238"/>
      <c r="F22" s="238"/>
      <c r="G22" s="236"/>
      <c r="H22" s="236"/>
      <c r="I22" s="236"/>
      <c r="J22" s="236"/>
      <c r="K22" s="236"/>
      <c r="L22" s="236"/>
      <c r="M22" s="254">
        <f>SUM(M7:M21)</f>
        <v>652200</v>
      </c>
      <c r="N22" s="236"/>
      <c r="O22" s="213">
        <f>SUM(O7:O21)</f>
        <v>310294</v>
      </c>
      <c r="P22" s="215"/>
      <c r="Q22" s="215"/>
    </row>
  </sheetData>
  <autoFilter ref="A5:Q6">
    <filterColumn colId="10" showButton="0"/>
    <filterColumn colId="12" showButton="0"/>
    <filterColumn colId="13" showButton="0"/>
    <sortState ref="A8:Q22">
      <sortCondition ref="A5:A6"/>
    </sortState>
  </autoFilter>
  <mergeCells count="17">
    <mergeCell ref="H5:H6"/>
    <mergeCell ref="A2:Q2"/>
    <mergeCell ref="A3:Q3"/>
    <mergeCell ref="A4:E4"/>
    <mergeCell ref="A5:A6"/>
    <mergeCell ref="B5:B6"/>
    <mergeCell ref="I5:I6"/>
    <mergeCell ref="J5:J6"/>
    <mergeCell ref="K5:L5"/>
    <mergeCell ref="M5:O5"/>
    <mergeCell ref="P5:P6"/>
    <mergeCell ref="Q5:Q6"/>
    <mergeCell ref="C5:C6"/>
    <mergeCell ref="D5:D6"/>
    <mergeCell ref="E5:E6"/>
    <mergeCell ref="F5:F6"/>
    <mergeCell ref="G5:G6"/>
  </mergeCells>
  <phoneticPr fontId="9" type="noConversion"/>
  <pageMargins left="0.2" right="0.2" top="0.74803149606299213" bottom="0.74803149606299213" header="0.31496062992125984" footer="0.31496062992125984"/>
  <pageSetup paperSize="9" orientation="landscape"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98"/>
  <sheetViews>
    <sheetView workbookViewId="0">
      <selection activeCell="U11" sqref="U11"/>
    </sheetView>
  </sheetViews>
  <sheetFormatPr defaultRowHeight="15.75"/>
  <cols>
    <col min="1" max="3" width="5" customWidth="1"/>
    <col min="4" max="4" width="20.625" style="219" customWidth="1"/>
    <col min="5" max="5" width="13.75" style="219" customWidth="1"/>
    <col min="6" max="6" width="20.25" style="219" customWidth="1"/>
    <col min="7" max="8" width="5.25" customWidth="1"/>
    <col min="9" max="10" width="8.375" customWidth="1"/>
    <col min="11" max="12" width="0" hidden="1" customWidth="1"/>
    <col min="13" max="13" width="9.75" customWidth="1"/>
    <col min="14" max="14" width="6.125" customWidth="1"/>
    <col min="15" max="15" width="10.125" customWidth="1"/>
    <col min="16" max="16" width="4.5" customWidth="1"/>
    <col min="17" max="17" width="6.125" customWidth="1"/>
  </cols>
  <sheetData>
    <row r="2" spans="1:23" s="1" customFormat="1" ht="30" customHeight="1">
      <c r="A2" s="372" t="s">
        <v>86</v>
      </c>
      <c r="B2" s="372"/>
      <c r="C2" s="372"/>
      <c r="D2" s="372"/>
      <c r="E2" s="372"/>
      <c r="F2" s="372"/>
      <c r="G2" s="372"/>
      <c r="H2" s="372"/>
      <c r="I2" s="372"/>
      <c r="J2" s="372"/>
      <c r="K2" s="372"/>
      <c r="L2" s="372"/>
      <c r="M2" s="372"/>
      <c r="N2" s="372"/>
      <c r="O2" s="372"/>
      <c r="P2" s="372"/>
      <c r="Q2" s="372"/>
      <c r="R2" s="41"/>
      <c r="S2" s="41"/>
      <c r="T2" s="41"/>
      <c r="U2" s="41"/>
      <c r="V2" s="41"/>
      <c r="W2" s="41"/>
    </row>
    <row r="3" spans="1:23" s="3" customFormat="1" ht="18.75" customHeight="1">
      <c r="A3" s="374" t="str">
        <f>CONCATENATE(封面!D9,封面!F9,封面!G9,封面!H9,封面!I9,封面!J9,封面!K9)</f>
        <v>评估基准日：2022年7月22日</v>
      </c>
      <c r="B3" s="374"/>
      <c r="C3" s="374"/>
      <c r="D3" s="374"/>
      <c r="E3" s="374"/>
      <c r="F3" s="374"/>
      <c r="G3" s="374"/>
      <c r="H3" s="374"/>
      <c r="I3" s="374"/>
      <c r="J3" s="374"/>
      <c r="K3" s="374"/>
      <c r="L3" s="374"/>
      <c r="M3" s="374"/>
      <c r="N3" s="374"/>
      <c r="O3" s="374"/>
      <c r="P3" s="374"/>
      <c r="Q3" s="374"/>
      <c r="R3" s="26"/>
      <c r="S3" s="26"/>
      <c r="T3" s="26"/>
      <c r="U3" s="26"/>
      <c r="V3" s="26"/>
      <c r="W3" s="26"/>
    </row>
    <row r="4" spans="1:23">
      <c r="A4" s="426" t="s">
        <v>261</v>
      </c>
      <c r="B4" s="426"/>
      <c r="C4" s="426"/>
      <c r="D4" s="426"/>
      <c r="E4" s="426"/>
      <c r="F4" s="426"/>
      <c r="G4" s="3"/>
      <c r="H4" s="3"/>
      <c r="I4" s="3"/>
      <c r="J4" s="3"/>
      <c r="K4" s="3"/>
      <c r="L4" s="3"/>
      <c r="M4" s="3"/>
      <c r="N4" s="207"/>
      <c r="O4" s="3"/>
      <c r="P4" s="3"/>
      <c r="Q4" s="79" t="s">
        <v>160</v>
      </c>
    </row>
    <row r="5" spans="1:23">
      <c r="A5" s="376" t="s">
        <v>1682</v>
      </c>
      <c r="B5" s="376" t="s">
        <v>1683</v>
      </c>
      <c r="C5" s="376" t="s">
        <v>8</v>
      </c>
      <c r="D5" s="381" t="s">
        <v>88</v>
      </c>
      <c r="E5" s="381" t="s">
        <v>22</v>
      </c>
      <c r="F5" s="381" t="s">
        <v>89</v>
      </c>
      <c r="G5" s="381" t="s">
        <v>20</v>
      </c>
      <c r="H5" s="381" t="s">
        <v>21</v>
      </c>
      <c r="I5" s="381" t="s">
        <v>90</v>
      </c>
      <c r="J5" s="381" t="s">
        <v>23</v>
      </c>
      <c r="K5" s="409" t="s">
        <v>11</v>
      </c>
      <c r="L5" s="410"/>
      <c r="M5" s="376" t="s">
        <v>12</v>
      </c>
      <c r="N5" s="380"/>
      <c r="O5" s="380"/>
      <c r="P5" s="381" t="s">
        <v>15</v>
      </c>
      <c r="Q5" s="381" t="s">
        <v>9</v>
      </c>
    </row>
    <row r="6" spans="1:23">
      <c r="A6" s="380"/>
      <c r="B6" s="380"/>
      <c r="C6" s="380"/>
      <c r="D6" s="412"/>
      <c r="E6" s="412"/>
      <c r="F6" s="412"/>
      <c r="G6" s="380"/>
      <c r="H6" s="380"/>
      <c r="I6" s="380"/>
      <c r="J6" s="380"/>
      <c r="K6" s="209" t="s">
        <v>43</v>
      </c>
      <c r="L6" s="208" t="s">
        <v>44</v>
      </c>
      <c r="M6" s="208" t="s">
        <v>43</v>
      </c>
      <c r="N6" s="192" t="s">
        <v>25</v>
      </c>
      <c r="O6" s="208" t="s">
        <v>44</v>
      </c>
      <c r="P6" s="380"/>
      <c r="Q6" s="380"/>
    </row>
    <row r="7" spans="1:23" ht="23.45" customHeight="1">
      <c r="A7" s="22">
        <v>1</v>
      </c>
      <c r="B7" s="22">
        <v>4</v>
      </c>
      <c r="C7" s="22">
        <v>67</v>
      </c>
      <c r="D7" s="230" t="s">
        <v>1058</v>
      </c>
      <c r="E7" s="230" t="s">
        <v>1059</v>
      </c>
      <c r="F7" s="230" t="s">
        <v>1061</v>
      </c>
      <c r="G7" s="22" t="s">
        <v>266</v>
      </c>
      <c r="H7" s="22">
        <v>1</v>
      </c>
      <c r="I7" s="23">
        <v>41274</v>
      </c>
      <c r="J7" s="23">
        <v>41274</v>
      </c>
      <c r="K7" s="13"/>
      <c r="L7" s="11"/>
      <c r="M7" s="11">
        <v>770000</v>
      </c>
      <c r="N7" s="25">
        <v>42</v>
      </c>
      <c r="O7" s="11">
        <v>323400</v>
      </c>
      <c r="P7" s="11"/>
      <c r="Q7" s="177" t="s">
        <v>1055</v>
      </c>
    </row>
    <row r="8" spans="1:23" ht="23.45" customHeight="1">
      <c r="A8" s="22">
        <v>2</v>
      </c>
      <c r="B8" s="22">
        <v>2</v>
      </c>
      <c r="C8" s="22">
        <v>64</v>
      </c>
      <c r="D8" s="230" t="s">
        <v>1051</v>
      </c>
      <c r="E8" s="230" t="s">
        <v>1052</v>
      </c>
      <c r="F8" s="230" t="s">
        <v>1054</v>
      </c>
      <c r="G8" s="22" t="s">
        <v>266</v>
      </c>
      <c r="H8" s="22">
        <v>1</v>
      </c>
      <c r="I8" s="23">
        <v>41090</v>
      </c>
      <c r="J8" s="23">
        <v>41090</v>
      </c>
      <c r="K8" s="13"/>
      <c r="L8" s="11"/>
      <c r="M8" s="11">
        <v>370000</v>
      </c>
      <c r="N8" s="25">
        <v>43</v>
      </c>
      <c r="O8" s="11">
        <v>159100</v>
      </c>
      <c r="P8" s="11"/>
      <c r="Q8" s="177" t="s">
        <v>1055</v>
      </c>
    </row>
    <row r="9" spans="1:23" ht="23.45" customHeight="1">
      <c r="A9" s="22">
        <v>3</v>
      </c>
      <c r="B9" s="22">
        <v>24</v>
      </c>
      <c r="C9" s="22">
        <v>153</v>
      </c>
      <c r="D9" s="230" t="s">
        <v>1100</v>
      </c>
      <c r="E9" s="230" t="s">
        <v>1101</v>
      </c>
      <c r="F9" s="230" t="s">
        <v>528</v>
      </c>
      <c r="G9" s="22" t="s">
        <v>266</v>
      </c>
      <c r="H9" s="22">
        <v>2</v>
      </c>
      <c r="I9" s="23">
        <v>41274</v>
      </c>
      <c r="J9" s="23">
        <v>41274</v>
      </c>
      <c r="K9" s="13"/>
      <c r="L9" s="11"/>
      <c r="M9" s="11">
        <v>10000</v>
      </c>
      <c r="N9" s="25">
        <v>34</v>
      </c>
      <c r="O9" s="11">
        <v>3400</v>
      </c>
      <c r="P9" s="11"/>
      <c r="Q9" s="177" t="s">
        <v>1055</v>
      </c>
    </row>
    <row r="10" spans="1:23" ht="23.45" customHeight="1">
      <c r="A10" s="22">
        <v>4</v>
      </c>
      <c r="B10" s="22">
        <v>22</v>
      </c>
      <c r="C10" s="22">
        <v>133</v>
      </c>
      <c r="D10" s="230" t="s">
        <v>1094</v>
      </c>
      <c r="E10" s="230" t="s">
        <v>1095</v>
      </c>
      <c r="F10" s="230" t="s">
        <v>1098</v>
      </c>
      <c r="G10" s="22" t="s">
        <v>266</v>
      </c>
      <c r="H10" s="22">
        <v>1</v>
      </c>
      <c r="I10" s="23">
        <v>41274</v>
      </c>
      <c r="J10" s="23">
        <v>41274</v>
      </c>
      <c r="K10" s="13"/>
      <c r="L10" s="11"/>
      <c r="M10" s="11">
        <v>850000</v>
      </c>
      <c r="N10" s="25">
        <v>45</v>
      </c>
      <c r="O10" s="11">
        <v>382500</v>
      </c>
      <c r="P10" s="11"/>
      <c r="Q10" s="177" t="s">
        <v>1055</v>
      </c>
    </row>
    <row r="11" spans="1:23" ht="23.45" customHeight="1">
      <c r="A11" s="22">
        <v>5</v>
      </c>
      <c r="B11" s="22">
        <v>40</v>
      </c>
      <c r="C11" s="22">
        <v>234</v>
      </c>
      <c r="D11" s="230" t="s">
        <v>1112</v>
      </c>
      <c r="E11" s="230" t="s">
        <v>1113</v>
      </c>
      <c r="F11" s="230" t="s">
        <v>1114</v>
      </c>
      <c r="G11" s="22" t="s">
        <v>266</v>
      </c>
      <c r="H11" s="22">
        <v>1</v>
      </c>
      <c r="I11" s="23">
        <v>41275</v>
      </c>
      <c r="J11" s="23">
        <v>41275</v>
      </c>
      <c r="K11" s="13"/>
      <c r="L11" s="11"/>
      <c r="M11" s="11">
        <v>66000</v>
      </c>
      <c r="N11" s="25">
        <v>43</v>
      </c>
      <c r="O11" s="11">
        <v>28380</v>
      </c>
      <c r="P11" s="11"/>
      <c r="Q11" s="177" t="s">
        <v>1055</v>
      </c>
    </row>
    <row r="12" spans="1:23" ht="23.45" customHeight="1">
      <c r="A12" s="22">
        <v>6</v>
      </c>
      <c r="B12" s="22">
        <v>23</v>
      </c>
      <c r="C12" s="22">
        <v>134</v>
      </c>
      <c r="D12" s="230" t="s">
        <v>1096</v>
      </c>
      <c r="E12" s="230" t="s">
        <v>1097</v>
      </c>
      <c r="F12" s="230" t="s">
        <v>1099</v>
      </c>
      <c r="G12" s="22" t="s">
        <v>266</v>
      </c>
      <c r="H12" s="22">
        <v>1</v>
      </c>
      <c r="I12" s="23">
        <v>41274</v>
      </c>
      <c r="J12" s="23">
        <v>41274</v>
      </c>
      <c r="K12" s="13"/>
      <c r="L12" s="11"/>
      <c r="M12" s="11">
        <v>1313700</v>
      </c>
      <c r="N12" s="25">
        <v>40</v>
      </c>
      <c r="O12" s="11">
        <v>525480</v>
      </c>
      <c r="P12" s="11"/>
      <c r="Q12" s="177" t="s">
        <v>1055</v>
      </c>
    </row>
    <row r="13" spans="1:23" ht="23.45" customHeight="1">
      <c r="A13" s="22">
        <v>7</v>
      </c>
      <c r="B13" s="22">
        <v>15</v>
      </c>
      <c r="C13" s="22">
        <v>80</v>
      </c>
      <c r="D13" s="230" t="s">
        <v>1082</v>
      </c>
      <c r="E13" s="230" t="s">
        <v>1083</v>
      </c>
      <c r="F13" s="230" t="s">
        <v>1061</v>
      </c>
      <c r="G13" s="22" t="s">
        <v>266</v>
      </c>
      <c r="H13" s="22">
        <v>1</v>
      </c>
      <c r="I13" s="23">
        <v>41639</v>
      </c>
      <c r="J13" s="23">
        <v>41639</v>
      </c>
      <c r="K13" s="13"/>
      <c r="L13" s="11"/>
      <c r="M13" s="11">
        <v>3900000</v>
      </c>
      <c r="N13" s="25">
        <v>51</v>
      </c>
      <c r="O13" s="11">
        <v>1989000</v>
      </c>
      <c r="P13" s="11"/>
      <c r="Q13" s="177" t="s">
        <v>1055</v>
      </c>
    </row>
    <row r="14" spans="1:23" ht="23.45" customHeight="1">
      <c r="A14" s="22">
        <v>8</v>
      </c>
      <c r="B14" s="22">
        <v>17</v>
      </c>
      <c r="C14" s="22">
        <v>107</v>
      </c>
      <c r="D14" s="230" t="s">
        <v>1067</v>
      </c>
      <c r="E14" s="230" t="s">
        <v>1087</v>
      </c>
      <c r="F14" s="230" t="s">
        <v>1092</v>
      </c>
      <c r="G14" s="22" t="s">
        <v>266</v>
      </c>
      <c r="H14" s="22">
        <v>1</v>
      </c>
      <c r="I14" s="23">
        <v>41639</v>
      </c>
      <c r="J14" s="23">
        <v>41639</v>
      </c>
      <c r="K14" s="13"/>
      <c r="L14" s="11"/>
      <c r="M14" s="11">
        <v>175000</v>
      </c>
      <c r="N14" s="25">
        <v>49</v>
      </c>
      <c r="O14" s="11">
        <v>85750</v>
      </c>
      <c r="P14" s="11"/>
      <c r="Q14" s="177" t="s">
        <v>1055</v>
      </c>
    </row>
    <row r="15" spans="1:23" ht="23.45" customHeight="1">
      <c r="A15" s="22">
        <v>9</v>
      </c>
      <c r="B15" s="22">
        <v>37</v>
      </c>
      <c r="C15" s="22">
        <v>225</v>
      </c>
      <c r="D15" s="230" t="s">
        <v>1065</v>
      </c>
      <c r="E15" s="230" t="s">
        <v>1109</v>
      </c>
      <c r="F15" s="230" t="s">
        <v>1078</v>
      </c>
      <c r="G15" s="22" t="s">
        <v>266</v>
      </c>
      <c r="H15" s="22">
        <v>1</v>
      </c>
      <c r="I15" s="23">
        <v>40969</v>
      </c>
      <c r="J15" s="23">
        <v>40969</v>
      </c>
      <c r="K15" s="13"/>
      <c r="L15" s="11"/>
      <c r="M15" s="11">
        <v>645000</v>
      </c>
      <c r="N15" s="25">
        <v>41</v>
      </c>
      <c r="O15" s="11">
        <v>264450</v>
      </c>
      <c r="P15" s="11"/>
      <c r="Q15" s="177" t="s">
        <v>1055</v>
      </c>
    </row>
    <row r="16" spans="1:23" ht="23.45" customHeight="1">
      <c r="A16" s="22">
        <v>10</v>
      </c>
      <c r="B16" s="22">
        <v>1</v>
      </c>
      <c r="C16" s="22">
        <v>63</v>
      </c>
      <c r="D16" s="230" t="s">
        <v>1049</v>
      </c>
      <c r="E16" s="230" t="s">
        <v>1050</v>
      </c>
      <c r="F16" s="230" t="s">
        <v>1053</v>
      </c>
      <c r="G16" s="22" t="s">
        <v>266</v>
      </c>
      <c r="H16" s="22">
        <v>1</v>
      </c>
      <c r="I16" s="23">
        <v>41305</v>
      </c>
      <c r="J16" s="23">
        <v>41305</v>
      </c>
      <c r="K16" s="13"/>
      <c r="L16" s="11"/>
      <c r="M16" s="11">
        <v>83000</v>
      </c>
      <c r="N16" s="25">
        <v>45</v>
      </c>
      <c r="O16" s="11">
        <v>37350</v>
      </c>
      <c r="P16" s="11"/>
      <c r="Q16" s="177" t="s">
        <v>1055</v>
      </c>
    </row>
    <row r="17" spans="1:17" ht="23.45" customHeight="1">
      <c r="A17" s="22">
        <v>11</v>
      </c>
      <c r="B17" s="22">
        <v>38</v>
      </c>
      <c r="C17" s="22">
        <v>231</v>
      </c>
      <c r="D17" s="230" t="s">
        <v>330</v>
      </c>
      <c r="E17" s="230" t="s">
        <v>1110</v>
      </c>
      <c r="F17" s="230" t="s">
        <v>527</v>
      </c>
      <c r="G17" s="22" t="s">
        <v>266</v>
      </c>
      <c r="H17" s="22">
        <v>1</v>
      </c>
      <c r="I17" s="23">
        <v>40787</v>
      </c>
      <c r="J17" s="23">
        <v>40787</v>
      </c>
      <c r="K17" s="13"/>
      <c r="L17" s="11"/>
      <c r="M17" s="11">
        <v>32000</v>
      </c>
      <c r="N17" s="25">
        <v>23</v>
      </c>
      <c r="O17" s="11">
        <v>7360</v>
      </c>
      <c r="P17" s="11"/>
      <c r="Q17" s="177" t="s">
        <v>1055</v>
      </c>
    </row>
    <row r="18" spans="1:17" ht="23.45" customHeight="1">
      <c r="A18" s="22">
        <v>12</v>
      </c>
      <c r="B18" s="22">
        <v>39</v>
      </c>
      <c r="C18" s="22">
        <v>232</v>
      </c>
      <c r="D18" s="230" t="s">
        <v>330</v>
      </c>
      <c r="E18" s="230" t="s">
        <v>1111</v>
      </c>
      <c r="F18" s="230" t="s">
        <v>333</v>
      </c>
      <c r="G18" s="22" t="s">
        <v>266</v>
      </c>
      <c r="H18" s="22">
        <v>1</v>
      </c>
      <c r="I18" s="23">
        <v>40787</v>
      </c>
      <c r="J18" s="23">
        <v>40787</v>
      </c>
      <c r="K18" s="13"/>
      <c r="L18" s="11"/>
      <c r="M18" s="11">
        <v>22000</v>
      </c>
      <c r="N18" s="25">
        <v>23</v>
      </c>
      <c r="O18" s="11">
        <v>5060</v>
      </c>
      <c r="P18" s="11"/>
      <c r="Q18" s="177" t="s">
        <v>1055</v>
      </c>
    </row>
    <row r="19" spans="1:17" ht="23.45" customHeight="1">
      <c r="A19" s="22">
        <v>13</v>
      </c>
      <c r="B19" s="22">
        <v>11</v>
      </c>
      <c r="C19" s="22">
        <v>75</v>
      </c>
      <c r="D19" s="230" t="s">
        <v>1069</v>
      </c>
      <c r="E19" s="230" t="s">
        <v>1070</v>
      </c>
      <c r="F19" s="231" t="s">
        <v>1734</v>
      </c>
      <c r="G19" s="22" t="s">
        <v>266</v>
      </c>
      <c r="H19" s="22">
        <v>1</v>
      </c>
      <c r="I19" s="23">
        <v>41274</v>
      </c>
      <c r="J19" s="23">
        <v>41274</v>
      </c>
      <c r="K19" s="13"/>
      <c r="L19" s="11"/>
      <c r="M19" s="11">
        <v>90000</v>
      </c>
      <c r="N19" s="25">
        <v>42</v>
      </c>
      <c r="O19" s="11">
        <v>37800</v>
      </c>
      <c r="P19" s="11"/>
      <c r="Q19" s="177" t="s">
        <v>1055</v>
      </c>
    </row>
    <row r="20" spans="1:17" ht="23.45" customHeight="1">
      <c r="A20" s="22">
        <v>14</v>
      </c>
      <c r="B20" s="22">
        <v>18</v>
      </c>
      <c r="C20" s="22">
        <v>108</v>
      </c>
      <c r="D20" s="230" t="s">
        <v>1088</v>
      </c>
      <c r="E20" s="230" t="s">
        <v>1089</v>
      </c>
      <c r="F20" s="230" t="s">
        <v>1093</v>
      </c>
      <c r="G20" s="22" t="s">
        <v>266</v>
      </c>
      <c r="H20" s="22">
        <v>1</v>
      </c>
      <c r="I20" s="23">
        <v>41394</v>
      </c>
      <c r="J20" s="23">
        <v>41394</v>
      </c>
      <c r="K20" s="13"/>
      <c r="L20" s="11"/>
      <c r="M20" s="11">
        <v>9000</v>
      </c>
      <c r="N20" s="25">
        <v>45</v>
      </c>
      <c r="O20" s="11">
        <v>4050</v>
      </c>
      <c r="P20" s="11"/>
      <c r="Q20" s="177" t="s">
        <v>1055</v>
      </c>
    </row>
    <row r="21" spans="1:17" ht="23.45" customHeight="1">
      <c r="A21" s="22">
        <v>15</v>
      </c>
      <c r="B21" s="22">
        <v>19</v>
      </c>
      <c r="C21" s="22">
        <v>109</v>
      </c>
      <c r="D21" s="230" t="s">
        <v>1088</v>
      </c>
      <c r="E21" s="230" t="s">
        <v>1090</v>
      </c>
      <c r="F21" s="230" t="s">
        <v>1093</v>
      </c>
      <c r="G21" s="22" t="s">
        <v>266</v>
      </c>
      <c r="H21" s="22">
        <v>1</v>
      </c>
      <c r="I21" s="23">
        <v>41394</v>
      </c>
      <c r="J21" s="23">
        <v>41394</v>
      </c>
      <c r="K21" s="13"/>
      <c r="L21" s="11"/>
      <c r="M21" s="11">
        <v>7800</v>
      </c>
      <c r="N21" s="25">
        <v>45</v>
      </c>
      <c r="O21" s="11">
        <v>3510</v>
      </c>
      <c r="P21" s="11"/>
      <c r="Q21" s="177" t="s">
        <v>1055</v>
      </c>
    </row>
    <row r="22" spans="1:17" ht="23.45" customHeight="1">
      <c r="A22" s="22">
        <v>16</v>
      </c>
      <c r="B22" s="22">
        <v>20</v>
      </c>
      <c r="C22" s="22">
        <v>110</v>
      </c>
      <c r="D22" s="230" t="s">
        <v>1088</v>
      </c>
      <c r="E22" s="230" t="s">
        <v>1090</v>
      </c>
      <c r="F22" s="230" t="s">
        <v>1093</v>
      </c>
      <c r="G22" s="22" t="s">
        <v>266</v>
      </c>
      <c r="H22" s="22">
        <v>1</v>
      </c>
      <c r="I22" s="23">
        <v>41394</v>
      </c>
      <c r="J22" s="23">
        <v>41394</v>
      </c>
      <c r="K22" s="13"/>
      <c r="L22" s="11"/>
      <c r="M22" s="11">
        <v>7800</v>
      </c>
      <c r="N22" s="25">
        <v>45</v>
      </c>
      <c r="O22" s="11">
        <v>3510</v>
      </c>
      <c r="P22" s="11"/>
      <c r="Q22" s="177" t="s">
        <v>1055</v>
      </c>
    </row>
    <row r="23" spans="1:17" ht="23.45" customHeight="1">
      <c r="A23" s="22">
        <v>17</v>
      </c>
      <c r="B23" s="22">
        <v>21</v>
      </c>
      <c r="C23" s="22">
        <v>111</v>
      </c>
      <c r="D23" s="230" t="s">
        <v>1088</v>
      </c>
      <c r="E23" s="230" t="s">
        <v>1091</v>
      </c>
      <c r="F23" s="230" t="s">
        <v>1093</v>
      </c>
      <c r="G23" s="22" t="s">
        <v>266</v>
      </c>
      <c r="H23" s="22">
        <v>1</v>
      </c>
      <c r="I23" s="23">
        <v>41394</v>
      </c>
      <c r="J23" s="23">
        <v>41394</v>
      </c>
      <c r="K23" s="13"/>
      <c r="L23" s="11"/>
      <c r="M23" s="11">
        <v>14000</v>
      </c>
      <c r="N23" s="25">
        <v>45</v>
      </c>
      <c r="O23" s="11">
        <v>6300</v>
      </c>
      <c r="P23" s="11"/>
      <c r="Q23" s="177" t="s">
        <v>1055</v>
      </c>
    </row>
    <row r="24" spans="1:17" ht="23.45" customHeight="1">
      <c r="A24" s="22">
        <v>18</v>
      </c>
      <c r="B24" s="22">
        <v>43</v>
      </c>
      <c r="C24" s="22">
        <v>343</v>
      </c>
      <c r="D24" s="230" t="s">
        <v>1118</v>
      </c>
      <c r="E24" s="230" t="s">
        <v>1119</v>
      </c>
      <c r="F24" s="230" t="s">
        <v>412</v>
      </c>
      <c r="G24" s="22" t="s">
        <v>266</v>
      </c>
      <c r="H24" s="22">
        <v>1</v>
      </c>
      <c r="I24" s="23">
        <v>41275</v>
      </c>
      <c r="J24" s="23">
        <v>41275</v>
      </c>
      <c r="K24" s="13"/>
      <c r="L24" s="11"/>
      <c r="M24" s="11">
        <v>21900</v>
      </c>
      <c r="N24" s="25">
        <v>66</v>
      </c>
      <c r="O24" s="11">
        <v>14454</v>
      </c>
      <c r="P24" s="11"/>
      <c r="Q24" s="177" t="s">
        <v>1055</v>
      </c>
    </row>
    <row r="25" spans="1:17" ht="23.45" customHeight="1">
      <c r="A25" s="22">
        <v>19</v>
      </c>
      <c r="B25" s="22">
        <v>5</v>
      </c>
      <c r="C25" s="22">
        <v>68</v>
      </c>
      <c r="D25" s="230" t="s">
        <v>1060</v>
      </c>
      <c r="E25" s="230" t="s">
        <v>1732</v>
      </c>
      <c r="F25" s="231" t="s">
        <v>1733</v>
      </c>
      <c r="G25" s="22" t="s">
        <v>266</v>
      </c>
      <c r="H25" s="22">
        <v>1</v>
      </c>
      <c r="I25" s="23">
        <v>40908</v>
      </c>
      <c r="J25" s="23">
        <v>40908</v>
      </c>
      <c r="K25" s="13"/>
      <c r="L25" s="11"/>
      <c r="M25" s="11">
        <v>76000</v>
      </c>
      <c r="N25" s="25">
        <v>40</v>
      </c>
      <c r="O25" s="11">
        <v>30400</v>
      </c>
      <c r="P25" s="11"/>
      <c r="Q25" s="177" t="s">
        <v>1055</v>
      </c>
    </row>
    <row r="26" spans="1:17" ht="23.45" customHeight="1">
      <c r="A26" s="22">
        <v>20</v>
      </c>
      <c r="B26" s="22">
        <v>8</v>
      </c>
      <c r="C26" s="22">
        <v>72</v>
      </c>
      <c r="D26" s="230" t="s">
        <v>1065</v>
      </c>
      <c r="E26" s="230" t="s">
        <v>1066</v>
      </c>
      <c r="F26" s="230" t="s">
        <v>1078</v>
      </c>
      <c r="G26" s="22" t="s">
        <v>266</v>
      </c>
      <c r="H26" s="22">
        <v>1</v>
      </c>
      <c r="I26" s="23">
        <v>41274</v>
      </c>
      <c r="J26" s="23">
        <v>41274</v>
      </c>
      <c r="K26" s="13"/>
      <c r="L26" s="11"/>
      <c r="M26" s="11">
        <v>310000</v>
      </c>
      <c r="N26" s="25">
        <v>45</v>
      </c>
      <c r="O26" s="11">
        <v>139500</v>
      </c>
      <c r="P26" s="11"/>
      <c r="Q26" s="177" t="s">
        <v>1055</v>
      </c>
    </row>
    <row r="27" spans="1:17" ht="23.45" customHeight="1">
      <c r="A27" s="22">
        <v>21</v>
      </c>
      <c r="B27" s="22">
        <v>36</v>
      </c>
      <c r="C27" s="22">
        <v>224</v>
      </c>
      <c r="D27" s="230" t="s">
        <v>1065</v>
      </c>
      <c r="E27" s="230" t="s">
        <v>1066</v>
      </c>
      <c r="F27" s="230" t="s">
        <v>1078</v>
      </c>
      <c r="G27" s="22" t="s">
        <v>266</v>
      </c>
      <c r="H27" s="22">
        <v>1</v>
      </c>
      <c r="I27" s="23">
        <v>40969</v>
      </c>
      <c r="J27" s="23">
        <v>40969</v>
      </c>
      <c r="K27" s="13"/>
      <c r="L27" s="11"/>
      <c r="M27" s="11">
        <v>310000</v>
      </c>
      <c r="N27" s="25">
        <v>41</v>
      </c>
      <c r="O27" s="11">
        <v>127100</v>
      </c>
      <c r="P27" s="11"/>
      <c r="Q27" s="177" t="s">
        <v>1055</v>
      </c>
    </row>
    <row r="28" spans="1:17" ht="23.45" customHeight="1">
      <c r="A28" s="22">
        <v>22</v>
      </c>
      <c r="B28" s="22">
        <v>3</v>
      </c>
      <c r="C28" s="22">
        <v>66</v>
      </c>
      <c r="D28" s="230" t="s">
        <v>1056</v>
      </c>
      <c r="E28" s="230" t="s">
        <v>1057</v>
      </c>
      <c r="F28" s="230" t="s">
        <v>528</v>
      </c>
      <c r="G28" s="22" t="s">
        <v>266</v>
      </c>
      <c r="H28" s="22">
        <v>1</v>
      </c>
      <c r="I28" s="23">
        <v>41274</v>
      </c>
      <c r="J28" s="23">
        <v>41274</v>
      </c>
      <c r="K28" s="13"/>
      <c r="L28" s="11"/>
      <c r="M28" s="11">
        <v>6500</v>
      </c>
      <c r="N28" s="25">
        <v>34</v>
      </c>
      <c r="O28" s="11">
        <v>2210</v>
      </c>
      <c r="P28" s="11"/>
      <c r="Q28" s="177" t="s">
        <v>1055</v>
      </c>
    </row>
    <row r="29" spans="1:17" ht="23.45" customHeight="1">
      <c r="A29" s="22">
        <v>23</v>
      </c>
      <c r="B29" s="22">
        <v>16</v>
      </c>
      <c r="C29" s="22">
        <v>81</v>
      </c>
      <c r="D29" s="230" t="s">
        <v>1084</v>
      </c>
      <c r="E29" s="230" t="s">
        <v>1085</v>
      </c>
      <c r="F29" s="230" t="s">
        <v>1086</v>
      </c>
      <c r="G29" s="22" t="s">
        <v>266</v>
      </c>
      <c r="H29" s="22">
        <v>1</v>
      </c>
      <c r="I29" s="23">
        <v>41274</v>
      </c>
      <c r="J29" s="23">
        <v>41274</v>
      </c>
      <c r="K29" s="13"/>
      <c r="L29" s="11"/>
      <c r="M29" s="11">
        <v>11000</v>
      </c>
      <c r="N29" s="25">
        <v>43</v>
      </c>
      <c r="O29" s="11">
        <v>4730</v>
      </c>
      <c r="P29" s="11"/>
      <c r="Q29" s="177" t="s">
        <v>1055</v>
      </c>
    </row>
    <row r="30" spans="1:17" ht="23.45" customHeight="1">
      <c r="A30" s="22">
        <v>24</v>
      </c>
      <c r="B30" s="22">
        <v>9</v>
      </c>
      <c r="C30" s="22">
        <v>73</v>
      </c>
      <c r="D30" s="230" t="s">
        <v>1067</v>
      </c>
      <c r="E30" s="230" t="s">
        <v>1068</v>
      </c>
      <c r="F30" s="230" t="s">
        <v>1079</v>
      </c>
      <c r="G30" s="22" t="s">
        <v>266</v>
      </c>
      <c r="H30" s="22">
        <v>1</v>
      </c>
      <c r="I30" s="23">
        <v>41274</v>
      </c>
      <c r="J30" s="23">
        <v>41274</v>
      </c>
      <c r="K30" s="13"/>
      <c r="L30" s="11"/>
      <c r="M30" s="11">
        <v>135000</v>
      </c>
      <c r="N30" s="25">
        <v>40</v>
      </c>
      <c r="O30" s="11">
        <v>54000</v>
      </c>
      <c r="P30" s="11"/>
      <c r="Q30" s="177" t="s">
        <v>1055</v>
      </c>
    </row>
    <row r="31" spans="1:17" ht="23.45" customHeight="1">
      <c r="A31" s="22">
        <v>25</v>
      </c>
      <c r="B31" s="22">
        <v>10</v>
      </c>
      <c r="C31" s="22">
        <v>74</v>
      </c>
      <c r="D31" s="230" t="s">
        <v>1067</v>
      </c>
      <c r="E31" s="230" t="s">
        <v>1068</v>
      </c>
      <c r="F31" s="230" t="s">
        <v>1079</v>
      </c>
      <c r="G31" s="22" t="s">
        <v>266</v>
      </c>
      <c r="H31" s="22">
        <v>1</v>
      </c>
      <c r="I31" s="23">
        <v>41274</v>
      </c>
      <c r="J31" s="23">
        <v>41274</v>
      </c>
      <c r="K31" s="13"/>
      <c r="L31" s="11"/>
      <c r="M31" s="11">
        <v>135000</v>
      </c>
      <c r="N31" s="25">
        <v>40</v>
      </c>
      <c r="O31" s="11">
        <v>54000</v>
      </c>
      <c r="P31" s="11"/>
      <c r="Q31" s="177" t="s">
        <v>1055</v>
      </c>
    </row>
    <row r="32" spans="1:17" ht="23.45" customHeight="1">
      <c r="A32" s="22">
        <v>26</v>
      </c>
      <c r="B32" s="22">
        <v>7</v>
      </c>
      <c r="C32" s="22">
        <v>71</v>
      </c>
      <c r="D32" s="230" t="s">
        <v>1030</v>
      </c>
      <c r="E32" s="230" t="s">
        <v>1064</v>
      </c>
      <c r="F32" s="230" t="s">
        <v>1077</v>
      </c>
      <c r="G32" s="22" t="s">
        <v>266</v>
      </c>
      <c r="H32" s="22">
        <v>1</v>
      </c>
      <c r="I32" s="23">
        <v>41090</v>
      </c>
      <c r="J32" s="23">
        <v>41090</v>
      </c>
      <c r="K32" s="13"/>
      <c r="L32" s="11"/>
      <c r="M32" s="11">
        <v>265000</v>
      </c>
      <c r="N32" s="25">
        <v>45</v>
      </c>
      <c r="O32" s="11">
        <v>119250</v>
      </c>
      <c r="P32" s="11"/>
      <c r="Q32" s="177" t="s">
        <v>1055</v>
      </c>
    </row>
    <row r="33" spans="1:17" ht="23.45" customHeight="1">
      <c r="A33" s="22">
        <v>27</v>
      </c>
      <c r="B33" s="22">
        <v>6</v>
      </c>
      <c r="C33" s="22">
        <v>70</v>
      </c>
      <c r="D33" s="230" t="s">
        <v>1062</v>
      </c>
      <c r="E33" s="230" t="s">
        <v>1063</v>
      </c>
      <c r="F33" s="230" t="s">
        <v>491</v>
      </c>
      <c r="G33" s="22" t="s">
        <v>266</v>
      </c>
      <c r="H33" s="22">
        <v>1</v>
      </c>
      <c r="I33" s="23">
        <v>40909</v>
      </c>
      <c r="J33" s="23">
        <v>40909</v>
      </c>
      <c r="K33" s="13"/>
      <c r="L33" s="11"/>
      <c r="M33" s="11">
        <v>126000</v>
      </c>
      <c r="N33" s="25">
        <v>40</v>
      </c>
      <c r="O33" s="11">
        <v>50400</v>
      </c>
      <c r="P33" s="11"/>
      <c r="Q33" s="177" t="s">
        <v>1055</v>
      </c>
    </row>
    <row r="34" spans="1:17" ht="23.45" customHeight="1">
      <c r="A34" s="22">
        <v>28</v>
      </c>
      <c r="B34" s="22">
        <v>12</v>
      </c>
      <c r="C34" s="22">
        <v>76</v>
      </c>
      <c r="D34" s="230" t="s">
        <v>1071</v>
      </c>
      <c r="E34" s="230" t="s">
        <v>1072</v>
      </c>
      <c r="F34" s="230" t="s">
        <v>1080</v>
      </c>
      <c r="G34" s="22" t="s">
        <v>266</v>
      </c>
      <c r="H34" s="22">
        <v>1</v>
      </c>
      <c r="I34" s="23">
        <v>41639</v>
      </c>
      <c r="J34" s="23">
        <v>41639</v>
      </c>
      <c r="K34" s="13"/>
      <c r="L34" s="11"/>
      <c r="M34" s="11">
        <v>26000</v>
      </c>
      <c r="N34" s="25">
        <v>50</v>
      </c>
      <c r="O34" s="11">
        <v>13000</v>
      </c>
      <c r="P34" s="11"/>
      <c r="Q34" s="177" t="s">
        <v>1055</v>
      </c>
    </row>
    <row r="35" spans="1:17" ht="23.45" customHeight="1">
      <c r="A35" s="22">
        <v>29</v>
      </c>
      <c r="B35" s="22">
        <v>13</v>
      </c>
      <c r="C35" s="22">
        <v>77</v>
      </c>
      <c r="D35" s="230" t="s">
        <v>1073</v>
      </c>
      <c r="E35" s="230" t="s">
        <v>1074</v>
      </c>
      <c r="F35" s="230" t="s">
        <v>1081</v>
      </c>
      <c r="G35" s="22" t="s">
        <v>266</v>
      </c>
      <c r="H35" s="22">
        <v>1</v>
      </c>
      <c r="I35" s="23">
        <v>41639</v>
      </c>
      <c r="J35" s="23">
        <v>41639</v>
      </c>
      <c r="K35" s="13"/>
      <c r="L35" s="11"/>
      <c r="M35" s="11">
        <v>6000</v>
      </c>
      <c r="N35" s="25">
        <v>50</v>
      </c>
      <c r="O35" s="11">
        <v>3000</v>
      </c>
      <c r="P35" s="11"/>
      <c r="Q35" s="177" t="s">
        <v>1055</v>
      </c>
    </row>
    <row r="36" spans="1:17" ht="23.45" customHeight="1">
      <c r="A36" s="22">
        <v>30</v>
      </c>
      <c r="B36" s="22">
        <v>14</v>
      </c>
      <c r="C36" s="22">
        <v>78</v>
      </c>
      <c r="D36" s="230" t="s">
        <v>1075</v>
      </c>
      <c r="E36" s="230" t="s">
        <v>1076</v>
      </c>
      <c r="F36" s="230" t="s">
        <v>332</v>
      </c>
      <c r="G36" s="22" t="s">
        <v>266</v>
      </c>
      <c r="H36" s="22">
        <v>1</v>
      </c>
      <c r="I36" s="23">
        <v>41274</v>
      </c>
      <c r="J36" s="23">
        <v>41274</v>
      </c>
      <c r="K36" s="13"/>
      <c r="L36" s="11"/>
      <c r="M36" s="11">
        <v>300</v>
      </c>
      <c r="N36" s="25">
        <v>90</v>
      </c>
      <c r="O36" s="11">
        <v>270</v>
      </c>
      <c r="P36" s="11"/>
      <c r="Q36" s="177" t="s">
        <v>1055</v>
      </c>
    </row>
    <row r="37" spans="1:17" ht="23.45" customHeight="1">
      <c r="A37" s="22">
        <v>31</v>
      </c>
      <c r="B37" s="22">
        <v>41</v>
      </c>
      <c r="C37" s="22">
        <v>314</v>
      </c>
      <c r="D37" s="230" t="s">
        <v>1115</v>
      </c>
      <c r="E37" s="230" t="s">
        <v>1735</v>
      </c>
      <c r="F37" s="231" t="s">
        <v>1736</v>
      </c>
      <c r="G37" s="22" t="s">
        <v>266</v>
      </c>
      <c r="H37" s="22">
        <v>1</v>
      </c>
      <c r="I37" s="23">
        <v>41090</v>
      </c>
      <c r="J37" s="23">
        <v>41090</v>
      </c>
      <c r="K37" s="13"/>
      <c r="L37" s="11"/>
      <c r="M37" s="11">
        <v>275000</v>
      </c>
      <c r="N37" s="25">
        <v>20</v>
      </c>
      <c r="O37" s="11">
        <v>55000</v>
      </c>
      <c r="P37" s="11"/>
      <c r="Q37" s="177" t="s">
        <v>1055</v>
      </c>
    </row>
    <row r="38" spans="1:17" ht="23.45" customHeight="1">
      <c r="A38" s="22">
        <v>32</v>
      </c>
      <c r="B38" s="22">
        <v>42</v>
      </c>
      <c r="C38" s="22">
        <v>342</v>
      </c>
      <c r="D38" s="230" t="s">
        <v>1116</v>
      </c>
      <c r="E38" s="230" t="s">
        <v>1117</v>
      </c>
      <c r="F38" s="230" t="s">
        <v>1120</v>
      </c>
      <c r="G38" s="22" t="s">
        <v>266</v>
      </c>
      <c r="H38" s="22">
        <v>1</v>
      </c>
      <c r="I38" s="23">
        <v>41090</v>
      </c>
      <c r="J38" s="23">
        <v>41090</v>
      </c>
      <c r="K38" s="13"/>
      <c r="L38" s="11"/>
      <c r="M38" s="11">
        <v>42000</v>
      </c>
      <c r="N38" s="25">
        <v>34</v>
      </c>
      <c r="O38" s="11">
        <v>14280</v>
      </c>
      <c r="P38" s="11"/>
      <c r="Q38" s="177" t="s">
        <v>1055</v>
      </c>
    </row>
    <row r="39" spans="1:17" ht="23.45" customHeight="1">
      <c r="A39" s="22"/>
      <c r="B39" s="22">
        <v>25</v>
      </c>
      <c r="C39" s="22">
        <v>201</v>
      </c>
      <c r="D39" s="231" t="s">
        <v>1691</v>
      </c>
      <c r="E39" s="230" t="s">
        <v>1102</v>
      </c>
      <c r="F39" s="230" t="s">
        <v>374</v>
      </c>
      <c r="G39" s="22" t="s">
        <v>266</v>
      </c>
      <c r="H39" s="22">
        <v>1</v>
      </c>
      <c r="I39" s="23">
        <v>41090</v>
      </c>
      <c r="J39" s="23">
        <v>41090</v>
      </c>
      <c r="K39" s="13"/>
      <c r="L39" s="11"/>
      <c r="M39" s="11">
        <v>46000</v>
      </c>
      <c r="N39" s="25">
        <v>46</v>
      </c>
      <c r="O39" s="11">
        <v>21160</v>
      </c>
      <c r="P39" s="11"/>
      <c r="Q39" s="177" t="s">
        <v>1055</v>
      </c>
    </row>
    <row r="40" spans="1:17" ht="23.45" customHeight="1">
      <c r="A40" s="215"/>
      <c r="B40" s="22">
        <v>26</v>
      </c>
      <c r="C40" s="22">
        <v>202</v>
      </c>
      <c r="D40" s="231" t="s">
        <v>1691</v>
      </c>
      <c r="E40" s="230" t="s">
        <v>1103</v>
      </c>
      <c r="F40" s="230" t="s">
        <v>374</v>
      </c>
      <c r="G40" s="22" t="s">
        <v>266</v>
      </c>
      <c r="H40" s="22">
        <v>1</v>
      </c>
      <c r="I40" s="23">
        <v>41090</v>
      </c>
      <c r="J40" s="23">
        <v>41090</v>
      </c>
      <c r="K40" s="13"/>
      <c r="L40" s="11"/>
      <c r="M40" s="11">
        <v>57000</v>
      </c>
      <c r="N40" s="25">
        <v>46</v>
      </c>
      <c r="O40" s="11">
        <v>26220</v>
      </c>
      <c r="P40" s="11"/>
      <c r="Q40" s="177" t="s">
        <v>1055</v>
      </c>
    </row>
    <row r="41" spans="1:17" ht="23.45" customHeight="1">
      <c r="A41" s="215"/>
      <c r="B41" s="22">
        <v>27</v>
      </c>
      <c r="C41" s="22">
        <v>203</v>
      </c>
      <c r="D41" s="231" t="s">
        <v>1691</v>
      </c>
      <c r="E41" s="230" t="s">
        <v>1104</v>
      </c>
      <c r="F41" s="230" t="s">
        <v>581</v>
      </c>
      <c r="G41" s="22" t="s">
        <v>266</v>
      </c>
      <c r="H41" s="22">
        <v>1</v>
      </c>
      <c r="I41" s="23">
        <v>41090</v>
      </c>
      <c r="J41" s="23">
        <v>41090</v>
      </c>
      <c r="K41" s="13"/>
      <c r="L41" s="11"/>
      <c r="M41" s="11">
        <v>385000</v>
      </c>
      <c r="N41" s="25">
        <v>46</v>
      </c>
      <c r="O41" s="11">
        <v>177100</v>
      </c>
      <c r="P41" s="11"/>
      <c r="Q41" s="177" t="s">
        <v>1055</v>
      </c>
    </row>
    <row r="42" spans="1:17" ht="23.45" customHeight="1">
      <c r="A42" s="215"/>
      <c r="B42" s="22">
        <v>28</v>
      </c>
      <c r="C42" s="22">
        <v>206</v>
      </c>
      <c r="D42" s="231" t="s">
        <v>1691</v>
      </c>
      <c r="E42" s="230" t="s">
        <v>1105</v>
      </c>
      <c r="F42" s="230" t="s">
        <v>374</v>
      </c>
      <c r="G42" s="22" t="s">
        <v>266</v>
      </c>
      <c r="H42" s="22">
        <v>1</v>
      </c>
      <c r="I42" s="23">
        <v>41090</v>
      </c>
      <c r="J42" s="23">
        <v>41090</v>
      </c>
      <c r="K42" s="13"/>
      <c r="L42" s="11"/>
      <c r="M42" s="11">
        <v>28000</v>
      </c>
      <c r="N42" s="25">
        <v>46</v>
      </c>
      <c r="O42" s="11">
        <v>12880</v>
      </c>
      <c r="P42" s="11"/>
      <c r="Q42" s="177" t="s">
        <v>1055</v>
      </c>
    </row>
    <row r="43" spans="1:17" ht="23.45" customHeight="1">
      <c r="A43" s="215"/>
      <c r="B43" s="22">
        <v>29</v>
      </c>
      <c r="C43" s="22">
        <v>207</v>
      </c>
      <c r="D43" s="231" t="s">
        <v>1691</v>
      </c>
      <c r="E43" s="230" t="s">
        <v>1105</v>
      </c>
      <c r="F43" s="230" t="s">
        <v>374</v>
      </c>
      <c r="G43" s="22" t="s">
        <v>266</v>
      </c>
      <c r="H43" s="22">
        <v>1</v>
      </c>
      <c r="I43" s="23">
        <v>41090</v>
      </c>
      <c r="J43" s="23">
        <v>41090</v>
      </c>
      <c r="K43" s="13"/>
      <c r="L43" s="11"/>
      <c r="M43" s="11">
        <v>28000</v>
      </c>
      <c r="N43" s="25">
        <v>46</v>
      </c>
      <c r="O43" s="11">
        <v>12880</v>
      </c>
      <c r="P43" s="11"/>
      <c r="Q43" s="177" t="s">
        <v>1055</v>
      </c>
    </row>
    <row r="44" spans="1:17" ht="23.45" customHeight="1">
      <c r="A44" s="215"/>
      <c r="B44" s="22">
        <v>30</v>
      </c>
      <c r="C44" s="22">
        <v>210</v>
      </c>
      <c r="D44" s="231" t="s">
        <v>1691</v>
      </c>
      <c r="E44" s="230" t="s">
        <v>1106</v>
      </c>
      <c r="F44" s="230" t="s">
        <v>374</v>
      </c>
      <c r="G44" s="22" t="s">
        <v>266</v>
      </c>
      <c r="H44" s="22">
        <v>1</v>
      </c>
      <c r="I44" s="23">
        <v>41090</v>
      </c>
      <c r="J44" s="23">
        <v>41090</v>
      </c>
      <c r="K44" s="13"/>
      <c r="L44" s="11"/>
      <c r="M44" s="11">
        <v>26000</v>
      </c>
      <c r="N44" s="25">
        <v>46</v>
      </c>
      <c r="O44" s="11">
        <v>11960</v>
      </c>
      <c r="P44" s="11"/>
      <c r="Q44" s="177" t="s">
        <v>1055</v>
      </c>
    </row>
    <row r="45" spans="1:17" ht="23.45" customHeight="1">
      <c r="A45" s="215"/>
      <c r="B45" s="22">
        <v>31</v>
      </c>
      <c r="C45" s="22">
        <v>212</v>
      </c>
      <c r="D45" s="231" t="s">
        <v>1691</v>
      </c>
      <c r="E45" s="230" t="s">
        <v>1107</v>
      </c>
      <c r="F45" s="230" t="s">
        <v>374</v>
      </c>
      <c r="G45" s="22" t="s">
        <v>266</v>
      </c>
      <c r="H45" s="22">
        <v>1</v>
      </c>
      <c r="I45" s="23">
        <v>41090</v>
      </c>
      <c r="J45" s="23">
        <v>41090</v>
      </c>
      <c r="K45" s="13"/>
      <c r="L45" s="11"/>
      <c r="M45" s="11">
        <v>69000</v>
      </c>
      <c r="N45" s="25">
        <v>46</v>
      </c>
      <c r="O45" s="11">
        <v>31740</v>
      </c>
      <c r="P45" s="11"/>
      <c r="Q45" s="177" t="s">
        <v>1055</v>
      </c>
    </row>
    <row r="46" spans="1:17" ht="23.45" customHeight="1">
      <c r="A46" s="215"/>
      <c r="B46" s="22">
        <v>32</v>
      </c>
      <c r="C46" s="22">
        <v>213</v>
      </c>
      <c r="D46" s="231" t="s">
        <v>1691</v>
      </c>
      <c r="E46" s="230" t="s">
        <v>1108</v>
      </c>
      <c r="F46" s="230" t="s">
        <v>374</v>
      </c>
      <c r="G46" s="22" t="s">
        <v>266</v>
      </c>
      <c r="H46" s="22">
        <v>1</v>
      </c>
      <c r="I46" s="23">
        <v>41090</v>
      </c>
      <c r="J46" s="23">
        <v>41090</v>
      </c>
      <c r="K46" s="13"/>
      <c r="L46" s="11"/>
      <c r="M46" s="11">
        <v>42000</v>
      </c>
      <c r="N46" s="25">
        <v>46</v>
      </c>
      <c r="O46" s="11">
        <v>19320</v>
      </c>
      <c r="P46" s="11"/>
      <c r="Q46" s="177" t="s">
        <v>1055</v>
      </c>
    </row>
    <row r="47" spans="1:17" ht="23.45" customHeight="1">
      <c r="A47" s="215"/>
      <c r="B47" s="22">
        <v>33</v>
      </c>
      <c r="C47" s="22">
        <v>214</v>
      </c>
      <c r="D47" s="231" t="s">
        <v>1691</v>
      </c>
      <c r="E47" s="230" t="s">
        <v>1108</v>
      </c>
      <c r="F47" s="230" t="s">
        <v>374</v>
      </c>
      <c r="G47" s="22" t="s">
        <v>266</v>
      </c>
      <c r="H47" s="22">
        <v>1</v>
      </c>
      <c r="I47" s="23">
        <v>41090</v>
      </c>
      <c r="J47" s="23">
        <v>41090</v>
      </c>
      <c r="K47" s="13"/>
      <c r="L47" s="11"/>
      <c r="M47" s="11">
        <v>42000</v>
      </c>
      <c r="N47" s="25">
        <v>46</v>
      </c>
      <c r="O47" s="11">
        <v>19320</v>
      </c>
      <c r="P47" s="11"/>
      <c r="Q47" s="177" t="s">
        <v>1055</v>
      </c>
    </row>
    <row r="48" spans="1:17" ht="23.45" customHeight="1">
      <c r="A48" s="215"/>
      <c r="B48" s="22">
        <v>34</v>
      </c>
      <c r="C48" s="22">
        <v>215</v>
      </c>
      <c r="D48" s="231" t="s">
        <v>1691</v>
      </c>
      <c r="E48" s="230" t="s">
        <v>1106</v>
      </c>
      <c r="F48" s="230" t="s">
        <v>374</v>
      </c>
      <c r="G48" s="22" t="s">
        <v>266</v>
      </c>
      <c r="H48" s="22">
        <v>1</v>
      </c>
      <c r="I48" s="23">
        <v>41090</v>
      </c>
      <c r="J48" s="23">
        <v>41090</v>
      </c>
      <c r="K48" s="13"/>
      <c r="L48" s="11"/>
      <c r="M48" s="11">
        <v>26000</v>
      </c>
      <c r="N48" s="25">
        <v>46</v>
      </c>
      <c r="O48" s="11">
        <v>11960</v>
      </c>
      <c r="P48" s="11"/>
      <c r="Q48" s="177" t="s">
        <v>1055</v>
      </c>
    </row>
    <row r="49" spans="1:17" ht="23.45" customHeight="1">
      <c r="A49" s="215"/>
      <c r="B49" s="22">
        <v>35</v>
      </c>
      <c r="C49" s="22">
        <v>216</v>
      </c>
      <c r="D49" s="231" t="s">
        <v>1691</v>
      </c>
      <c r="E49" s="230" t="s">
        <v>1106</v>
      </c>
      <c r="F49" s="230" t="s">
        <v>374</v>
      </c>
      <c r="G49" s="22" t="s">
        <v>266</v>
      </c>
      <c r="H49" s="22">
        <v>1</v>
      </c>
      <c r="I49" s="23">
        <v>41090</v>
      </c>
      <c r="J49" s="23">
        <v>41090</v>
      </c>
      <c r="K49" s="13"/>
      <c r="L49" s="11"/>
      <c r="M49" s="11">
        <v>26000</v>
      </c>
      <c r="N49" s="25">
        <v>46</v>
      </c>
      <c r="O49" s="11">
        <v>11960</v>
      </c>
      <c r="P49" s="11"/>
      <c r="Q49" s="177" t="s">
        <v>1055</v>
      </c>
    </row>
    <row r="50" spans="1:17" ht="23.45" customHeight="1">
      <c r="A50" s="215"/>
      <c r="B50" s="22">
        <v>44</v>
      </c>
      <c r="C50" s="22">
        <v>358</v>
      </c>
      <c r="D50" s="230" t="s">
        <v>426</v>
      </c>
      <c r="E50" s="230" t="s">
        <v>1121</v>
      </c>
      <c r="F50" s="230" t="s">
        <v>437</v>
      </c>
      <c r="G50" s="22" t="s">
        <v>266</v>
      </c>
      <c r="H50" s="22">
        <v>1</v>
      </c>
      <c r="I50" s="23">
        <v>41640</v>
      </c>
      <c r="J50" s="23">
        <v>41640</v>
      </c>
      <c r="K50" s="13"/>
      <c r="L50" s="11"/>
      <c r="M50" s="11">
        <v>103000</v>
      </c>
      <c r="N50" s="25">
        <v>56</v>
      </c>
      <c r="O50" s="11">
        <v>57680</v>
      </c>
      <c r="P50" s="11"/>
      <c r="Q50" s="177" t="s">
        <v>1055</v>
      </c>
    </row>
    <row r="51" spans="1:17" ht="23.45" customHeight="1">
      <c r="A51" s="215"/>
      <c r="B51" s="22">
        <v>45</v>
      </c>
      <c r="C51" s="22">
        <v>359</v>
      </c>
      <c r="D51" s="230" t="s">
        <v>428</v>
      </c>
      <c r="E51" s="230" t="s">
        <v>429</v>
      </c>
      <c r="F51" s="230" t="s">
        <v>437</v>
      </c>
      <c r="G51" s="22" t="s">
        <v>266</v>
      </c>
      <c r="H51" s="22">
        <v>9</v>
      </c>
      <c r="I51" s="23">
        <v>40908</v>
      </c>
      <c r="J51" s="23">
        <v>40908</v>
      </c>
      <c r="K51" s="13"/>
      <c r="L51" s="11"/>
      <c r="M51" s="11">
        <v>279000</v>
      </c>
      <c r="N51" s="25">
        <v>43</v>
      </c>
      <c r="O51" s="11">
        <v>119970</v>
      </c>
      <c r="P51" s="11"/>
      <c r="Q51" s="177" t="s">
        <v>1055</v>
      </c>
    </row>
    <row r="52" spans="1:17" ht="23.45" customHeight="1">
      <c r="A52" s="215"/>
      <c r="B52" s="22">
        <v>46</v>
      </c>
      <c r="C52" s="22">
        <v>360</v>
      </c>
      <c r="D52" s="230" t="s">
        <v>430</v>
      </c>
      <c r="E52" s="230" t="s">
        <v>431</v>
      </c>
      <c r="F52" s="230" t="s">
        <v>1122</v>
      </c>
      <c r="G52" s="22" t="s">
        <v>266</v>
      </c>
      <c r="H52" s="22">
        <v>2</v>
      </c>
      <c r="I52" s="23">
        <v>40908</v>
      </c>
      <c r="J52" s="23">
        <v>40908</v>
      </c>
      <c r="K52" s="13"/>
      <c r="L52" s="11"/>
      <c r="M52" s="11">
        <v>84000</v>
      </c>
      <c r="N52" s="25">
        <v>43</v>
      </c>
      <c r="O52" s="11">
        <v>36120</v>
      </c>
      <c r="P52" s="11"/>
      <c r="Q52" s="177" t="s">
        <v>1055</v>
      </c>
    </row>
    <row r="53" spans="1:17" ht="23.45" customHeight="1">
      <c r="A53" s="215"/>
      <c r="B53" s="22">
        <v>47</v>
      </c>
      <c r="C53" s="22">
        <v>361</v>
      </c>
      <c r="D53" s="230" t="s">
        <v>432</v>
      </c>
      <c r="E53" s="230" t="s">
        <v>436</v>
      </c>
      <c r="F53" s="230" t="s">
        <v>1122</v>
      </c>
      <c r="G53" s="22" t="s">
        <v>266</v>
      </c>
      <c r="H53" s="22">
        <v>12</v>
      </c>
      <c r="I53" s="23">
        <v>40908</v>
      </c>
      <c r="J53" s="23">
        <v>40908</v>
      </c>
      <c r="K53" s="13"/>
      <c r="L53" s="11"/>
      <c r="M53" s="11">
        <v>36000</v>
      </c>
      <c r="N53" s="25">
        <v>36</v>
      </c>
      <c r="O53" s="11">
        <v>12960</v>
      </c>
      <c r="P53" s="11"/>
      <c r="Q53" s="177" t="s">
        <v>1055</v>
      </c>
    </row>
    <row r="54" spans="1:17" ht="23.45" customHeight="1">
      <c r="A54" s="215"/>
      <c r="B54" s="22"/>
      <c r="C54" s="22"/>
      <c r="D54" s="240" t="s">
        <v>1702</v>
      </c>
      <c r="E54" s="239"/>
      <c r="F54" s="239"/>
      <c r="G54" s="210"/>
      <c r="H54" s="210"/>
      <c r="I54" s="211"/>
      <c r="J54" s="211"/>
      <c r="K54" s="212"/>
      <c r="L54" s="213"/>
      <c r="M54" s="213">
        <f>SUM(M7:M53)</f>
        <v>11388000</v>
      </c>
      <c r="N54" s="233"/>
      <c r="O54" s="213">
        <f>SUM(O7:O53)</f>
        <v>5131224</v>
      </c>
      <c r="P54" s="11"/>
      <c r="Q54" s="177"/>
    </row>
    <row r="55" spans="1:17" ht="23.45" customHeight="1">
      <c r="A55" s="215"/>
      <c r="B55" s="22">
        <v>48</v>
      </c>
      <c r="C55" s="22">
        <v>1</v>
      </c>
      <c r="D55" s="217" t="s">
        <v>1123</v>
      </c>
      <c r="E55" s="216" t="s">
        <v>1124</v>
      </c>
      <c r="F55" s="216"/>
      <c r="G55" s="22" t="s">
        <v>266</v>
      </c>
      <c r="H55" s="22" t="s">
        <v>1127</v>
      </c>
      <c r="I55" s="23">
        <v>41455</v>
      </c>
      <c r="J55" s="23">
        <v>41455</v>
      </c>
      <c r="K55" s="13"/>
      <c r="L55" s="11"/>
      <c r="M55" s="11">
        <v>22100</v>
      </c>
      <c r="N55" s="25">
        <v>40</v>
      </c>
      <c r="O55" s="11">
        <v>8840</v>
      </c>
      <c r="P55" s="11"/>
      <c r="Q55" s="22" t="s">
        <v>1055</v>
      </c>
    </row>
    <row r="56" spans="1:17" ht="23.45" customHeight="1">
      <c r="A56" s="215"/>
      <c r="B56" s="22">
        <v>49</v>
      </c>
      <c r="C56" s="22">
        <v>2</v>
      </c>
      <c r="D56" s="217" t="s">
        <v>1123</v>
      </c>
      <c r="E56" s="216" t="s">
        <v>1124</v>
      </c>
      <c r="F56" s="216"/>
      <c r="G56" s="22" t="s">
        <v>266</v>
      </c>
      <c r="H56" s="22">
        <v>1</v>
      </c>
      <c r="I56" s="23">
        <v>41455</v>
      </c>
      <c r="J56" s="23">
        <v>41455</v>
      </c>
      <c r="K56" s="13"/>
      <c r="L56" s="11"/>
      <c r="M56" s="11">
        <v>20200</v>
      </c>
      <c r="N56" s="25">
        <v>40</v>
      </c>
      <c r="O56" s="11">
        <v>8080</v>
      </c>
      <c r="P56" s="11"/>
      <c r="Q56" s="22" t="s">
        <v>1055</v>
      </c>
    </row>
    <row r="57" spans="1:17" ht="23.45" customHeight="1">
      <c r="A57" s="215"/>
      <c r="B57" s="22">
        <v>50</v>
      </c>
      <c r="C57" s="22">
        <v>3</v>
      </c>
      <c r="D57" s="217" t="s">
        <v>1123</v>
      </c>
      <c r="E57" s="216" t="s">
        <v>1124</v>
      </c>
      <c r="F57" s="216"/>
      <c r="G57" s="22" t="s">
        <v>266</v>
      </c>
      <c r="H57" s="22">
        <v>1</v>
      </c>
      <c r="I57" s="23">
        <v>41455</v>
      </c>
      <c r="J57" s="23">
        <v>41455</v>
      </c>
      <c r="K57" s="13"/>
      <c r="L57" s="11"/>
      <c r="M57" s="11">
        <v>20900</v>
      </c>
      <c r="N57" s="25">
        <v>40</v>
      </c>
      <c r="O57" s="11">
        <v>8360</v>
      </c>
      <c r="P57" s="11"/>
      <c r="Q57" s="22" t="s">
        <v>1055</v>
      </c>
    </row>
    <row r="58" spans="1:17" ht="23.45" customHeight="1">
      <c r="A58" s="215"/>
      <c r="B58" s="22">
        <v>51</v>
      </c>
      <c r="C58" s="22">
        <v>4</v>
      </c>
      <c r="D58" s="217" t="s">
        <v>1123</v>
      </c>
      <c r="E58" s="216" t="s">
        <v>1124</v>
      </c>
      <c r="F58" s="216"/>
      <c r="G58" s="22" t="s">
        <v>266</v>
      </c>
      <c r="H58" s="22">
        <v>1</v>
      </c>
      <c r="I58" s="23">
        <v>41455</v>
      </c>
      <c r="J58" s="23">
        <v>41455</v>
      </c>
      <c r="K58" s="13"/>
      <c r="L58" s="11"/>
      <c r="M58" s="11">
        <v>20900</v>
      </c>
      <c r="N58" s="25">
        <v>40</v>
      </c>
      <c r="O58" s="11">
        <v>8360</v>
      </c>
      <c r="P58" s="11"/>
      <c r="Q58" s="22" t="s">
        <v>1055</v>
      </c>
    </row>
    <row r="59" spans="1:17" ht="23.45" customHeight="1">
      <c r="A59" s="215"/>
      <c r="B59" s="22">
        <v>52</v>
      </c>
      <c r="C59" s="22">
        <v>5</v>
      </c>
      <c r="D59" s="217" t="s">
        <v>1125</v>
      </c>
      <c r="E59" s="216" t="s">
        <v>1124</v>
      </c>
      <c r="F59" s="216"/>
      <c r="G59" s="22" t="s">
        <v>266</v>
      </c>
      <c r="H59" s="22">
        <v>1</v>
      </c>
      <c r="I59" s="23">
        <v>41455</v>
      </c>
      <c r="J59" s="23">
        <v>41455</v>
      </c>
      <c r="K59" s="13"/>
      <c r="L59" s="11"/>
      <c r="M59" s="11">
        <v>309900</v>
      </c>
      <c r="N59" s="25">
        <v>40</v>
      </c>
      <c r="O59" s="11">
        <v>123960</v>
      </c>
      <c r="P59" s="11"/>
      <c r="Q59" s="22" t="s">
        <v>1055</v>
      </c>
    </row>
    <row r="60" spans="1:17" ht="23.45" customHeight="1">
      <c r="A60" s="215"/>
      <c r="B60" s="22">
        <v>53</v>
      </c>
      <c r="C60" s="22">
        <v>6</v>
      </c>
      <c r="D60" s="217" t="s">
        <v>1126</v>
      </c>
      <c r="E60" s="216" t="s">
        <v>1124</v>
      </c>
      <c r="F60" s="216"/>
      <c r="G60" s="22" t="s">
        <v>266</v>
      </c>
      <c r="H60" s="22">
        <v>1</v>
      </c>
      <c r="I60" s="23">
        <v>41455</v>
      </c>
      <c r="J60" s="23">
        <v>41455</v>
      </c>
      <c r="K60" s="13"/>
      <c r="L60" s="11"/>
      <c r="M60" s="11">
        <v>461700</v>
      </c>
      <c r="N60" s="25">
        <v>40</v>
      </c>
      <c r="O60" s="202">
        <v>184680</v>
      </c>
      <c r="P60" s="202"/>
      <c r="Q60" s="22" t="s">
        <v>1055</v>
      </c>
    </row>
    <row r="61" spans="1:17" ht="23.45" customHeight="1">
      <c r="A61" s="215"/>
      <c r="B61" s="22">
        <v>54</v>
      </c>
      <c r="C61" s="22">
        <v>8</v>
      </c>
      <c r="D61" s="217" t="s">
        <v>1128</v>
      </c>
      <c r="E61" s="216" t="s">
        <v>1124</v>
      </c>
      <c r="F61" s="216"/>
      <c r="G61" s="22" t="s">
        <v>266</v>
      </c>
      <c r="H61" s="22">
        <v>1</v>
      </c>
      <c r="I61" s="23">
        <v>41455</v>
      </c>
      <c r="J61" s="23">
        <v>41455</v>
      </c>
      <c r="K61" s="13"/>
      <c r="L61" s="11"/>
      <c r="M61" s="11">
        <v>458800</v>
      </c>
      <c r="N61" s="25">
        <v>40</v>
      </c>
      <c r="O61" s="202">
        <v>183520</v>
      </c>
      <c r="P61" s="202"/>
      <c r="Q61" s="22" t="s">
        <v>1055</v>
      </c>
    </row>
    <row r="62" spans="1:17" ht="23.45" customHeight="1">
      <c r="A62" s="215"/>
      <c r="B62" s="22">
        <v>55</v>
      </c>
      <c r="C62" s="22">
        <v>9</v>
      </c>
      <c r="D62" s="217" t="s">
        <v>1129</v>
      </c>
      <c r="E62" s="216" t="s">
        <v>1124</v>
      </c>
      <c r="F62" s="216"/>
      <c r="G62" s="22" t="s">
        <v>266</v>
      </c>
      <c r="H62" s="22">
        <v>1</v>
      </c>
      <c r="I62" s="23">
        <v>41455</v>
      </c>
      <c r="J62" s="23">
        <v>41455</v>
      </c>
      <c r="K62" s="13"/>
      <c r="L62" s="11"/>
      <c r="M62" s="11">
        <v>325600</v>
      </c>
      <c r="N62" s="25">
        <v>40</v>
      </c>
      <c r="O62" s="202">
        <v>130240</v>
      </c>
      <c r="P62" s="202"/>
      <c r="Q62" s="22" t="s">
        <v>1055</v>
      </c>
    </row>
    <row r="63" spans="1:17" ht="23.45" customHeight="1">
      <c r="A63" s="215"/>
      <c r="B63" s="22">
        <v>56</v>
      </c>
      <c r="C63" s="22">
        <v>10</v>
      </c>
      <c r="D63" s="217" t="s">
        <v>1130</v>
      </c>
      <c r="E63" s="216" t="s">
        <v>1124</v>
      </c>
      <c r="F63" s="216"/>
      <c r="G63" s="22" t="s">
        <v>266</v>
      </c>
      <c r="H63" s="22">
        <v>1</v>
      </c>
      <c r="I63" s="23">
        <v>41455</v>
      </c>
      <c r="J63" s="23">
        <v>41455</v>
      </c>
      <c r="K63" s="13"/>
      <c r="L63" s="11"/>
      <c r="M63" s="11">
        <v>340400</v>
      </c>
      <c r="N63" s="25">
        <v>40</v>
      </c>
      <c r="O63" s="202">
        <v>136160</v>
      </c>
      <c r="P63" s="202"/>
      <c r="Q63" s="22" t="s">
        <v>1055</v>
      </c>
    </row>
    <row r="64" spans="1:17" ht="23.45" customHeight="1">
      <c r="A64" s="215"/>
      <c r="B64" s="22">
        <v>57</v>
      </c>
      <c r="C64" s="22">
        <v>11</v>
      </c>
      <c r="D64" s="217" t="s">
        <v>1131</v>
      </c>
      <c r="E64" s="216" t="s">
        <v>1124</v>
      </c>
      <c r="F64" s="216"/>
      <c r="G64" s="22" t="s">
        <v>266</v>
      </c>
      <c r="H64" s="22">
        <v>1</v>
      </c>
      <c r="I64" s="23">
        <v>41455</v>
      </c>
      <c r="J64" s="23">
        <v>41455</v>
      </c>
      <c r="K64" s="13"/>
      <c r="L64" s="11"/>
      <c r="M64" s="11">
        <v>133200</v>
      </c>
      <c r="N64" s="25">
        <v>40</v>
      </c>
      <c r="O64" s="202">
        <v>53280</v>
      </c>
      <c r="P64" s="202"/>
      <c r="Q64" s="22" t="s">
        <v>1055</v>
      </c>
    </row>
    <row r="65" spans="1:17" ht="23.45" customHeight="1">
      <c r="A65" s="215"/>
      <c r="B65" s="22">
        <v>58</v>
      </c>
      <c r="C65" s="22">
        <v>12</v>
      </c>
      <c r="D65" s="217" t="s">
        <v>1132</v>
      </c>
      <c r="E65" s="216" t="s">
        <v>1124</v>
      </c>
      <c r="F65" s="216"/>
      <c r="G65" s="22" t="s">
        <v>266</v>
      </c>
      <c r="H65" s="22">
        <v>1</v>
      </c>
      <c r="I65" s="23">
        <v>41455</v>
      </c>
      <c r="J65" s="23">
        <v>41455</v>
      </c>
      <c r="K65" s="13"/>
      <c r="L65" s="11"/>
      <c r="M65" s="11">
        <v>170200</v>
      </c>
      <c r="N65" s="25">
        <v>40</v>
      </c>
      <c r="O65" s="202">
        <v>68080</v>
      </c>
      <c r="P65" s="202"/>
      <c r="Q65" s="22" t="s">
        <v>1055</v>
      </c>
    </row>
    <row r="66" spans="1:17" ht="23.45" customHeight="1">
      <c r="A66" s="215"/>
      <c r="B66" s="22">
        <v>59</v>
      </c>
      <c r="C66" s="22">
        <v>14</v>
      </c>
      <c r="D66" s="217" t="s">
        <v>1133</v>
      </c>
      <c r="E66" s="216" t="s">
        <v>1124</v>
      </c>
      <c r="F66" s="216"/>
      <c r="G66" s="22" t="s">
        <v>266</v>
      </c>
      <c r="H66" s="22">
        <v>1</v>
      </c>
      <c r="I66" s="23">
        <v>41455</v>
      </c>
      <c r="J66" s="23">
        <v>41455</v>
      </c>
      <c r="K66" s="13"/>
      <c r="L66" s="11"/>
      <c r="M66" s="11">
        <v>29100</v>
      </c>
      <c r="N66" s="25">
        <v>40</v>
      </c>
      <c r="O66" s="202">
        <v>11640</v>
      </c>
      <c r="P66" s="202"/>
      <c r="Q66" s="22" t="s">
        <v>1055</v>
      </c>
    </row>
    <row r="67" spans="1:17" ht="23.45" customHeight="1">
      <c r="A67" s="215"/>
      <c r="B67" s="22">
        <v>60</v>
      </c>
      <c r="C67" s="22">
        <v>15</v>
      </c>
      <c r="D67" s="217" t="s">
        <v>1134</v>
      </c>
      <c r="E67" s="216" t="s">
        <v>1124</v>
      </c>
      <c r="F67" s="216"/>
      <c r="G67" s="22" t="s">
        <v>266</v>
      </c>
      <c r="H67" s="22">
        <v>1</v>
      </c>
      <c r="I67" s="23">
        <v>41455</v>
      </c>
      <c r="J67" s="23">
        <v>41455</v>
      </c>
      <c r="K67" s="13"/>
      <c r="L67" s="11"/>
      <c r="M67" s="11">
        <v>25700</v>
      </c>
      <c r="N67" s="25">
        <v>40</v>
      </c>
      <c r="O67" s="11">
        <v>10280</v>
      </c>
      <c r="P67" s="11"/>
      <c r="Q67" s="22" t="s">
        <v>1055</v>
      </c>
    </row>
    <row r="68" spans="1:17" ht="23.45" customHeight="1">
      <c r="A68" s="215"/>
      <c r="B68" s="22">
        <v>61</v>
      </c>
      <c r="C68" s="22">
        <v>16</v>
      </c>
      <c r="D68" s="217" t="s">
        <v>1135</v>
      </c>
      <c r="E68" s="216" t="s">
        <v>1124</v>
      </c>
      <c r="F68" s="216"/>
      <c r="G68" s="22" t="s">
        <v>266</v>
      </c>
      <c r="H68" s="22">
        <v>1</v>
      </c>
      <c r="I68" s="23">
        <v>41455</v>
      </c>
      <c r="J68" s="23">
        <v>41455</v>
      </c>
      <c r="K68" s="13"/>
      <c r="L68" s="11"/>
      <c r="M68" s="11">
        <v>21100</v>
      </c>
      <c r="N68" s="25">
        <v>40</v>
      </c>
      <c r="O68" s="11">
        <v>8440</v>
      </c>
      <c r="P68" s="11"/>
      <c r="Q68" s="22" t="s">
        <v>1055</v>
      </c>
    </row>
    <row r="69" spans="1:17" ht="23.45" customHeight="1">
      <c r="A69" s="215"/>
      <c r="B69" s="22">
        <v>62</v>
      </c>
      <c r="C69" s="22">
        <v>17</v>
      </c>
      <c r="D69" s="217" t="s">
        <v>1136</v>
      </c>
      <c r="E69" s="216" t="s">
        <v>1124</v>
      </c>
      <c r="F69" s="216"/>
      <c r="G69" s="22" t="s">
        <v>266</v>
      </c>
      <c r="H69" s="22">
        <v>1</v>
      </c>
      <c r="I69" s="23">
        <v>41455</v>
      </c>
      <c r="J69" s="23">
        <v>41455</v>
      </c>
      <c r="K69" s="13"/>
      <c r="L69" s="11"/>
      <c r="M69" s="11">
        <v>20600</v>
      </c>
      <c r="N69" s="25">
        <v>40</v>
      </c>
      <c r="O69" s="11">
        <v>8240</v>
      </c>
      <c r="P69" s="11"/>
      <c r="Q69" s="22" t="s">
        <v>1055</v>
      </c>
    </row>
    <row r="70" spans="1:17" ht="23.45" customHeight="1">
      <c r="A70" s="215"/>
      <c r="B70" s="22">
        <v>63</v>
      </c>
      <c r="C70" s="22">
        <v>18</v>
      </c>
      <c r="D70" s="217" t="s">
        <v>1137</v>
      </c>
      <c r="E70" s="216" t="s">
        <v>1124</v>
      </c>
      <c r="F70" s="216"/>
      <c r="G70" s="22" t="s">
        <v>266</v>
      </c>
      <c r="H70" s="22">
        <v>1</v>
      </c>
      <c r="I70" s="23">
        <v>41455</v>
      </c>
      <c r="J70" s="23">
        <v>41455</v>
      </c>
      <c r="K70" s="13"/>
      <c r="L70" s="11"/>
      <c r="M70" s="11">
        <v>29800</v>
      </c>
      <c r="N70" s="25">
        <v>40</v>
      </c>
      <c r="O70" s="11">
        <v>11920</v>
      </c>
      <c r="P70" s="11"/>
      <c r="Q70" s="22" t="s">
        <v>1055</v>
      </c>
    </row>
    <row r="71" spans="1:17" ht="23.45" customHeight="1">
      <c r="A71" s="215"/>
      <c r="B71" s="22">
        <v>64</v>
      </c>
      <c r="C71" s="22">
        <v>19</v>
      </c>
      <c r="D71" s="217" t="s">
        <v>1138</v>
      </c>
      <c r="E71" s="216" t="s">
        <v>1124</v>
      </c>
      <c r="F71" s="216"/>
      <c r="G71" s="22" t="s">
        <v>266</v>
      </c>
      <c r="H71" s="22">
        <v>1</v>
      </c>
      <c r="I71" s="23">
        <v>41455</v>
      </c>
      <c r="J71" s="23">
        <v>41455</v>
      </c>
      <c r="K71" s="13"/>
      <c r="L71" s="11"/>
      <c r="M71" s="11">
        <v>16300</v>
      </c>
      <c r="N71" s="25">
        <v>40</v>
      </c>
      <c r="O71" s="11">
        <v>6520</v>
      </c>
      <c r="P71" s="11"/>
      <c r="Q71" s="22" t="s">
        <v>1055</v>
      </c>
    </row>
    <row r="72" spans="1:17" ht="23.45" customHeight="1">
      <c r="A72" s="215"/>
      <c r="B72" s="22">
        <v>65</v>
      </c>
      <c r="C72" s="22">
        <v>20</v>
      </c>
      <c r="D72" s="217" t="s">
        <v>1139</v>
      </c>
      <c r="E72" s="216" t="s">
        <v>1124</v>
      </c>
      <c r="F72" s="216"/>
      <c r="G72" s="22" t="s">
        <v>266</v>
      </c>
      <c r="H72" s="22">
        <v>1</v>
      </c>
      <c r="I72" s="23">
        <v>41455</v>
      </c>
      <c r="J72" s="23">
        <v>41455</v>
      </c>
      <c r="K72" s="13"/>
      <c r="L72" s="11"/>
      <c r="M72" s="11">
        <v>16200</v>
      </c>
      <c r="N72" s="25">
        <v>40</v>
      </c>
      <c r="O72" s="11">
        <v>6480</v>
      </c>
      <c r="P72" s="11"/>
      <c r="Q72" s="22" t="s">
        <v>1055</v>
      </c>
    </row>
    <row r="73" spans="1:17" ht="23.45" customHeight="1">
      <c r="A73" s="215"/>
      <c r="B73" s="22">
        <v>66</v>
      </c>
      <c r="C73" s="22">
        <v>21</v>
      </c>
      <c r="D73" s="217" t="s">
        <v>1140</v>
      </c>
      <c r="E73" s="216" t="s">
        <v>1124</v>
      </c>
      <c r="F73" s="216"/>
      <c r="G73" s="22" t="s">
        <v>266</v>
      </c>
      <c r="H73" s="22">
        <v>1</v>
      </c>
      <c r="I73" s="23">
        <v>41455</v>
      </c>
      <c r="J73" s="23">
        <v>41455</v>
      </c>
      <c r="K73" s="13"/>
      <c r="L73" s="11"/>
      <c r="M73" s="11">
        <v>33100</v>
      </c>
      <c r="N73" s="25">
        <v>40</v>
      </c>
      <c r="O73" s="11">
        <v>13240</v>
      </c>
      <c r="P73" s="11"/>
      <c r="Q73" s="22" t="s">
        <v>1055</v>
      </c>
    </row>
    <row r="74" spans="1:17" ht="23.45" customHeight="1">
      <c r="A74" s="215"/>
      <c r="B74" s="22">
        <v>67</v>
      </c>
      <c r="C74" s="22">
        <v>22</v>
      </c>
      <c r="D74" s="217" t="s">
        <v>1141</v>
      </c>
      <c r="E74" s="216" t="s">
        <v>1124</v>
      </c>
      <c r="F74" s="216"/>
      <c r="G74" s="22" t="s">
        <v>266</v>
      </c>
      <c r="H74" s="22">
        <v>1</v>
      </c>
      <c r="I74" s="23">
        <v>41455</v>
      </c>
      <c r="J74" s="23">
        <v>41455</v>
      </c>
      <c r="K74" s="13"/>
      <c r="L74" s="11"/>
      <c r="M74" s="11">
        <v>14400</v>
      </c>
      <c r="N74" s="25">
        <v>40</v>
      </c>
      <c r="O74" s="11">
        <v>5760</v>
      </c>
      <c r="P74" s="11"/>
      <c r="Q74" s="22" t="s">
        <v>1055</v>
      </c>
    </row>
    <row r="75" spans="1:17" ht="23.45" customHeight="1">
      <c r="A75" s="215"/>
      <c r="B75" s="22">
        <v>68</v>
      </c>
      <c r="C75" s="22">
        <v>23</v>
      </c>
      <c r="D75" s="217" t="s">
        <v>1142</v>
      </c>
      <c r="E75" s="216" t="s">
        <v>1124</v>
      </c>
      <c r="F75" s="216"/>
      <c r="G75" s="22" t="s">
        <v>266</v>
      </c>
      <c r="H75" s="22">
        <v>1</v>
      </c>
      <c r="I75" s="23">
        <v>41455</v>
      </c>
      <c r="J75" s="23">
        <v>41455</v>
      </c>
      <c r="K75" s="13"/>
      <c r="L75" s="11"/>
      <c r="M75" s="11">
        <v>21700</v>
      </c>
      <c r="N75" s="25">
        <v>40</v>
      </c>
      <c r="O75" s="11">
        <v>8680</v>
      </c>
      <c r="P75" s="11"/>
      <c r="Q75" s="22" t="s">
        <v>1055</v>
      </c>
    </row>
    <row r="76" spans="1:17" ht="23.45" customHeight="1">
      <c r="A76" s="215"/>
      <c r="B76" s="22">
        <v>69</v>
      </c>
      <c r="C76" s="22">
        <v>24</v>
      </c>
      <c r="D76" s="217" t="s">
        <v>1143</v>
      </c>
      <c r="E76" s="216" t="s">
        <v>1124</v>
      </c>
      <c r="F76" s="216"/>
      <c r="G76" s="22" t="s">
        <v>266</v>
      </c>
      <c r="H76" s="22">
        <v>1</v>
      </c>
      <c r="I76" s="23">
        <v>41455</v>
      </c>
      <c r="J76" s="23">
        <v>41455</v>
      </c>
      <c r="K76" s="13"/>
      <c r="L76" s="11"/>
      <c r="M76" s="11">
        <v>24700</v>
      </c>
      <c r="N76" s="25">
        <v>40</v>
      </c>
      <c r="O76" s="11">
        <v>9880</v>
      </c>
      <c r="P76" s="11"/>
      <c r="Q76" s="22" t="s">
        <v>1055</v>
      </c>
    </row>
    <row r="77" spans="1:17" ht="23.45" customHeight="1">
      <c r="A77" s="215"/>
      <c r="B77" s="22">
        <v>70</v>
      </c>
      <c r="C77" s="22">
        <v>25</v>
      </c>
      <c r="D77" s="217" t="s">
        <v>1144</v>
      </c>
      <c r="E77" s="216" t="s">
        <v>1124</v>
      </c>
      <c r="F77" s="216"/>
      <c r="G77" s="22" t="s">
        <v>266</v>
      </c>
      <c r="H77" s="22">
        <v>1</v>
      </c>
      <c r="I77" s="23">
        <v>41455</v>
      </c>
      <c r="J77" s="23">
        <v>41455</v>
      </c>
      <c r="K77" s="13"/>
      <c r="L77" s="11"/>
      <c r="M77" s="11">
        <v>10900</v>
      </c>
      <c r="N77" s="25">
        <v>40</v>
      </c>
      <c r="O77" s="11">
        <v>4360</v>
      </c>
      <c r="P77" s="11"/>
      <c r="Q77" s="22" t="s">
        <v>1055</v>
      </c>
    </row>
    <row r="78" spans="1:17" ht="23.45" customHeight="1">
      <c r="A78" s="215"/>
      <c r="B78" s="22">
        <v>71</v>
      </c>
      <c r="C78" s="22">
        <v>26</v>
      </c>
      <c r="D78" s="217" t="s">
        <v>1145</v>
      </c>
      <c r="E78" s="216" t="s">
        <v>1124</v>
      </c>
      <c r="F78" s="216"/>
      <c r="G78" s="22" t="s">
        <v>266</v>
      </c>
      <c r="H78" s="22">
        <v>1</v>
      </c>
      <c r="I78" s="23">
        <v>41455</v>
      </c>
      <c r="J78" s="23">
        <v>41455</v>
      </c>
      <c r="K78" s="13"/>
      <c r="L78" s="11"/>
      <c r="M78" s="11">
        <v>12600</v>
      </c>
      <c r="N78" s="25">
        <v>40</v>
      </c>
      <c r="O78" s="11">
        <v>5040</v>
      </c>
      <c r="P78" s="11"/>
      <c r="Q78" s="22" t="s">
        <v>1055</v>
      </c>
    </row>
    <row r="79" spans="1:17" ht="23.45" customHeight="1">
      <c r="A79" s="215"/>
      <c r="B79" s="22">
        <v>72</v>
      </c>
      <c r="C79" s="22">
        <v>27</v>
      </c>
      <c r="D79" s="217" t="s">
        <v>1146</v>
      </c>
      <c r="E79" s="216" t="s">
        <v>1124</v>
      </c>
      <c r="F79" s="216"/>
      <c r="G79" s="22" t="s">
        <v>266</v>
      </c>
      <c r="H79" s="22">
        <v>1</v>
      </c>
      <c r="I79" s="23">
        <v>41455</v>
      </c>
      <c r="J79" s="23">
        <v>41455</v>
      </c>
      <c r="K79" s="13"/>
      <c r="L79" s="11"/>
      <c r="M79" s="11">
        <v>17900</v>
      </c>
      <c r="N79" s="25">
        <v>40</v>
      </c>
      <c r="O79" s="11">
        <v>7160</v>
      </c>
      <c r="P79" s="11"/>
      <c r="Q79" s="22" t="s">
        <v>1055</v>
      </c>
    </row>
    <row r="80" spans="1:17" ht="23.45" customHeight="1">
      <c r="A80" s="215"/>
      <c r="B80" s="22">
        <v>73</v>
      </c>
      <c r="C80" s="22">
        <v>28</v>
      </c>
      <c r="D80" s="217" t="s">
        <v>1147</v>
      </c>
      <c r="E80" s="216" t="s">
        <v>1124</v>
      </c>
      <c r="F80" s="216"/>
      <c r="G80" s="22" t="s">
        <v>266</v>
      </c>
      <c r="H80" s="22">
        <v>1</v>
      </c>
      <c r="I80" s="23">
        <v>41455</v>
      </c>
      <c r="J80" s="23">
        <v>41455</v>
      </c>
      <c r="K80" s="13"/>
      <c r="L80" s="11"/>
      <c r="M80" s="11">
        <v>29300</v>
      </c>
      <c r="N80" s="25">
        <v>40</v>
      </c>
      <c r="O80" s="11">
        <v>11720</v>
      </c>
      <c r="P80" s="11"/>
      <c r="Q80" s="22" t="s">
        <v>1055</v>
      </c>
    </row>
    <row r="81" spans="1:17" ht="23.45" customHeight="1">
      <c r="A81" s="215"/>
      <c r="B81" s="22">
        <v>74</v>
      </c>
      <c r="C81" s="22">
        <v>29</v>
      </c>
      <c r="D81" s="217" t="s">
        <v>1148</v>
      </c>
      <c r="E81" s="216" t="s">
        <v>1124</v>
      </c>
      <c r="F81" s="216"/>
      <c r="G81" s="22" t="s">
        <v>266</v>
      </c>
      <c r="H81" s="22">
        <v>1</v>
      </c>
      <c r="I81" s="23">
        <v>41455</v>
      </c>
      <c r="J81" s="23">
        <v>41455</v>
      </c>
      <c r="K81" s="13"/>
      <c r="L81" s="11"/>
      <c r="M81" s="11">
        <v>114400</v>
      </c>
      <c r="N81" s="25">
        <v>40</v>
      </c>
      <c r="O81" s="11">
        <v>45760</v>
      </c>
      <c r="P81" s="11"/>
      <c r="Q81" s="22" t="s">
        <v>1055</v>
      </c>
    </row>
    <row r="82" spans="1:17" ht="23.45" customHeight="1">
      <c r="A82" s="215"/>
      <c r="B82" s="22">
        <v>75</v>
      </c>
      <c r="C82" s="22">
        <v>30</v>
      </c>
      <c r="D82" s="217" t="s">
        <v>1149</v>
      </c>
      <c r="E82" s="216" t="s">
        <v>1124</v>
      </c>
      <c r="F82" s="216"/>
      <c r="G82" s="22" t="s">
        <v>266</v>
      </c>
      <c r="H82" s="22">
        <v>1</v>
      </c>
      <c r="I82" s="23">
        <v>41455</v>
      </c>
      <c r="J82" s="23">
        <v>41455</v>
      </c>
      <c r="K82" s="13"/>
      <c r="L82" s="11"/>
      <c r="M82" s="11">
        <v>18200</v>
      </c>
      <c r="N82" s="25">
        <v>40</v>
      </c>
      <c r="O82" s="11">
        <v>7280</v>
      </c>
      <c r="P82" s="11"/>
      <c r="Q82" s="22" t="s">
        <v>1055</v>
      </c>
    </row>
    <row r="83" spans="1:17" ht="23.45" customHeight="1">
      <c r="A83" s="215"/>
      <c r="B83" s="22">
        <v>76</v>
      </c>
      <c r="C83" s="22">
        <v>31</v>
      </c>
      <c r="D83" s="217" t="s">
        <v>1150</v>
      </c>
      <c r="E83" s="216" t="s">
        <v>1124</v>
      </c>
      <c r="F83" s="216"/>
      <c r="G83" s="22" t="s">
        <v>266</v>
      </c>
      <c r="H83" s="22">
        <v>1</v>
      </c>
      <c r="I83" s="23">
        <v>41455</v>
      </c>
      <c r="J83" s="23">
        <v>41455</v>
      </c>
      <c r="K83" s="13"/>
      <c r="L83" s="11"/>
      <c r="M83" s="11">
        <v>26500</v>
      </c>
      <c r="N83" s="25">
        <v>40</v>
      </c>
      <c r="O83" s="11">
        <v>10600</v>
      </c>
      <c r="P83" s="11"/>
      <c r="Q83" s="22" t="s">
        <v>1055</v>
      </c>
    </row>
    <row r="84" spans="1:17" ht="23.45" customHeight="1">
      <c r="A84" s="215"/>
      <c r="B84" s="22">
        <v>77</v>
      </c>
      <c r="C84" s="22">
        <v>32</v>
      </c>
      <c r="D84" s="217" t="s">
        <v>1151</v>
      </c>
      <c r="E84" s="216" t="s">
        <v>1124</v>
      </c>
      <c r="F84" s="216"/>
      <c r="G84" s="22" t="s">
        <v>266</v>
      </c>
      <c r="H84" s="22">
        <v>1</v>
      </c>
      <c r="I84" s="23">
        <v>41455</v>
      </c>
      <c r="J84" s="23">
        <v>41455</v>
      </c>
      <c r="K84" s="13"/>
      <c r="L84" s="11"/>
      <c r="M84" s="11">
        <v>27600</v>
      </c>
      <c r="N84" s="25">
        <v>40</v>
      </c>
      <c r="O84" s="11">
        <v>11040</v>
      </c>
      <c r="P84" s="11"/>
      <c r="Q84" s="22" t="s">
        <v>1055</v>
      </c>
    </row>
    <row r="85" spans="1:17" ht="23.45" customHeight="1">
      <c r="A85" s="215"/>
      <c r="B85" s="22">
        <v>78</v>
      </c>
      <c r="C85" s="22">
        <v>33</v>
      </c>
      <c r="D85" s="217" t="s">
        <v>1152</v>
      </c>
      <c r="E85" s="216" t="s">
        <v>1124</v>
      </c>
      <c r="F85" s="216"/>
      <c r="G85" s="22" t="s">
        <v>266</v>
      </c>
      <c r="H85" s="22">
        <v>1</v>
      </c>
      <c r="I85" s="23">
        <v>41455</v>
      </c>
      <c r="J85" s="23">
        <v>41455</v>
      </c>
      <c r="K85" s="13"/>
      <c r="L85" s="11"/>
      <c r="M85" s="11">
        <v>11900</v>
      </c>
      <c r="N85" s="25">
        <v>40</v>
      </c>
      <c r="O85" s="11">
        <v>4760</v>
      </c>
      <c r="P85" s="11"/>
      <c r="Q85" s="22" t="s">
        <v>1055</v>
      </c>
    </row>
    <row r="86" spans="1:17" ht="23.45" customHeight="1">
      <c r="A86" s="215"/>
      <c r="B86" s="22">
        <v>79</v>
      </c>
      <c r="C86" s="22">
        <v>34</v>
      </c>
      <c r="D86" s="217" t="s">
        <v>1153</v>
      </c>
      <c r="E86" s="216" t="s">
        <v>1124</v>
      </c>
      <c r="F86" s="216"/>
      <c r="G86" s="22" t="s">
        <v>266</v>
      </c>
      <c r="H86" s="22">
        <v>1</v>
      </c>
      <c r="I86" s="23">
        <v>41455</v>
      </c>
      <c r="J86" s="23">
        <v>41455</v>
      </c>
      <c r="K86" s="13"/>
      <c r="L86" s="11"/>
      <c r="M86" s="11">
        <v>27900</v>
      </c>
      <c r="N86" s="25">
        <v>40</v>
      </c>
      <c r="O86" s="11">
        <v>11160</v>
      </c>
      <c r="P86" s="11"/>
      <c r="Q86" s="22" t="s">
        <v>1055</v>
      </c>
    </row>
    <row r="87" spans="1:17" ht="23.45" customHeight="1">
      <c r="A87" s="215"/>
      <c r="B87" s="22">
        <v>80</v>
      </c>
      <c r="C87" s="22">
        <v>35</v>
      </c>
      <c r="D87" s="217" t="s">
        <v>1154</v>
      </c>
      <c r="E87" s="216" t="s">
        <v>1124</v>
      </c>
      <c r="F87" s="216"/>
      <c r="G87" s="22" t="s">
        <v>266</v>
      </c>
      <c r="H87" s="22">
        <v>1</v>
      </c>
      <c r="I87" s="23">
        <v>41455</v>
      </c>
      <c r="J87" s="23">
        <v>41455</v>
      </c>
      <c r="K87" s="13"/>
      <c r="L87" s="11"/>
      <c r="M87" s="11">
        <v>19900</v>
      </c>
      <c r="N87" s="25">
        <v>40</v>
      </c>
      <c r="O87" s="11">
        <v>7960</v>
      </c>
      <c r="P87" s="11"/>
      <c r="Q87" s="22" t="s">
        <v>1055</v>
      </c>
    </row>
    <row r="88" spans="1:17" ht="23.45" customHeight="1">
      <c r="A88" s="215"/>
      <c r="B88" s="22">
        <v>81</v>
      </c>
      <c r="C88" s="22">
        <v>36</v>
      </c>
      <c r="D88" s="217" t="s">
        <v>1155</v>
      </c>
      <c r="E88" s="216" t="s">
        <v>1124</v>
      </c>
      <c r="F88" s="216"/>
      <c r="G88" s="22" t="s">
        <v>266</v>
      </c>
      <c r="H88" s="22">
        <v>1</v>
      </c>
      <c r="I88" s="23">
        <v>41455</v>
      </c>
      <c r="J88" s="23">
        <v>41455</v>
      </c>
      <c r="K88" s="13"/>
      <c r="L88" s="11"/>
      <c r="M88" s="11">
        <v>50500</v>
      </c>
      <c r="N88" s="25">
        <v>40</v>
      </c>
      <c r="O88" s="11">
        <v>20200</v>
      </c>
      <c r="P88" s="11"/>
      <c r="Q88" s="22" t="s">
        <v>1055</v>
      </c>
    </row>
    <row r="89" spans="1:17" ht="23.45" customHeight="1">
      <c r="A89" s="215"/>
      <c r="B89" s="22">
        <v>82</v>
      </c>
      <c r="C89" s="22">
        <v>37</v>
      </c>
      <c r="D89" s="217" t="s">
        <v>1156</v>
      </c>
      <c r="E89" s="216" t="s">
        <v>1124</v>
      </c>
      <c r="F89" s="216"/>
      <c r="G89" s="22" t="s">
        <v>266</v>
      </c>
      <c r="H89" s="22">
        <v>1</v>
      </c>
      <c r="I89" s="23">
        <v>41455</v>
      </c>
      <c r="J89" s="23">
        <v>41455</v>
      </c>
      <c r="K89" s="13"/>
      <c r="L89" s="11"/>
      <c r="M89" s="11">
        <v>85000</v>
      </c>
      <c r="N89" s="25">
        <v>40</v>
      </c>
      <c r="O89" s="11">
        <v>34000</v>
      </c>
      <c r="P89" s="11"/>
      <c r="Q89" s="22" t="s">
        <v>1055</v>
      </c>
    </row>
    <row r="90" spans="1:17" ht="23.45" customHeight="1">
      <c r="A90" s="215"/>
      <c r="B90" s="22">
        <v>83</v>
      </c>
      <c r="C90" s="22">
        <v>38</v>
      </c>
      <c r="D90" s="217" t="s">
        <v>1157</v>
      </c>
      <c r="E90" s="216" t="s">
        <v>1124</v>
      </c>
      <c r="F90" s="216"/>
      <c r="G90" s="22" t="s">
        <v>266</v>
      </c>
      <c r="H90" s="22">
        <v>1</v>
      </c>
      <c r="I90" s="23">
        <v>41455</v>
      </c>
      <c r="J90" s="23">
        <v>41455</v>
      </c>
      <c r="K90" s="13"/>
      <c r="L90" s="11"/>
      <c r="M90" s="11">
        <v>20800</v>
      </c>
      <c r="N90" s="25">
        <v>40</v>
      </c>
      <c r="O90" s="11">
        <v>8320</v>
      </c>
      <c r="P90" s="11"/>
      <c r="Q90" s="22" t="s">
        <v>1055</v>
      </c>
    </row>
    <row r="91" spans="1:17" ht="23.45" customHeight="1">
      <c r="A91" s="215"/>
      <c r="B91" s="22">
        <v>84</v>
      </c>
      <c r="C91" s="22">
        <v>39</v>
      </c>
      <c r="D91" s="217" t="s">
        <v>1158</v>
      </c>
      <c r="E91" s="216" t="s">
        <v>1124</v>
      </c>
      <c r="F91" s="216"/>
      <c r="G91" s="22" t="s">
        <v>266</v>
      </c>
      <c r="H91" s="22">
        <v>1</v>
      </c>
      <c r="I91" s="23">
        <v>41455</v>
      </c>
      <c r="J91" s="23">
        <v>41455</v>
      </c>
      <c r="K91" s="13"/>
      <c r="L91" s="11"/>
      <c r="M91" s="11">
        <v>42900</v>
      </c>
      <c r="N91" s="25">
        <v>40</v>
      </c>
      <c r="O91" s="11">
        <v>17160</v>
      </c>
      <c r="P91" s="11"/>
      <c r="Q91" s="22" t="s">
        <v>1055</v>
      </c>
    </row>
    <row r="92" spans="1:17" ht="23.45" customHeight="1">
      <c r="A92" s="215"/>
      <c r="B92" s="22">
        <v>85</v>
      </c>
      <c r="C92" s="22">
        <v>40</v>
      </c>
      <c r="D92" s="217" t="s">
        <v>1159</v>
      </c>
      <c r="E92" s="216" t="s">
        <v>1124</v>
      </c>
      <c r="F92" s="216"/>
      <c r="G92" s="22" t="s">
        <v>266</v>
      </c>
      <c r="H92" s="22">
        <v>1</v>
      </c>
      <c r="I92" s="23">
        <v>41455</v>
      </c>
      <c r="J92" s="23">
        <v>41455</v>
      </c>
      <c r="K92" s="13"/>
      <c r="L92" s="11"/>
      <c r="M92" s="11">
        <v>61900</v>
      </c>
      <c r="N92" s="25">
        <v>40</v>
      </c>
      <c r="O92" s="11">
        <v>24760</v>
      </c>
      <c r="P92" s="11"/>
      <c r="Q92" s="22" t="s">
        <v>1055</v>
      </c>
    </row>
    <row r="93" spans="1:17" ht="23.45" customHeight="1">
      <c r="A93" s="215"/>
      <c r="B93" s="22">
        <v>86</v>
      </c>
      <c r="C93" s="22">
        <v>41</v>
      </c>
      <c r="D93" s="217" t="s">
        <v>1160</v>
      </c>
      <c r="E93" s="216" t="s">
        <v>1124</v>
      </c>
      <c r="F93" s="216"/>
      <c r="G93" s="22" t="s">
        <v>266</v>
      </c>
      <c r="H93" s="22">
        <v>1</v>
      </c>
      <c r="I93" s="23">
        <v>41455</v>
      </c>
      <c r="J93" s="23">
        <v>41455</v>
      </c>
      <c r="K93" s="13"/>
      <c r="L93" s="11"/>
      <c r="M93" s="11">
        <v>7100</v>
      </c>
      <c r="N93" s="25">
        <v>40</v>
      </c>
      <c r="O93" s="11">
        <v>2840</v>
      </c>
      <c r="P93" s="11"/>
      <c r="Q93" s="22" t="s">
        <v>1055</v>
      </c>
    </row>
    <row r="94" spans="1:17" ht="23.45" customHeight="1">
      <c r="A94" s="215"/>
      <c r="B94" s="22">
        <v>87</v>
      </c>
      <c r="C94" s="22">
        <v>42</v>
      </c>
      <c r="D94" s="217" t="s">
        <v>1161</v>
      </c>
      <c r="E94" s="216" t="s">
        <v>1124</v>
      </c>
      <c r="F94" s="216"/>
      <c r="G94" s="22" t="s">
        <v>266</v>
      </c>
      <c r="H94" s="22">
        <v>1</v>
      </c>
      <c r="I94" s="23">
        <v>41455</v>
      </c>
      <c r="J94" s="23">
        <v>41455</v>
      </c>
      <c r="K94" s="13"/>
      <c r="L94" s="11"/>
      <c r="M94" s="11">
        <v>7100</v>
      </c>
      <c r="N94" s="25">
        <v>40</v>
      </c>
      <c r="O94" s="11">
        <v>2840</v>
      </c>
      <c r="P94" s="11"/>
      <c r="Q94" s="22" t="s">
        <v>1055</v>
      </c>
    </row>
    <row r="95" spans="1:17" ht="23.45" customHeight="1">
      <c r="A95" s="215"/>
      <c r="B95" s="22">
        <v>88</v>
      </c>
      <c r="C95" s="22">
        <v>43</v>
      </c>
      <c r="D95" s="217" t="s">
        <v>1162</v>
      </c>
      <c r="E95" s="216" t="s">
        <v>1124</v>
      </c>
      <c r="F95" s="216"/>
      <c r="G95" s="22" t="s">
        <v>266</v>
      </c>
      <c r="H95" s="22">
        <v>1</v>
      </c>
      <c r="I95" s="23">
        <v>41455</v>
      </c>
      <c r="J95" s="23">
        <v>41455</v>
      </c>
      <c r="K95" s="13"/>
      <c r="L95" s="11"/>
      <c r="M95" s="11">
        <v>11700</v>
      </c>
      <c r="N95" s="25">
        <v>40</v>
      </c>
      <c r="O95" s="11">
        <v>4680</v>
      </c>
      <c r="P95" s="11"/>
      <c r="Q95" s="22" t="s">
        <v>1055</v>
      </c>
    </row>
    <row r="96" spans="1:17" ht="23.45" customHeight="1">
      <c r="A96" s="215"/>
      <c r="B96" s="22">
        <v>89</v>
      </c>
      <c r="C96" s="22">
        <v>674</v>
      </c>
      <c r="D96" s="217" t="s">
        <v>1163</v>
      </c>
      <c r="E96" s="216" t="s">
        <v>1124</v>
      </c>
      <c r="F96" s="216"/>
      <c r="G96" s="22" t="s">
        <v>266</v>
      </c>
      <c r="H96" s="22">
        <v>1</v>
      </c>
      <c r="I96" s="23">
        <v>41455</v>
      </c>
      <c r="J96" s="23">
        <v>41455</v>
      </c>
      <c r="K96" s="13"/>
      <c r="L96" s="11"/>
      <c r="M96" s="11">
        <v>61900</v>
      </c>
      <c r="N96" s="25">
        <v>40</v>
      </c>
      <c r="O96" s="11">
        <v>24760</v>
      </c>
      <c r="P96" s="11" t="s">
        <v>987</v>
      </c>
      <c r="Q96" s="200" t="s">
        <v>1164</v>
      </c>
    </row>
    <row r="97" spans="1:17" ht="23.45" customHeight="1">
      <c r="A97" s="215"/>
      <c r="B97" s="215"/>
      <c r="C97" s="215"/>
      <c r="D97" s="234" t="s">
        <v>1698</v>
      </c>
      <c r="E97" s="238"/>
      <c r="F97" s="238"/>
      <c r="G97" s="236"/>
      <c r="H97" s="236"/>
      <c r="I97" s="236"/>
      <c r="J97" s="236"/>
      <c r="K97" s="236"/>
      <c r="L97" s="236"/>
      <c r="M97" s="213">
        <f>SUM(M55:M96)</f>
        <v>3202600</v>
      </c>
      <c r="N97" s="236"/>
      <c r="O97" s="213">
        <f>SUM(O55:O96)</f>
        <v>1281040</v>
      </c>
      <c r="P97" s="215"/>
      <c r="Q97" s="215"/>
    </row>
    <row r="98" spans="1:17" ht="23.45" customHeight="1">
      <c r="A98" s="215"/>
      <c r="B98" s="215"/>
      <c r="C98" s="215"/>
      <c r="D98" s="234" t="s">
        <v>1699</v>
      </c>
      <c r="E98" s="238"/>
      <c r="F98" s="238"/>
      <c r="G98" s="236"/>
      <c r="H98" s="236"/>
      <c r="I98" s="236"/>
      <c r="J98" s="236"/>
      <c r="K98" s="236"/>
      <c r="L98" s="236"/>
      <c r="M98" s="213">
        <f>M54+M97</f>
        <v>14590600</v>
      </c>
      <c r="N98" s="236"/>
      <c r="O98" s="213">
        <f>O54+O97</f>
        <v>6412264</v>
      </c>
      <c r="P98" s="215"/>
      <c r="Q98" s="215"/>
    </row>
  </sheetData>
  <autoFilter ref="A5:Q6">
    <filterColumn colId="10" showButton="0"/>
    <filterColumn colId="12" showButton="0"/>
    <filterColumn colId="13" showButton="0"/>
    <sortState ref="A8:Q98">
      <sortCondition ref="A5:A6"/>
    </sortState>
  </autoFilter>
  <mergeCells count="17">
    <mergeCell ref="H5:H6"/>
    <mergeCell ref="A2:Q2"/>
    <mergeCell ref="A3:Q3"/>
    <mergeCell ref="A4:F4"/>
    <mergeCell ref="A5:A6"/>
    <mergeCell ref="B5:B6"/>
    <mergeCell ref="I5:I6"/>
    <mergeCell ref="J5:J6"/>
    <mergeCell ref="K5:L5"/>
    <mergeCell ref="M5:O5"/>
    <mergeCell ref="P5:P6"/>
    <mergeCell ref="Q5:Q6"/>
    <mergeCell ref="C5:C6"/>
    <mergeCell ref="D5:D6"/>
    <mergeCell ref="E5:E6"/>
    <mergeCell ref="F5:F6"/>
    <mergeCell ref="G5:G6"/>
  </mergeCells>
  <phoneticPr fontId="9" type="noConversion"/>
  <pageMargins left="0.2" right="0.2" top="0.74803149606299213" bottom="0.74803149606299213" header="0.31496062992125984" footer="0.31496062992125984"/>
  <pageSetup paperSize="9" orientation="landscape"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43"/>
  <sheetViews>
    <sheetView workbookViewId="0">
      <selection activeCell="S12" sqref="S12"/>
    </sheetView>
  </sheetViews>
  <sheetFormatPr defaultRowHeight="15.75"/>
  <cols>
    <col min="1" max="3" width="5" customWidth="1"/>
    <col min="4" max="4" width="17.125" style="219" customWidth="1"/>
    <col min="5" max="5" width="14.75" style="219" customWidth="1"/>
    <col min="6" max="6" width="19" style="219" customWidth="1"/>
    <col min="7" max="8" width="5.25" customWidth="1"/>
    <col min="9" max="10" width="8.25" customWidth="1"/>
    <col min="11" max="12" width="0" hidden="1" customWidth="1"/>
    <col min="13" max="13" width="9.875" customWidth="1"/>
    <col min="14" max="14" width="6.75" customWidth="1"/>
    <col min="15" max="15" width="10.125" customWidth="1"/>
    <col min="16" max="16" width="6.25" customWidth="1"/>
    <col min="17" max="17" width="6.625" customWidth="1"/>
  </cols>
  <sheetData>
    <row r="2" spans="1:23" s="1" customFormat="1" ht="30" customHeight="1">
      <c r="A2" s="372" t="s">
        <v>86</v>
      </c>
      <c r="B2" s="372"/>
      <c r="C2" s="372"/>
      <c r="D2" s="372"/>
      <c r="E2" s="372"/>
      <c r="F2" s="372"/>
      <c r="G2" s="372"/>
      <c r="H2" s="372"/>
      <c r="I2" s="372"/>
      <c r="J2" s="372"/>
      <c r="K2" s="372"/>
      <c r="L2" s="372"/>
      <c r="M2" s="372"/>
      <c r="N2" s="372"/>
      <c r="O2" s="372"/>
      <c r="P2" s="372"/>
      <c r="Q2" s="372"/>
      <c r="R2" s="41"/>
      <c r="S2" s="41"/>
      <c r="T2" s="41"/>
      <c r="U2" s="41"/>
      <c r="V2" s="41"/>
      <c r="W2" s="41"/>
    </row>
    <row r="3" spans="1:23" s="3" customFormat="1" ht="18.75" customHeight="1">
      <c r="A3" s="374" t="str">
        <f>CONCATENATE(封面!D9,封面!F9,封面!G9,封面!H9,封面!I9,封面!J9,封面!K9)</f>
        <v>评估基准日：2022年7月22日</v>
      </c>
      <c r="B3" s="374"/>
      <c r="C3" s="374"/>
      <c r="D3" s="374"/>
      <c r="E3" s="374"/>
      <c r="F3" s="374"/>
      <c r="G3" s="374"/>
      <c r="H3" s="374"/>
      <c r="I3" s="374"/>
      <c r="J3" s="374"/>
      <c r="K3" s="374"/>
      <c r="L3" s="374"/>
      <c r="M3" s="374"/>
      <c r="N3" s="374"/>
      <c r="O3" s="374"/>
      <c r="P3" s="374"/>
      <c r="Q3" s="374"/>
      <c r="R3" s="26"/>
      <c r="S3" s="26"/>
      <c r="T3" s="26"/>
      <c r="U3" s="26"/>
      <c r="V3" s="26"/>
      <c r="W3" s="26"/>
    </row>
    <row r="4" spans="1:23">
      <c r="A4" s="426" t="s">
        <v>261</v>
      </c>
      <c r="B4" s="426"/>
      <c r="C4" s="426"/>
      <c r="D4" s="426"/>
      <c r="E4" s="426"/>
      <c r="F4" s="426"/>
      <c r="G4" s="3"/>
      <c r="H4" s="3"/>
      <c r="I4" s="3"/>
      <c r="J4" s="3"/>
      <c r="K4" s="3"/>
      <c r="L4" s="3"/>
      <c r="M4" s="3"/>
      <c r="N4" s="207"/>
      <c r="O4" s="3"/>
      <c r="P4" s="3"/>
      <c r="Q4" s="79" t="s">
        <v>160</v>
      </c>
    </row>
    <row r="5" spans="1:23">
      <c r="A5" s="376" t="s">
        <v>1682</v>
      </c>
      <c r="B5" s="376" t="s">
        <v>1683</v>
      </c>
      <c r="C5" s="376" t="s">
        <v>8</v>
      </c>
      <c r="D5" s="381" t="s">
        <v>88</v>
      </c>
      <c r="E5" s="381" t="s">
        <v>22</v>
      </c>
      <c r="F5" s="381" t="s">
        <v>89</v>
      </c>
      <c r="G5" s="381" t="s">
        <v>20</v>
      </c>
      <c r="H5" s="381" t="s">
        <v>21</v>
      </c>
      <c r="I5" s="381" t="s">
        <v>90</v>
      </c>
      <c r="J5" s="381" t="s">
        <v>23</v>
      </c>
      <c r="K5" s="409" t="s">
        <v>11</v>
      </c>
      <c r="L5" s="410"/>
      <c r="M5" s="376" t="s">
        <v>12</v>
      </c>
      <c r="N5" s="380"/>
      <c r="O5" s="380"/>
      <c r="P5" s="381" t="s">
        <v>15</v>
      </c>
      <c r="Q5" s="381" t="s">
        <v>9</v>
      </c>
    </row>
    <row r="6" spans="1:23">
      <c r="A6" s="380"/>
      <c r="B6" s="380"/>
      <c r="C6" s="380"/>
      <c r="D6" s="412"/>
      <c r="E6" s="412"/>
      <c r="F6" s="412"/>
      <c r="G6" s="380"/>
      <c r="H6" s="380"/>
      <c r="I6" s="380"/>
      <c r="J6" s="380"/>
      <c r="K6" s="209" t="s">
        <v>43</v>
      </c>
      <c r="L6" s="208" t="s">
        <v>44</v>
      </c>
      <c r="M6" s="208" t="s">
        <v>43</v>
      </c>
      <c r="N6" s="192" t="s">
        <v>25</v>
      </c>
      <c r="O6" s="208" t="s">
        <v>44</v>
      </c>
      <c r="P6" s="380"/>
      <c r="Q6" s="380"/>
    </row>
    <row r="7" spans="1:23" ht="25.5">
      <c r="A7" s="22">
        <v>1</v>
      </c>
      <c r="B7" s="22">
        <v>5</v>
      </c>
      <c r="C7" s="22">
        <v>275</v>
      </c>
      <c r="D7" s="230" t="s">
        <v>1030</v>
      </c>
      <c r="E7" s="230" t="s">
        <v>1170</v>
      </c>
      <c r="F7" s="230" t="s">
        <v>301</v>
      </c>
      <c r="G7" s="22" t="s">
        <v>266</v>
      </c>
      <c r="H7" s="22">
        <v>1</v>
      </c>
      <c r="I7" s="23">
        <v>38717</v>
      </c>
      <c r="J7" s="23">
        <v>38717</v>
      </c>
      <c r="K7" s="13"/>
      <c r="L7" s="11"/>
      <c r="M7" s="11">
        <v>72000</v>
      </c>
      <c r="N7" s="25">
        <v>15</v>
      </c>
      <c r="O7" s="202">
        <v>10800</v>
      </c>
      <c r="P7" s="202"/>
      <c r="Q7" s="203" t="s">
        <v>1166</v>
      </c>
    </row>
    <row r="8" spans="1:23" ht="25.5">
      <c r="A8" s="22">
        <v>2</v>
      </c>
      <c r="B8" s="22">
        <v>4</v>
      </c>
      <c r="C8" s="22">
        <v>274</v>
      </c>
      <c r="D8" s="230" t="s">
        <v>299</v>
      </c>
      <c r="E8" s="230" t="s">
        <v>1169</v>
      </c>
      <c r="F8" s="230" t="s">
        <v>392</v>
      </c>
      <c r="G8" s="22" t="s">
        <v>266</v>
      </c>
      <c r="H8" s="22">
        <v>1</v>
      </c>
      <c r="I8" s="23">
        <v>41274</v>
      </c>
      <c r="J8" s="23">
        <v>41274</v>
      </c>
      <c r="K8" s="13"/>
      <c r="L8" s="11"/>
      <c r="M8" s="11">
        <v>39000</v>
      </c>
      <c r="N8" s="25">
        <v>43</v>
      </c>
      <c r="O8" s="11">
        <v>16770</v>
      </c>
      <c r="P8" s="11"/>
      <c r="Q8" s="177" t="s">
        <v>1166</v>
      </c>
    </row>
    <row r="9" spans="1:23" ht="24" customHeight="1">
      <c r="A9" s="22">
        <v>3</v>
      </c>
      <c r="B9" s="22">
        <v>1</v>
      </c>
      <c r="C9" s="22">
        <v>115</v>
      </c>
      <c r="D9" s="230" t="s">
        <v>520</v>
      </c>
      <c r="E9" s="230" t="s">
        <v>1165</v>
      </c>
      <c r="F9" s="230" t="s">
        <v>529</v>
      </c>
      <c r="G9" s="22" t="s">
        <v>266</v>
      </c>
      <c r="H9" s="22">
        <v>1</v>
      </c>
      <c r="I9" s="23">
        <v>41639</v>
      </c>
      <c r="J9" s="23">
        <v>41639</v>
      </c>
      <c r="K9" s="13"/>
      <c r="L9" s="11"/>
      <c r="M9" s="11">
        <v>25000</v>
      </c>
      <c r="N9" s="25">
        <v>42</v>
      </c>
      <c r="O9" s="11">
        <v>10500</v>
      </c>
      <c r="P9" s="11"/>
      <c r="Q9" s="177" t="s">
        <v>1166</v>
      </c>
    </row>
    <row r="10" spans="1:23" ht="25.5">
      <c r="A10" s="22">
        <v>4</v>
      </c>
      <c r="B10" s="22">
        <v>2</v>
      </c>
      <c r="C10" s="22">
        <v>142</v>
      </c>
      <c r="D10" s="230" t="s">
        <v>520</v>
      </c>
      <c r="E10" s="230" t="s">
        <v>1167</v>
      </c>
      <c r="F10" s="230" t="s">
        <v>529</v>
      </c>
      <c r="G10" s="22" t="s">
        <v>266</v>
      </c>
      <c r="H10" s="22">
        <v>1</v>
      </c>
      <c r="I10" s="23">
        <v>41943</v>
      </c>
      <c r="J10" s="23">
        <v>41943</v>
      </c>
      <c r="K10" s="13"/>
      <c r="L10" s="11"/>
      <c r="M10" s="11">
        <v>34000</v>
      </c>
      <c r="N10" s="25">
        <v>49</v>
      </c>
      <c r="O10" s="11">
        <v>16660</v>
      </c>
      <c r="P10" s="11"/>
      <c r="Q10" s="177" t="s">
        <v>1166</v>
      </c>
    </row>
    <row r="11" spans="1:23" ht="24">
      <c r="A11" s="215"/>
      <c r="B11" s="22">
        <v>3</v>
      </c>
      <c r="C11" s="22">
        <v>166</v>
      </c>
      <c r="D11" s="231" t="s">
        <v>1694</v>
      </c>
      <c r="E11" s="230" t="s">
        <v>1168</v>
      </c>
      <c r="F11" s="230" t="s">
        <v>374</v>
      </c>
      <c r="G11" s="22" t="s">
        <v>266</v>
      </c>
      <c r="H11" s="22">
        <v>1</v>
      </c>
      <c r="I11" s="23">
        <v>41640</v>
      </c>
      <c r="J11" s="23">
        <v>41640</v>
      </c>
      <c r="K11" s="13"/>
      <c r="L11" s="11"/>
      <c r="M11" s="11">
        <v>43500</v>
      </c>
      <c r="N11" s="25">
        <v>55</v>
      </c>
      <c r="O11" s="11">
        <v>23925</v>
      </c>
      <c r="P11" s="11"/>
      <c r="Q11" s="177" t="s">
        <v>1166</v>
      </c>
    </row>
    <row r="12" spans="1:23">
      <c r="A12" s="215"/>
      <c r="B12" s="22">
        <v>6</v>
      </c>
      <c r="C12" s="22">
        <v>362</v>
      </c>
      <c r="D12" s="230" t="s">
        <v>1047</v>
      </c>
      <c r="E12" s="230" t="s">
        <v>436</v>
      </c>
      <c r="F12" s="230" t="s">
        <v>1122</v>
      </c>
      <c r="G12" s="22" t="s">
        <v>266</v>
      </c>
      <c r="H12" s="22">
        <v>1</v>
      </c>
      <c r="I12" s="23">
        <v>41639</v>
      </c>
      <c r="J12" s="23">
        <v>41639</v>
      </c>
      <c r="K12" s="13"/>
      <c r="L12" s="11"/>
      <c r="M12" s="11">
        <v>3000</v>
      </c>
      <c r="N12" s="25">
        <v>43</v>
      </c>
      <c r="O12" s="11">
        <v>1290</v>
      </c>
      <c r="P12" s="11"/>
      <c r="Q12" s="177" t="s">
        <v>1166</v>
      </c>
    </row>
    <row r="13" spans="1:23" ht="25.5">
      <c r="A13" s="215"/>
      <c r="B13" s="22">
        <v>7</v>
      </c>
      <c r="C13" s="22">
        <v>363</v>
      </c>
      <c r="D13" s="230" t="s">
        <v>1047</v>
      </c>
      <c r="E13" s="230" t="s">
        <v>1171</v>
      </c>
      <c r="F13" s="230" t="s">
        <v>437</v>
      </c>
      <c r="G13" s="22" t="s">
        <v>266</v>
      </c>
      <c r="H13" s="22">
        <v>2</v>
      </c>
      <c r="I13" s="23">
        <v>41815</v>
      </c>
      <c r="J13" s="23">
        <v>41815</v>
      </c>
      <c r="K13" s="13"/>
      <c r="L13" s="11"/>
      <c r="M13" s="11">
        <v>8000</v>
      </c>
      <c r="N13" s="25">
        <v>53</v>
      </c>
      <c r="O13" s="11">
        <v>4240</v>
      </c>
      <c r="P13" s="11"/>
      <c r="Q13" s="177" t="s">
        <v>1166</v>
      </c>
    </row>
    <row r="14" spans="1:23" ht="23.45" customHeight="1">
      <c r="A14" s="215"/>
      <c r="B14" s="22"/>
      <c r="C14" s="22"/>
      <c r="D14" s="234" t="s">
        <v>1698</v>
      </c>
      <c r="E14" s="239"/>
      <c r="F14" s="239"/>
      <c r="G14" s="210"/>
      <c r="H14" s="210"/>
      <c r="I14" s="211"/>
      <c r="J14" s="211"/>
      <c r="K14" s="212"/>
      <c r="L14" s="213"/>
      <c r="M14" s="213">
        <f>SUM(M7:M13)</f>
        <v>224500</v>
      </c>
      <c r="N14" s="233"/>
      <c r="O14" s="213">
        <f>SUM(O7:O13)</f>
        <v>84185</v>
      </c>
      <c r="P14" s="11"/>
      <c r="Q14" s="177"/>
    </row>
    <row r="15" spans="1:23" ht="25.5">
      <c r="A15" s="215"/>
      <c r="B15" s="22">
        <v>8</v>
      </c>
      <c r="C15" s="22">
        <v>44</v>
      </c>
      <c r="D15" s="230" t="s">
        <v>1172</v>
      </c>
      <c r="E15" s="230"/>
      <c r="F15" s="230" t="s">
        <v>1173</v>
      </c>
      <c r="G15" s="22" t="s">
        <v>266</v>
      </c>
      <c r="H15" s="22">
        <v>1</v>
      </c>
      <c r="I15" s="23">
        <v>41455</v>
      </c>
      <c r="J15" s="23">
        <v>41455</v>
      </c>
      <c r="K15" s="13"/>
      <c r="L15" s="11"/>
      <c r="M15" s="11">
        <v>900</v>
      </c>
      <c r="N15" s="25">
        <v>30</v>
      </c>
      <c r="O15" s="11">
        <v>270</v>
      </c>
      <c r="P15" s="11"/>
      <c r="Q15" s="22" t="s">
        <v>1166</v>
      </c>
    </row>
    <row r="16" spans="1:23" ht="25.5">
      <c r="A16" s="215"/>
      <c r="B16" s="22">
        <v>9</v>
      </c>
      <c r="C16" s="22">
        <v>51</v>
      </c>
      <c r="D16" s="230" t="s">
        <v>1174</v>
      </c>
      <c r="E16" s="230"/>
      <c r="F16" s="230" t="s">
        <v>1173</v>
      </c>
      <c r="G16" s="22" t="s">
        <v>266</v>
      </c>
      <c r="H16" s="22">
        <v>1</v>
      </c>
      <c r="I16" s="23">
        <v>41455</v>
      </c>
      <c r="J16" s="23">
        <v>41455</v>
      </c>
      <c r="K16" s="13"/>
      <c r="L16" s="11"/>
      <c r="M16" s="11">
        <v>900</v>
      </c>
      <c r="N16" s="25">
        <v>30</v>
      </c>
      <c r="O16" s="11">
        <v>270</v>
      </c>
      <c r="P16" s="11"/>
      <c r="Q16" s="22" t="s">
        <v>1166</v>
      </c>
    </row>
    <row r="17" spans="1:17" ht="25.5">
      <c r="A17" s="215"/>
      <c r="B17" s="22">
        <v>10</v>
      </c>
      <c r="C17" s="22">
        <v>52</v>
      </c>
      <c r="D17" s="230" t="s">
        <v>1175</v>
      </c>
      <c r="E17" s="230"/>
      <c r="F17" s="230" t="s">
        <v>1173</v>
      </c>
      <c r="G17" s="22" t="s">
        <v>266</v>
      </c>
      <c r="H17" s="22">
        <v>1</v>
      </c>
      <c r="I17" s="23">
        <v>41455</v>
      </c>
      <c r="J17" s="23">
        <v>41455</v>
      </c>
      <c r="K17" s="13"/>
      <c r="L17" s="11"/>
      <c r="M17" s="11">
        <v>900</v>
      </c>
      <c r="N17" s="25">
        <v>30</v>
      </c>
      <c r="O17" s="11">
        <v>270</v>
      </c>
      <c r="P17" s="11"/>
      <c r="Q17" s="22" t="s">
        <v>1166</v>
      </c>
    </row>
    <row r="18" spans="1:17" ht="25.5">
      <c r="A18" s="215"/>
      <c r="B18" s="22">
        <v>11</v>
      </c>
      <c r="C18" s="22">
        <v>53</v>
      </c>
      <c r="D18" s="230" t="s">
        <v>1176</v>
      </c>
      <c r="E18" s="230"/>
      <c r="F18" s="230" t="s">
        <v>1173</v>
      </c>
      <c r="G18" s="22" t="s">
        <v>266</v>
      </c>
      <c r="H18" s="22">
        <v>1</v>
      </c>
      <c r="I18" s="23">
        <v>41455</v>
      </c>
      <c r="J18" s="23">
        <v>41455</v>
      </c>
      <c r="K18" s="13"/>
      <c r="L18" s="11"/>
      <c r="M18" s="11">
        <v>900</v>
      </c>
      <c r="N18" s="25">
        <v>30</v>
      </c>
      <c r="O18" s="11">
        <v>270</v>
      </c>
      <c r="P18" s="11"/>
      <c r="Q18" s="22" t="s">
        <v>1166</v>
      </c>
    </row>
    <row r="19" spans="1:17" ht="25.5">
      <c r="A19" s="215"/>
      <c r="B19" s="22">
        <v>12</v>
      </c>
      <c r="C19" s="22">
        <v>54</v>
      </c>
      <c r="D19" s="230" t="s">
        <v>1177</v>
      </c>
      <c r="E19" s="230"/>
      <c r="F19" s="230" t="s">
        <v>1173</v>
      </c>
      <c r="G19" s="22" t="s">
        <v>266</v>
      </c>
      <c r="H19" s="22">
        <v>1</v>
      </c>
      <c r="I19" s="23">
        <v>41455</v>
      </c>
      <c r="J19" s="23">
        <v>41455</v>
      </c>
      <c r="K19" s="13"/>
      <c r="L19" s="11"/>
      <c r="M19" s="11">
        <v>900</v>
      </c>
      <c r="N19" s="25">
        <v>30</v>
      </c>
      <c r="O19" s="11">
        <v>270</v>
      </c>
      <c r="P19" s="11"/>
      <c r="Q19" s="22" t="s">
        <v>1166</v>
      </c>
    </row>
    <row r="20" spans="1:17" ht="25.5">
      <c r="A20" s="215"/>
      <c r="B20" s="22">
        <v>13</v>
      </c>
      <c r="C20" s="22">
        <v>55</v>
      </c>
      <c r="D20" s="230" t="s">
        <v>1178</v>
      </c>
      <c r="E20" s="230"/>
      <c r="F20" s="230" t="s">
        <v>1173</v>
      </c>
      <c r="G20" s="22" t="s">
        <v>266</v>
      </c>
      <c r="H20" s="22">
        <v>1</v>
      </c>
      <c r="I20" s="23">
        <v>41455</v>
      </c>
      <c r="J20" s="23">
        <v>41455</v>
      </c>
      <c r="K20" s="13"/>
      <c r="L20" s="11"/>
      <c r="M20" s="11">
        <v>900</v>
      </c>
      <c r="N20" s="25">
        <v>30</v>
      </c>
      <c r="O20" s="11">
        <v>270</v>
      </c>
      <c r="P20" s="11"/>
      <c r="Q20" s="22" t="s">
        <v>1166</v>
      </c>
    </row>
    <row r="21" spans="1:17" ht="25.5">
      <c r="A21" s="215"/>
      <c r="B21" s="22">
        <v>14</v>
      </c>
      <c r="C21" s="22">
        <v>56</v>
      </c>
      <c r="D21" s="230" t="s">
        <v>1179</v>
      </c>
      <c r="E21" s="230"/>
      <c r="F21" s="230" t="s">
        <v>1173</v>
      </c>
      <c r="G21" s="22" t="s">
        <v>266</v>
      </c>
      <c r="H21" s="22">
        <v>1</v>
      </c>
      <c r="I21" s="23">
        <v>41455</v>
      </c>
      <c r="J21" s="23">
        <v>41455</v>
      </c>
      <c r="K21" s="13"/>
      <c r="L21" s="11"/>
      <c r="M21" s="11">
        <v>900</v>
      </c>
      <c r="N21" s="25">
        <v>30</v>
      </c>
      <c r="O21" s="11">
        <v>270</v>
      </c>
      <c r="P21" s="11"/>
      <c r="Q21" s="22" t="s">
        <v>1166</v>
      </c>
    </row>
    <row r="22" spans="1:17" ht="25.5">
      <c r="A22" s="215"/>
      <c r="B22" s="22">
        <v>15</v>
      </c>
      <c r="C22" s="22">
        <v>57</v>
      </c>
      <c r="D22" s="230" t="s">
        <v>1180</v>
      </c>
      <c r="E22" s="230"/>
      <c r="F22" s="230" t="s">
        <v>1173</v>
      </c>
      <c r="G22" s="22" t="s">
        <v>266</v>
      </c>
      <c r="H22" s="22">
        <v>1</v>
      </c>
      <c r="I22" s="23">
        <v>41455</v>
      </c>
      <c r="J22" s="23">
        <v>41455</v>
      </c>
      <c r="K22" s="13"/>
      <c r="L22" s="11"/>
      <c r="M22" s="11">
        <v>800</v>
      </c>
      <c r="N22" s="25">
        <v>30</v>
      </c>
      <c r="O22" s="11">
        <v>240</v>
      </c>
      <c r="P22" s="11"/>
      <c r="Q22" s="22" t="s">
        <v>1166</v>
      </c>
    </row>
    <row r="23" spans="1:17" ht="25.5">
      <c r="A23" s="215"/>
      <c r="B23" s="22">
        <v>16</v>
      </c>
      <c r="C23" s="22">
        <v>58</v>
      </c>
      <c r="D23" s="230" t="s">
        <v>1181</v>
      </c>
      <c r="E23" s="230"/>
      <c r="F23" s="230" t="s">
        <v>1173</v>
      </c>
      <c r="G23" s="22" t="s">
        <v>266</v>
      </c>
      <c r="H23" s="22">
        <v>1</v>
      </c>
      <c r="I23" s="23">
        <v>41455</v>
      </c>
      <c r="J23" s="23">
        <v>41455</v>
      </c>
      <c r="K23" s="13"/>
      <c r="L23" s="11"/>
      <c r="M23" s="11">
        <v>800</v>
      </c>
      <c r="N23" s="25">
        <v>30</v>
      </c>
      <c r="O23" s="11">
        <v>240</v>
      </c>
      <c r="P23" s="11"/>
      <c r="Q23" s="22" t="s">
        <v>1166</v>
      </c>
    </row>
    <row r="24" spans="1:17" ht="25.5">
      <c r="A24" s="215"/>
      <c r="B24" s="22">
        <v>17</v>
      </c>
      <c r="C24" s="22">
        <v>59</v>
      </c>
      <c r="D24" s="230" t="s">
        <v>1182</v>
      </c>
      <c r="E24" s="230"/>
      <c r="F24" s="230" t="s">
        <v>1173</v>
      </c>
      <c r="G24" s="22" t="s">
        <v>266</v>
      </c>
      <c r="H24" s="22">
        <v>1</v>
      </c>
      <c r="I24" s="23">
        <v>41455</v>
      </c>
      <c r="J24" s="23">
        <v>41455</v>
      </c>
      <c r="K24" s="13"/>
      <c r="L24" s="11"/>
      <c r="M24" s="11">
        <v>800</v>
      </c>
      <c r="N24" s="25">
        <v>30</v>
      </c>
      <c r="O24" s="11">
        <v>240</v>
      </c>
      <c r="P24" s="11"/>
      <c r="Q24" s="22" t="s">
        <v>1166</v>
      </c>
    </row>
    <row r="25" spans="1:17" ht="25.5">
      <c r="A25" s="215"/>
      <c r="B25" s="22">
        <v>18</v>
      </c>
      <c r="C25" s="22">
        <v>60</v>
      </c>
      <c r="D25" s="230" t="s">
        <v>1183</v>
      </c>
      <c r="E25" s="230"/>
      <c r="F25" s="230" t="s">
        <v>1173</v>
      </c>
      <c r="G25" s="22" t="s">
        <v>266</v>
      </c>
      <c r="H25" s="22">
        <v>1</v>
      </c>
      <c r="I25" s="23">
        <v>41455</v>
      </c>
      <c r="J25" s="23">
        <v>41455</v>
      </c>
      <c r="K25" s="13"/>
      <c r="L25" s="11"/>
      <c r="M25" s="11">
        <v>800</v>
      </c>
      <c r="N25" s="25">
        <v>30</v>
      </c>
      <c r="O25" s="11">
        <v>240</v>
      </c>
      <c r="P25" s="11"/>
      <c r="Q25" s="22" t="s">
        <v>1166</v>
      </c>
    </row>
    <row r="26" spans="1:17" ht="25.5">
      <c r="A26" s="215"/>
      <c r="B26" s="22">
        <v>19</v>
      </c>
      <c r="C26" s="22">
        <v>61</v>
      </c>
      <c r="D26" s="230" t="s">
        <v>1184</v>
      </c>
      <c r="E26" s="230"/>
      <c r="F26" s="230" t="s">
        <v>1173</v>
      </c>
      <c r="G26" s="22" t="s">
        <v>266</v>
      </c>
      <c r="H26" s="22">
        <v>1</v>
      </c>
      <c r="I26" s="23">
        <v>41455</v>
      </c>
      <c r="J26" s="23">
        <v>41455</v>
      </c>
      <c r="K26" s="13"/>
      <c r="L26" s="11"/>
      <c r="M26" s="11">
        <v>800</v>
      </c>
      <c r="N26" s="25">
        <v>30</v>
      </c>
      <c r="O26" s="11">
        <v>240</v>
      </c>
      <c r="P26" s="11"/>
      <c r="Q26" s="22" t="s">
        <v>1166</v>
      </c>
    </row>
    <row r="27" spans="1:17" ht="25.5">
      <c r="A27" s="215"/>
      <c r="B27" s="22">
        <v>20</v>
      </c>
      <c r="C27" s="22">
        <v>62</v>
      </c>
      <c r="D27" s="230" t="s">
        <v>1185</v>
      </c>
      <c r="E27" s="230"/>
      <c r="F27" s="230" t="s">
        <v>1173</v>
      </c>
      <c r="G27" s="22" t="s">
        <v>266</v>
      </c>
      <c r="H27" s="22">
        <v>1</v>
      </c>
      <c r="I27" s="23">
        <v>41455</v>
      </c>
      <c r="J27" s="23">
        <v>41455</v>
      </c>
      <c r="K27" s="13"/>
      <c r="L27" s="11"/>
      <c r="M27" s="11">
        <v>800</v>
      </c>
      <c r="N27" s="25">
        <v>30</v>
      </c>
      <c r="O27" s="11">
        <v>240</v>
      </c>
      <c r="P27" s="11"/>
      <c r="Q27" s="22" t="s">
        <v>1166</v>
      </c>
    </row>
    <row r="28" spans="1:17" ht="25.5">
      <c r="A28" s="215"/>
      <c r="B28" s="22">
        <v>21</v>
      </c>
      <c r="C28" s="22">
        <v>63</v>
      </c>
      <c r="D28" s="230" t="s">
        <v>1186</v>
      </c>
      <c r="E28" s="230"/>
      <c r="F28" s="230" t="s">
        <v>1173</v>
      </c>
      <c r="G28" s="22" t="s">
        <v>266</v>
      </c>
      <c r="H28" s="22">
        <v>1</v>
      </c>
      <c r="I28" s="23">
        <v>41455</v>
      </c>
      <c r="J28" s="23">
        <v>41455</v>
      </c>
      <c r="K28" s="13"/>
      <c r="L28" s="11"/>
      <c r="M28" s="11">
        <v>800</v>
      </c>
      <c r="N28" s="25">
        <v>30</v>
      </c>
      <c r="O28" s="11">
        <v>240</v>
      </c>
      <c r="P28" s="11"/>
      <c r="Q28" s="22" t="s">
        <v>1166</v>
      </c>
    </row>
    <row r="29" spans="1:17" ht="25.5">
      <c r="A29" s="215"/>
      <c r="B29" s="22">
        <v>22</v>
      </c>
      <c r="C29" s="22">
        <v>64</v>
      </c>
      <c r="D29" s="230" t="s">
        <v>1187</v>
      </c>
      <c r="E29" s="230"/>
      <c r="F29" s="230" t="s">
        <v>1173</v>
      </c>
      <c r="G29" s="22" t="s">
        <v>266</v>
      </c>
      <c r="H29" s="22">
        <v>1</v>
      </c>
      <c r="I29" s="23">
        <v>41455</v>
      </c>
      <c r="J29" s="23">
        <v>41455</v>
      </c>
      <c r="K29" s="13"/>
      <c r="L29" s="11"/>
      <c r="M29" s="11">
        <v>800</v>
      </c>
      <c r="N29" s="25">
        <v>30</v>
      </c>
      <c r="O29" s="11">
        <v>240</v>
      </c>
      <c r="P29" s="11"/>
      <c r="Q29" s="22" t="s">
        <v>1166</v>
      </c>
    </row>
    <row r="30" spans="1:17" ht="25.5">
      <c r="A30" s="215"/>
      <c r="B30" s="22">
        <v>23</v>
      </c>
      <c r="C30" s="22">
        <v>65</v>
      </c>
      <c r="D30" s="230" t="s">
        <v>1188</v>
      </c>
      <c r="E30" s="230"/>
      <c r="F30" s="230" t="s">
        <v>1173</v>
      </c>
      <c r="G30" s="22" t="s">
        <v>266</v>
      </c>
      <c r="H30" s="22">
        <v>1</v>
      </c>
      <c r="I30" s="23">
        <v>41455</v>
      </c>
      <c r="J30" s="23">
        <v>41455</v>
      </c>
      <c r="K30" s="13"/>
      <c r="L30" s="11"/>
      <c r="M30" s="11">
        <v>800</v>
      </c>
      <c r="N30" s="25">
        <v>30</v>
      </c>
      <c r="O30" s="11">
        <v>240</v>
      </c>
      <c r="P30" s="11"/>
      <c r="Q30" s="22" t="s">
        <v>1166</v>
      </c>
    </row>
    <row r="31" spans="1:17" ht="25.5">
      <c r="A31" s="215"/>
      <c r="B31" s="22">
        <v>24</v>
      </c>
      <c r="C31" s="22">
        <v>66</v>
      </c>
      <c r="D31" s="230" t="s">
        <v>1189</v>
      </c>
      <c r="E31" s="230"/>
      <c r="F31" s="230" t="s">
        <v>1173</v>
      </c>
      <c r="G31" s="22" t="s">
        <v>266</v>
      </c>
      <c r="H31" s="22">
        <v>1</v>
      </c>
      <c r="I31" s="23">
        <v>41455</v>
      </c>
      <c r="J31" s="23">
        <v>41455</v>
      </c>
      <c r="K31" s="13"/>
      <c r="L31" s="11"/>
      <c r="M31" s="11">
        <v>800</v>
      </c>
      <c r="N31" s="25">
        <v>30</v>
      </c>
      <c r="O31" s="11">
        <v>240</v>
      </c>
      <c r="P31" s="11"/>
      <c r="Q31" s="22" t="s">
        <v>1166</v>
      </c>
    </row>
    <row r="32" spans="1:17" ht="25.5">
      <c r="A32" s="215"/>
      <c r="B32" s="22">
        <v>25</v>
      </c>
      <c r="C32" s="22">
        <v>67</v>
      </c>
      <c r="D32" s="230" t="s">
        <v>1190</v>
      </c>
      <c r="E32" s="230"/>
      <c r="F32" s="230" t="s">
        <v>1173</v>
      </c>
      <c r="G32" s="22" t="s">
        <v>266</v>
      </c>
      <c r="H32" s="22">
        <v>1</v>
      </c>
      <c r="I32" s="23">
        <v>41455</v>
      </c>
      <c r="J32" s="23">
        <v>41455</v>
      </c>
      <c r="K32" s="13"/>
      <c r="L32" s="11"/>
      <c r="M32" s="11">
        <v>800</v>
      </c>
      <c r="N32" s="25">
        <v>30</v>
      </c>
      <c r="O32" s="11">
        <v>240</v>
      </c>
      <c r="P32" s="11"/>
      <c r="Q32" s="22" t="s">
        <v>1166</v>
      </c>
    </row>
    <row r="33" spans="1:17" ht="25.5">
      <c r="A33" s="215"/>
      <c r="B33" s="22">
        <v>26</v>
      </c>
      <c r="C33" s="22">
        <v>68</v>
      </c>
      <c r="D33" s="230" t="s">
        <v>1191</v>
      </c>
      <c r="E33" s="230"/>
      <c r="F33" s="230" t="s">
        <v>1173</v>
      </c>
      <c r="G33" s="22" t="s">
        <v>266</v>
      </c>
      <c r="H33" s="22">
        <v>1</v>
      </c>
      <c r="I33" s="23">
        <v>41455</v>
      </c>
      <c r="J33" s="23">
        <v>41455</v>
      </c>
      <c r="K33" s="13"/>
      <c r="L33" s="11"/>
      <c r="M33" s="11">
        <v>800</v>
      </c>
      <c r="N33" s="25">
        <v>30</v>
      </c>
      <c r="O33" s="11">
        <v>240</v>
      </c>
      <c r="P33" s="11"/>
      <c r="Q33" s="22" t="s">
        <v>1166</v>
      </c>
    </row>
    <row r="34" spans="1:17" ht="25.5">
      <c r="A34" s="215"/>
      <c r="B34" s="22">
        <v>27</v>
      </c>
      <c r="C34" s="22">
        <v>69</v>
      </c>
      <c r="D34" s="230" t="s">
        <v>1192</v>
      </c>
      <c r="E34" s="230"/>
      <c r="F34" s="230" t="s">
        <v>1173</v>
      </c>
      <c r="G34" s="22" t="s">
        <v>266</v>
      </c>
      <c r="H34" s="22">
        <v>1</v>
      </c>
      <c r="I34" s="23">
        <v>41455</v>
      </c>
      <c r="J34" s="23">
        <v>41455</v>
      </c>
      <c r="K34" s="13"/>
      <c r="L34" s="11"/>
      <c r="M34" s="11">
        <v>800</v>
      </c>
      <c r="N34" s="25">
        <v>30</v>
      </c>
      <c r="O34" s="11">
        <v>240</v>
      </c>
      <c r="P34" s="11"/>
      <c r="Q34" s="22" t="s">
        <v>1166</v>
      </c>
    </row>
    <row r="35" spans="1:17" ht="25.5">
      <c r="A35" s="215"/>
      <c r="B35" s="22">
        <v>28</v>
      </c>
      <c r="C35" s="22">
        <v>70</v>
      </c>
      <c r="D35" s="230" t="s">
        <v>1193</v>
      </c>
      <c r="E35" s="230"/>
      <c r="F35" s="230" t="s">
        <v>1173</v>
      </c>
      <c r="G35" s="22" t="s">
        <v>266</v>
      </c>
      <c r="H35" s="22">
        <v>1</v>
      </c>
      <c r="I35" s="23">
        <v>41455</v>
      </c>
      <c r="J35" s="23">
        <v>41455</v>
      </c>
      <c r="K35" s="13"/>
      <c r="L35" s="11"/>
      <c r="M35" s="11">
        <v>800</v>
      </c>
      <c r="N35" s="25">
        <v>30</v>
      </c>
      <c r="O35" s="11">
        <v>240</v>
      </c>
      <c r="P35" s="11"/>
      <c r="Q35" s="22" t="s">
        <v>1166</v>
      </c>
    </row>
    <row r="36" spans="1:17" ht="25.5">
      <c r="A36" s="215"/>
      <c r="B36" s="22">
        <v>29</v>
      </c>
      <c r="C36" s="22">
        <v>71</v>
      </c>
      <c r="D36" s="230" t="s">
        <v>1194</v>
      </c>
      <c r="E36" s="230"/>
      <c r="F36" s="230" t="s">
        <v>1173</v>
      </c>
      <c r="G36" s="22" t="s">
        <v>266</v>
      </c>
      <c r="H36" s="22">
        <v>1</v>
      </c>
      <c r="I36" s="23">
        <v>41455</v>
      </c>
      <c r="J36" s="23">
        <v>41455</v>
      </c>
      <c r="K36" s="13"/>
      <c r="L36" s="11"/>
      <c r="M36" s="11">
        <v>800</v>
      </c>
      <c r="N36" s="25">
        <v>30</v>
      </c>
      <c r="O36" s="11">
        <v>240</v>
      </c>
      <c r="P36" s="11"/>
      <c r="Q36" s="22" t="s">
        <v>1166</v>
      </c>
    </row>
    <row r="37" spans="1:17" ht="25.5">
      <c r="A37" s="215"/>
      <c r="B37" s="22">
        <v>30</v>
      </c>
      <c r="C37" s="22">
        <v>72</v>
      </c>
      <c r="D37" s="230" t="s">
        <v>1195</v>
      </c>
      <c r="E37" s="230"/>
      <c r="F37" s="230" t="s">
        <v>1173</v>
      </c>
      <c r="G37" s="22" t="s">
        <v>266</v>
      </c>
      <c r="H37" s="22">
        <v>1</v>
      </c>
      <c r="I37" s="23">
        <v>41455</v>
      </c>
      <c r="J37" s="23">
        <v>41455</v>
      </c>
      <c r="K37" s="13"/>
      <c r="L37" s="11"/>
      <c r="M37" s="11">
        <v>800</v>
      </c>
      <c r="N37" s="25">
        <v>30</v>
      </c>
      <c r="O37" s="11">
        <v>240</v>
      </c>
      <c r="P37" s="11"/>
      <c r="Q37" s="22" t="s">
        <v>1166</v>
      </c>
    </row>
    <row r="38" spans="1:17" ht="25.5">
      <c r="A38" s="215"/>
      <c r="B38" s="22">
        <v>31</v>
      </c>
      <c r="C38" s="22">
        <v>73</v>
      </c>
      <c r="D38" s="230" t="s">
        <v>1196</v>
      </c>
      <c r="E38" s="230"/>
      <c r="F38" s="230" t="s">
        <v>1173</v>
      </c>
      <c r="G38" s="22" t="s">
        <v>266</v>
      </c>
      <c r="H38" s="22">
        <v>1</v>
      </c>
      <c r="I38" s="23">
        <v>41455</v>
      </c>
      <c r="J38" s="23">
        <v>41455</v>
      </c>
      <c r="K38" s="13"/>
      <c r="L38" s="11"/>
      <c r="M38" s="11">
        <v>800</v>
      </c>
      <c r="N38" s="25">
        <v>30</v>
      </c>
      <c r="O38" s="11">
        <v>240</v>
      </c>
      <c r="P38" s="11"/>
      <c r="Q38" s="22" t="s">
        <v>1166</v>
      </c>
    </row>
    <row r="39" spans="1:17" ht="25.5">
      <c r="A39" s="215"/>
      <c r="B39" s="22">
        <v>32</v>
      </c>
      <c r="C39" s="22">
        <v>74</v>
      </c>
      <c r="D39" s="230" t="s">
        <v>1197</v>
      </c>
      <c r="E39" s="230"/>
      <c r="F39" s="230" t="s">
        <v>1173</v>
      </c>
      <c r="G39" s="22" t="s">
        <v>266</v>
      </c>
      <c r="H39" s="22">
        <v>1</v>
      </c>
      <c r="I39" s="23">
        <v>41455</v>
      </c>
      <c r="J39" s="23">
        <v>41455</v>
      </c>
      <c r="K39" s="13"/>
      <c r="L39" s="11"/>
      <c r="M39" s="11">
        <v>800</v>
      </c>
      <c r="N39" s="25">
        <v>30</v>
      </c>
      <c r="O39" s="11">
        <v>240</v>
      </c>
      <c r="P39" s="11"/>
      <c r="Q39" s="22" t="s">
        <v>1166</v>
      </c>
    </row>
    <row r="40" spans="1:17" ht="25.5">
      <c r="A40" s="215"/>
      <c r="B40" s="22">
        <v>33</v>
      </c>
      <c r="C40" s="22">
        <v>75</v>
      </c>
      <c r="D40" s="230" t="s">
        <v>1198</v>
      </c>
      <c r="E40" s="230"/>
      <c r="F40" s="230" t="s">
        <v>1173</v>
      </c>
      <c r="G40" s="22" t="s">
        <v>266</v>
      </c>
      <c r="H40" s="22">
        <v>1</v>
      </c>
      <c r="I40" s="23">
        <v>41455</v>
      </c>
      <c r="J40" s="23">
        <v>41455</v>
      </c>
      <c r="K40" s="13"/>
      <c r="L40" s="11"/>
      <c r="M40" s="11">
        <v>800</v>
      </c>
      <c r="N40" s="25">
        <v>30</v>
      </c>
      <c r="O40" s="11">
        <v>240</v>
      </c>
      <c r="P40" s="11"/>
      <c r="Q40" s="22" t="s">
        <v>1166</v>
      </c>
    </row>
    <row r="41" spans="1:17" ht="25.5">
      <c r="A41" s="215"/>
      <c r="B41" s="22">
        <v>34</v>
      </c>
      <c r="C41" s="22">
        <v>76</v>
      </c>
      <c r="D41" s="230" t="s">
        <v>1199</v>
      </c>
      <c r="E41" s="230"/>
      <c r="F41" s="230" t="s">
        <v>1173</v>
      </c>
      <c r="G41" s="22" t="s">
        <v>266</v>
      </c>
      <c r="H41" s="22">
        <v>1</v>
      </c>
      <c r="I41" s="23">
        <v>41455</v>
      </c>
      <c r="J41" s="23">
        <v>41455</v>
      </c>
      <c r="K41" s="13"/>
      <c r="L41" s="11"/>
      <c r="M41" s="11">
        <v>800</v>
      </c>
      <c r="N41" s="25">
        <v>30</v>
      </c>
      <c r="O41" s="11">
        <v>240</v>
      </c>
      <c r="P41" s="11"/>
      <c r="Q41" s="22" t="s">
        <v>1166</v>
      </c>
    </row>
    <row r="42" spans="1:17" ht="23.45" customHeight="1">
      <c r="A42" s="215"/>
      <c r="B42" s="22"/>
      <c r="C42" s="22"/>
      <c r="D42" s="234" t="s">
        <v>1698</v>
      </c>
      <c r="E42" s="239"/>
      <c r="F42" s="239"/>
      <c r="G42" s="210"/>
      <c r="H42" s="210"/>
      <c r="I42" s="211"/>
      <c r="J42" s="211"/>
      <c r="K42" s="212"/>
      <c r="L42" s="213"/>
      <c r="M42" s="213">
        <f>SUM(M15:M41)</f>
        <v>22300</v>
      </c>
      <c r="N42" s="233"/>
      <c r="O42" s="213">
        <f>SUM(O15:O41)</f>
        <v>6690</v>
      </c>
      <c r="P42" s="11"/>
      <c r="Q42" s="22"/>
    </row>
    <row r="43" spans="1:17" ht="23.45" customHeight="1">
      <c r="A43" s="215"/>
      <c r="B43" s="215"/>
      <c r="C43" s="215"/>
      <c r="D43" s="234" t="s">
        <v>1699</v>
      </c>
      <c r="E43" s="238"/>
      <c r="F43" s="238"/>
      <c r="G43" s="236"/>
      <c r="H43" s="236"/>
      <c r="I43" s="236"/>
      <c r="J43" s="236"/>
      <c r="K43" s="236"/>
      <c r="L43" s="236"/>
      <c r="M43" s="213">
        <f>M14+M42</f>
        <v>246800</v>
      </c>
      <c r="N43" s="236"/>
      <c r="O43" s="213">
        <f>O14+O42</f>
        <v>90875</v>
      </c>
      <c r="P43" s="215"/>
      <c r="Q43" s="215"/>
    </row>
  </sheetData>
  <autoFilter ref="A5:Q6">
    <filterColumn colId="10" showButton="0"/>
    <filterColumn colId="12" showButton="0"/>
    <filterColumn colId="13" showButton="0"/>
    <sortState ref="A8:Q43">
      <sortCondition ref="A5:A6"/>
    </sortState>
  </autoFilter>
  <mergeCells count="17">
    <mergeCell ref="H5:H6"/>
    <mergeCell ref="A2:Q2"/>
    <mergeCell ref="A3:Q3"/>
    <mergeCell ref="A4:F4"/>
    <mergeCell ref="A5:A6"/>
    <mergeCell ref="B5:B6"/>
    <mergeCell ref="I5:I6"/>
    <mergeCell ref="J5:J6"/>
    <mergeCell ref="K5:L5"/>
    <mergeCell ref="M5:O5"/>
    <mergeCell ref="P5:P6"/>
    <mergeCell ref="Q5:Q6"/>
    <mergeCell ref="C5:C6"/>
    <mergeCell ref="D5:D6"/>
    <mergeCell ref="E5:E6"/>
    <mergeCell ref="F5:F6"/>
    <mergeCell ref="G5:G6"/>
  </mergeCells>
  <phoneticPr fontId="9" type="noConversion"/>
  <pageMargins left="0.27" right="0.2" top="0.74803149606299213" bottom="0.74803149606299213" header="0.31496062992125984" footer="0.31496062992125984"/>
  <pageSetup paperSize="9" orientation="landscape"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72"/>
  <sheetViews>
    <sheetView workbookViewId="0">
      <selection activeCell="A7" sqref="A7:A14"/>
    </sheetView>
  </sheetViews>
  <sheetFormatPr defaultRowHeight="15.75"/>
  <cols>
    <col min="1" max="3" width="5" customWidth="1"/>
    <col min="4" max="5" width="15" style="219" customWidth="1"/>
    <col min="6" max="6" width="20.25" style="219" customWidth="1"/>
    <col min="7" max="8" width="5.25" customWidth="1"/>
    <col min="11" max="12" width="0" hidden="1" customWidth="1"/>
    <col min="13" max="13" width="10" customWidth="1"/>
    <col min="14" max="14" width="7.5" customWidth="1"/>
    <col min="15" max="15" width="10.125" customWidth="1"/>
    <col min="16" max="16" width="6" customWidth="1"/>
    <col min="17" max="17" width="6.875" customWidth="1"/>
  </cols>
  <sheetData>
    <row r="2" spans="1:23" s="1" customFormat="1" ht="30" customHeight="1">
      <c r="A2" s="372" t="s">
        <v>86</v>
      </c>
      <c r="B2" s="372"/>
      <c r="C2" s="372"/>
      <c r="D2" s="372"/>
      <c r="E2" s="372"/>
      <c r="F2" s="372"/>
      <c r="G2" s="372"/>
      <c r="H2" s="372"/>
      <c r="I2" s="372"/>
      <c r="J2" s="372"/>
      <c r="K2" s="372"/>
      <c r="L2" s="372"/>
      <c r="M2" s="372"/>
      <c r="N2" s="372"/>
      <c r="O2" s="372"/>
      <c r="P2" s="372"/>
      <c r="Q2" s="372"/>
      <c r="R2" s="41"/>
      <c r="S2" s="41"/>
      <c r="T2" s="41"/>
      <c r="U2" s="41"/>
      <c r="V2" s="41"/>
      <c r="W2" s="41"/>
    </row>
    <row r="3" spans="1:23" s="3" customFormat="1" ht="18.75" customHeight="1">
      <c r="A3" s="374" t="str">
        <f>CONCATENATE(封面!D9,封面!F9,封面!G9,封面!H9,封面!I9,封面!J9,封面!K9)</f>
        <v>评估基准日：2022年7月22日</v>
      </c>
      <c r="B3" s="374"/>
      <c r="C3" s="374"/>
      <c r="D3" s="374"/>
      <c r="E3" s="374"/>
      <c r="F3" s="374"/>
      <c r="G3" s="374"/>
      <c r="H3" s="374"/>
      <c r="I3" s="374"/>
      <c r="J3" s="374"/>
      <c r="K3" s="374"/>
      <c r="L3" s="374"/>
      <c r="M3" s="374"/>
      <c r="N3" s="374"/>
      <c r="O3" s="374"/>
      <c r="P3" s="374"/>
      <c r="Q3" s="374"/>
      <c r="R3" s="26"/>
      <c r="S3" s="26"/>
      <c r="T3" s="26"/>
      <c r="U3" s="26"/>
      <c r="V3" s="26"/>
      <c r="W3" s="26"/>
    </row>
    <row r="4" spans="1:23">
      <c r="A4" s="426" t="s">
        <v>261</v>
      </c>
      <c r="B4" s="426"/>
      <c r="C4" s="426"/>
      <c r="D4" s="426"/>
      <c r="E4" s="426"/>
      <c r="F4" s="426"/>
      <c r="G4" s="3"/>
      <c r="H4" s="3"/>
      <c r="I4" s="3"/>
      <c r="J4" s="3"/>
      <c r="K4" s="3"/>
      <c r="L4" s="3"/>
      <c r="M4" s="3"/>
      <c r="N4" s="207"/>
      <c r="O4" s="3"/>
      <c r="P4" s="3"/>
      <c r="Q4" s="79" t="s">
        <v>160</v>
      </c>
    </row>
    <row r="5" spans="1:23">
      <c r="A5" s="376" t="s">
        <v>1682</v>
      </c>
      <c r="B5" s="376" t="s">
        <v>1683</v>
      </c>
      <c r="C5" s="376" t="s">
        <v>8</v>
      </c>
      <c r="D5" s="381" t="s">
        <v>88</v>
      </c>
      <c r="E5" s="381" t="s">
        <v>22</v>
      </c>
      <c r="F5" s="381" t="s">
        <v>89</v>
      </c>
      <c r="G5" s="381" t="s">
        <v>20</v>
      </c>
      <c r="H5" s="381" t="s">
        <v>21</v>
      </c>
      <c r="I5" s="381" t="s">
        <v>90</v>
      </c>
      <c r="J5" s="381" t="s">
        <v>23</v>
      </c>
      <c r="K5" s="409" t="s">
        <v>11</v>
      </c>
      <c r="L5" s="410"/>
      <c r="M5" s="376" t="s">
        <v>12</v>
      </c>
      <c r="N5" s="380"/>
      <c r="O5" s="380"/>
      <c r="P5" s="381" t="s">
        <v>15</v>
      </c>
      <c r="Q5" s="381" t="s">
        <v>9</v>
      </c>
    </row>
    <row r="6" spans="1:23">
      <c r="A6" s="380"/>
      <c r="B6" s="380"/>
      <c r="C6" s="380"/>
      <c r="D6" s="412"/>
      <c r="E6" s="412"/>
      <c r="F6" s="412"/>
      <c r="G6" s="380"/>
      <c r="H6" s="380"/>
      <c r="I6" s="380"/>
      <c r="J6" s="380"/>
      <c r="K6" s="209" t="s">
        <v>43</v>
      </c>
      <c r="L6" s="208" t="s">
        <v>44</v>
      </c>
      <c r="M6" s="208" t="s">
        <v>43</v>
      </c>
      <c r="N6" s="192" t="s">
        <v>25</v>
      </c>
      <c r="O6" s="208" t="s">
        <v>44</v>
      </c>
      <c r="P6" s="380"/>
      <c r="Q6" s="380"/>
    </row>
    <row r="7" spans="1:23" ht="23.45" customHeight="1">
      <c r="A7" s="22">
        <v>1</v>
      </c>
      <c r="B7" s="22">
        <v>7</v>
      </c>
      <c r="C7" s="22">
        <v>261</v>
      </c>
      <c r="D7" s="217" t="s">
        <v>1206</v>
      </c>
      <c r="E7" s="217" t="s">
        <v>1207</v>
      </c>
      <c r="F7" s="217" t="s">
        <v>1042</v>
      </c>
      <c r="G7" s="22" t="s">
        <v>266</v>
      </c>
      <c r="H7" s="22">
        <v>1</v>
      </c>
      <c r="I7" s="23">
        <v>41274</v>
      </c>
      <c r="J7" s="23">
        <v>41274</v>
      </c>
      <c r="K7" s="13"/>
      <c r="L7" s="11"/>
      <c r="M7" s="11">
        <v>22000</v>
      </c>
      <c r="N7" s="25">
        <v>47</v>
      </c>
      <c r="O7" s="11">
        <v>10340</v>
      </c>
      <c r="P7" s="11"/>
      <c r="Q7" s="177" t="s">
        <v>1201</v>
      </c>
    </row>
    <row r="8" spans="1:23" ht="23.45" customHeight="1">
      <c r="A8" s="22">
        <v>2</v>
      </c>
      <c r="B8" s="22">
        <v>1</v>
      </c>
      <c r="C8" s="22">
        <v>38</v>
      </c>
      <c r="D8" s="217" t="s">
        <v>330</v>
      </c>
      <c r="E8" s="217" t="s">
        <v>1200</v>
      </c>
      <c r="F8" s="217" t="s">
        <v>527</v>
      </c>
      <c r="G8" s="22" t="s">
        <v>266</v>
      </c>
      <c r="H8" s="22">
        <v>1</v>
      </c>
      <c r="I8" s="23">
        <v>41274</v>
      </c>
      <c r="J8" s="23">
        <v>41274</v>
      </c>
      <c r="K8" s="13"/>
      <c r="L8" s="11"/>
      <c r="M8" s="11">
        <v>18000</v>
      </c>
      <c r="N8" s="25">
        <v>34</v>
      </c>
      <c r="O8" s="11">
        <v>6120</v>
      </c>
      <c r="P8" s="11"/>
      <c r="Q8" s="177" t="s">
        <v>1201</v>
      </c>
    </row>
    <row r="9" spans="1:23" ht="23.45" customHeight="1">
      <c r="A9" s="22">
        <v>3</v>
      </c>
      <c r="B9" s="22">
        <v>2</v>
      </c>
      <c r="C9" s="22">
        <v>40</v>
      </c>
      <c r="D9" s="217" t="s">
        <v>330</v>
      </c>
      <c r="E9" s="217" t="s">
        <v>1200</v>
      </c>
      <c r="F9" s="217" t="s">
        <v>527</v>
      </c>
      <c r="G9" s="22" t="s">
        <v>266</v>
      </c>
      <c r="H9" s="22">
        <v>1</v>
      </c>
      <c r="I9" s="23">
        <v>41274</v>
      </c>
      <c r="J9" s="23">
        <v>41274</v>
      </c>
      <c r="K9" s="13"/>
      <c r="L9" s="11"/>
      <c r="M9" s="11">
        <v>18000</v>
      </c>
      <c r="N9" s="25">
        <v>34</v>
      </c>
      <c r="O9" s="11">
        <v>6120</v>
      </c>
      <c r="P9" s="11"/>
      <c r="Q9" s="177" t="s">
        <v>1201</v>
      </c>
    </row>
    <row r="10" spans="1:23" ht="23.45" customHeight="1">
      <c r="A10" s="22">
        <v>4</v>
      </c>
      <c r="B10" s="22">
        <v>4</v>
      </c>
      <c r="C10" s="22">
        <v>42</v>
      </c>
      <c r="D10" s="217" t="s">
        <v>330</v>
      </c>
      <c r="E10" s="217" t="s">
        <v>1200</v>
      </c>
      <c r="F10" s="217" t="s">
        <v>527</v>
      </c>
      <c r="G10" s="22" t="s">
        <v>266</v>
      </c>
      <c r="H10" s="22">
        <v>1</v>
      </c>
      <c r="I10" s="23">
        <v>41274</v>
      </c>
      <c r="J10" s="23">
        <v>41274</v>
      </c>
      <c r="K10" s="13"/>
      <c r="L10" s="11"/>
      <c r="M10" s="11">
        <v>23000</v>
      </c>
      <c r="N10" s="25">
        <v>34</v>
      </c>
      <c r="O10" s="11">
        <v>7820</v>
      </c>
      <c r="P10" s="11"/>
      <c r="Q10" s="177" t="s">
        <v>1201</v>
      </c>
    </row>
    <row r="11" spans="1:23" ht="23.45" customHeight="1">
      <c r="A11" s="22">
        <v>5</v>
      </c>
      <c r="B11" s="22">
        <v>5</v>
      </c>
      <c r="C11" s="22">
        <v>229</v>
      </c>
      <c r="D11" s="217" t="s">
        <v>1204</v>
      </c>
      <c r="E11" s="217" t="s">
        <v>1205</v>
      </c>
      <c r="F11" s="217" t="s">
        <v>527</v>
      </c>
      <c r="G11" s="22" t="s">
        <v>266</v>
      </c>
      <c r="H11" s="22">
        <v>1</v>
      </c>
      <c r="I11" s="23">
        <v>40787</v>
      </c>
      <c r="J11" s="23">
        <v>40787</v>
      </c>
      <c r="K11" s="13"/>
      <c r="L11" s="11"/>
      <c r="M11" s="11">
        <v>20000</v>
      </c>
      <c r="N11" s="25">
        <v>23</v>
      </c>
      <c r="O11" s="11">
        <v>4600</v>
      </c>
      <c r="P11" s="11"/>
      <c r="Q11" s="177" t="s">
        <v>1201</v>
      </c>
    </row>
    <row r="12" spans="1:23" ht="23.45" customHeight="1">
      <c r="A12" s="22">
        <v>6</v>
      </c>
      <c r="B12" s="22">
        <v>3</v>
      </c>
      <c r="C12" s="22">
        <v>41</v>
      </c>
      <c r="D12" s="217" t="s">
        <v>1202</v>
      </c>
      <c r="E12" s="217" t="s">
        <v>1203</v>
      </c>
      <c r="F12" s="217" t="s">
        <v>527</v>
      </c>
      <c r="G12" s="22" t="s">
        <v>266</v>
      </c>
      <c r="H12" s="22">
        <v>1</v>
      </c>
      <c r="I12" s="23">
        <v>41274</v>
      </c>
      <c r="J12" s="23">
        <v>41274</v>
      </c>
      <c r="K12" s="13"/>
      <c r="L12" s="11"/>
      <c r="M12" s="11">
        <v>30000</v>
      </c>
      <c r="N12" s="25">
        <v>34</v>
      </c>
      <c r="O12" s="11">
        <v>10200</v>
      </c>
      <c r="P12" s="11"/>
      <c r="Q12" s="177" t="s">
        <v>1201</v>
      </c>
    </row>
    <row r="13" spans="1:23" ht="23.45" customHeight="1">
      <c r="A13" s="22">
        <v>7</v>
      </c>
      <c r="B13" s="22">
        <v>6</v>
      </c>
      <c r="C13" s="22">
        <v>230</v>
      </c>
      <c r="D13" s="217" t="s">
        <v>1204</v>
      </c>
      <c r="E13" s="217" t="s">
        <v>1200</v>
      </c>
      <c r="F13" s="217" t="s">
        <v>527</v>
      </c>
      <c r="G13" s="22" t="s">
        <v>266</v>
      </c>
      <c r="H13" s="22">
        <v>1</v>
      </c>
      <c r="I13" s="23">
        <v>40787</v>
      </c>
      <c r="J13" s="23">
        <v>40787</v>
      </c>
      <c r="K13" s="13"/>
      <c r="L13" s="11"/>
      <c r="M13" s="11">
        <v>18000</v>
      </c>
      <c r="N13" s="25">
        <v>23</v>
      </c>
      <c r="O13" s="11">
        <v>4140</v>
      </c>
      <c r="P13" s="11"/>
      <c r="Q13" s="177" t="s">
        <v>1201</v>
      </c>
    </row>
    <row r="14" spans="1:23" ht="23.45" customHeight="1">
      <c r="A14" s="22">
        <v>8</v>
      </c>
      <c r="B14" s="22">
        <v>8</v>
      </c>
      <c r="C14" s="22">
        <v>277</v>
      </c>
      <c r="D14" s="217" t="s">
        <v>330</v>
      </c>
      <c r="E14" s="217" t="s">
        <v>1200</v>
      </c>
      <c r="F14" s="217" t="s">
        <v>527</v>
      </c>
      <c r="G14" s="22" t="s">
        <v>266</v>
      </c>
      <c r="H14" s="22">
        <v>2</v>
      </c>
      <c r="I14" s="23">
        <v>38717</v>
      </c>
      <c r="J14" s="23">
        <v>38717</v>
      </c>
      <c r="K14" s="13"/>
      <c r="L14" s="11"/>
      <c r="M14" s="11">
        <v>36000</v>
      </c>
      <c r="N14" s="25">
        <v>10</v>
      </c>
      <c r="O14" s="202">
        <v>3600</v>
      </c>
      <c r="P14" s="202"/>
      <c r="Q14" s="203" t="s">
        <v>1201</v>
      </c>
    </row>
    <row r="15" spans="1:23" ht="23.45" customHeight="1">
      <c r="A15" s="215"/>
      <c r="B15" s="22">
        <v>9</v>
      </c>
      <c r="C15" s="22">
        <v>364</v>
      </c>
      <c r="D15" s="217" t="s">
        <v>1047</v>
      </c>
      <c r="E15" s="217" t="s">
        <v>436</v>
      </c>
      <c r="F15" s="217" t="s">
        <v>437</v>
      </c>
      <c r="G15" s="22" t="s">
        <v>266</v>
      </c>
      <c r="H15" s="22">
        <v>4</v>
      </c>
      <c r="I15" s="23">
        <v>41274</v>
      </c>
      <c r="J15" s="23">
        <v>41274</v>
      </c>
      <c r="K15" s="13"/>
      <c r="L15" s="11"/>
      <c r="M15" s="11">
        <v>12000</v>
      </c>
      <c r="N15" s="25">
        <v>43</v>
      </c>
      <c r="O15" s="11">
        <v>5160</v>
      </c>
      <c r="P15" s="11"/>
      <c r="Q15" s="177" t="s">
        <v>1201</v>
      </c>
    </row>
    <row r="16" spans="1:23" ht="23.45" customHeight="1">
      <c r="A16" s="215"/>
      <c r="B16" s="22">
        <v>10</v>
      </c>
      <c r="C16" s="22">
        <v>365</v>
      </c>
      <c r="D16" s="217" t="s">
        <v>1208</v>
      </c>
      <c r="E16" s="217"/>
      <c r="F16" s="217" t="s">
        <v>437</v>
      </c>
      <c r="G16" s="22" t="s">
        <v>266</v>
      </c>
      <c r="H16" s="22">
        <v>3</v>
      </c>
      <c r="I16" s="23">
        <v>40908</v>
      </c>
      <c r="J16" s="23">
        <v>40908</v>
      </c>
      <c r="K16" s="13"/>
      <c r="L16" s="11"/>
      <c r="M16" s="11">
        <v>12000</v>
      </c>
      <c r="N16" s="25">
        <v>36</v>
      </c>
      <c r="O16" s="11">
        <v>4320</v>
      </c>
      <c r="P16" s="11"/>
      <c r="Q16" s="177" t="s">
        <v>1201</v>
      </c>
    </row>
    <row r="17" spans="1:17" ht="23.45" customHeight="1">
      <c r="A17" s="215"/>
      <c r="B17" s="22"/>
      <c r="C17" s="22"/>
      <c r="D17" s="232" t="s">
        <v>1701</v>
      </c>
      <c r="E17" s="221"/>
      <c r="F17" s="221"/>
      <c r="G17" s="210"/>
      <c r="H17" s="210"/>
      <c r="I17" s="211"/>
      <c r="J17" s="211"/>
      <c r="K17" s="212"/>
      <c r="L17" s="213"/>
      <c r="M17" s="213">
        <f>SUM(M7:M16)</f>
        <v>209000</v>
      </c>
      <c r="N17" s="233"/>
      <c r="O17" s="213">
        <f>SUM(O7:O16)</f>
        <v>62420</v>
      </c>
      <c r="P17" s="11"/>
      <c r="Q17" s="177"/>
    </row>
    <row r="18" spans="1:17" ht="23.45" customHeight="1">
      <c r="A18" s="215"/>
      <c r="B18" s="22">
        <v>11</v>
      </c>
      <c r="C18" s="22">
        <v>45</v>
      </c>
      <c r="D18" s="217" t="s">
        <v>1209</v>
      </c>
      <c r="E18" s="217"/>
      <c r="F18" s="217" t="s">
        <v>1173</v>
      </c>
      <c r="G18" s="22" t="s">
        <v>266</v>
      </c>
      <c r="H18" s="22">
        <v>1</v>
      </c>
      <c r="I18" s="23">
        <v>41455</v>
      </c>
      <c r="J18" s="23">
        <v>41455</v>
      </c>
      <c r="K18" s="13"/>
      <c r="L18" s="11"/>
      <c r="M18" s="11">
        <v>900</v>
      </c>
      <c r="N18" s="25">
        <v>30</v>
      </c>
      <c r="O18" s="11">
        <v>270</v>
      </c>
      <c r="P18" s="11"/>
      <c r="Q18" s="22" t="s">
        <v>1201</v>
      </c>
    </row>
    <row r="19" spans="1:17" ht="23.45" customHeight="1">
      <c r="A19" s="215"/>
      <c r="B19" s="22">
        <v>12</v>
      </c>
      <c r="C19" s="22">
        <v>77</v>
      </c>
      <c r="D19" s="217" t="s">
        <v>1210</v>
      </c>
      <c r="E19" s="217"/>
      <c r="F19" s="217" t="s">
        <v>1362</v>
      </c>
      <c r="G19" s="22" t="s">
        <v>266</v>
      </c>
      <c r="H19" s="22">
        <v>1</v>
      </c>
      <c r="I19" s="23">
        <v>41455</v>
      </c>
      <c r="J19" s="23">
        <v>41455</v>
      </c>
      <c r="K19" s="13"/>
      <c r="L19" s="11"/>
      <c r="M19" s="11">
        <v>26500</v>
      </c>
      <c r="N19" s="25">
        <v>35</v>
      </c>
      <c r="O19" s="11">
        <v>9275</v>
      </c>
      <c r="P19" s="11"/>
      <c r="Q19" s="22" t="s">
        <v>1201</v>
      </c>
    </row>
    <row r="20" spans="1:17" ht="23.45" customHeight="1">
      <c r="A20" s="215"/>
      <c r="B20" s="22">
        <v>13</v>
      </c>
      <c r="C20" s="22">
        <v>78</v>
      </c>
      <c r="D20" s="217" t="s">
        <v>1211</v>
      </c>
      <c r="E20" s="217"/>
      <c r="F20" s="217" t="s">
        <v>1362</v>
      </c>
      <c r="G20" s="22" t="s">
        <v>266</v>
      </c>
      <c r="H20" s="22">
        <v>1</v>
      </c>
      <c r="I20" s="23">
        <v>41455</v>
      </c>
      <c r="J20" s="23">
        <v>41455</v>
      </c>
      <c r="K20" s="13"/>
      <c r="L20" s="11"/>
      <c r="M20" s="11">
        <v>19100</v>
      </c>
      <c r="N20" s="25">
        <v>35</v>
      </c>
      <c r="O20" s="11">
        <v>6685</v>
      </c>
      <c r="P20" s="11"/>
      <c r="Q20" s="22" t="s">
        <v>1201</v>
      </c>
    </row>
    <row r="21" spans="1:17" ht="23.45" customHeight="1">
      <c r="A21" s="215"/>
      <c r="B21" s="22">
        <v>14</v>
      </c>
      <c r="C21" s="22">
        <v>79</v>
      </c>
      <c r="D21" s="217" t="s">
        <v>1212</v>
      </c>
      <c r="E21" s="217"/>
      <c r="F21" s="217" t="s">
        <v>1362</v>
      </c>
      <c r="G21" s="22" t="s">
        <v>266</v>
      </c>
      <c r="H21" s="22">
        <v>1</v>
      </c>
      <c r="I21" s="23">
        <v>41455</v>
      </c>
      <c r="J21" s="23">
        <v>41455</v>
      </c>
      <c r="K21" s="13"/>
      <c r="L21" s="11"/>
      <c r="M21" s="11">
        <v>23400</v>
      </c>
      <c r="N21" s="25">
        <v>35</v>
      </c>
      <c r="O21" s="11">
        <v>8190</v>
      </c>
      <c r="P21" s="11"/>
      <c r="Q21" s="22" t="s">
        <v>1201</v>
      </c>
    </row>
    <row r="22" spans="1:17" ht="23.45" customHeight="1">
      <c r="A22" s="215"/>
      <c r="B22" s="22">
        <v>15</v>
      </c>
      <c r="C22" s="22">
        <v>80</v>
      </c>
      <c r="D22" s="217" t="s">
        <v>1213</v>
      </c>
      <c r="E22" s="217"/>
      <c r="F22" s="217" t="s">
        <v>1362</v>
      </c>
      <c r="G22" s="22" t="s">
        <v>266</v>
      </c>
      <c r="H22" s="22">
        <v>1</v>
      </c>
      <c r="I22" s="23">
        <v>41455</v>
      </c>
      <c r="J22" s="23">
        <v>41455</v>
      </c>
      <c r="K22" s="13"/>
      <c r="L22" s="11"/>
      <c r="M22" s="11">
        <v>27300</v>
      </c>
      <c r="N22" s="25">
        <v>35</v>
      </c>
      <c r="O22" s="11">
        <v>9555</v>
      </c>
      <c r="P22" s="11"/>
      <c r="Q22" s="22" t="s">
        <v>1201</v>
      </c>
    </row>
    <row r="23" spans="1:17" ht="23.45" customHeight="1">
      <c r="A23" s="215"/>
      <c r="B23" s="22">
        <v>16</v>
      </c>
      <c r="C23" s="22">
        <v>81</v>
      </c>
      <c r="D23" s="217" t="s">
        <v>1214</v>
      </c>
      <c r="E23" s="217"/>
      <c r="F23" s="217" t="s">
        <v>1362</v>
      </c>
      <c r="G23" s="22" t="s">
        <v>266</v>
      </c>
      <c r="H23" s="22">
        <v>1</v>
      </c>
      <c r="I23" s="23">
        <v>41455</v>
      </c>
      <c r="J23" s="23">
        <v>41455</v>
      </c>
      <c r="K23" s="13"/>
      <c r="L23" s="11"/>
      <c r="M23" s="11">
        <v>23900</v>
      </c>
      <c r="N23" s="25">
        <v>35</v>
      </c>
      <c r="O23" s="11">
        <v>8365</v>
      </c>
      <c r="P23" s="11"/>
      <c r="Q23" s="22" t="s">
        <v>1201</v>
      </c>
    </row>
    <row r="24" spans="1:17" ht="23.45" customHeight="1">
      <c r="A24" s="215"/>
      <c r="B24" s="22">
        <v>17</v>
      </c>
      <c r="C24" s="22">
        <v>82</v>
      </c>
      <c r="D24" s="217" t="s">
        <v>1215</v>
      </c>
      <c r="E24" s="217"/>
      <c r="F24" s="217" t="s">
        <v>1362</v>
      </c>
      <c r="G24" s="22" t="s">
        <v>266</v>
      </c>
      <c r="H24" s="22">
        <v>1</v>
      </c>
      <c r="I24" s="23">
        <v>41455</v>
      </c>
      <c r="J24" s="23">
        <v>41455</v>
      </c>
      <c r="K24" s="13"/>
      <c r="L24" s="11"/>
      <c r="M24" s="11">
        <v>20800</v>
      </c>
      <c r="N24" s="25">
        <v>35</v>
      </c>
      <c r="O24" s="11">
        <v>7280</v>
      </c>
      <c r="P24" s="11"/>
      <c r="Q24" s="22" t="s">
        <v>1201</v>
      </c>
    </row>
    <row r="25" spans="1:17" ht="23.45" customHeight="1">
      <c r="A25" s="215"/>
      <c r="B25" s="22">
        <v>18</v>
      </c>
      <c r="C25" s="22">
        <v>83</v>
      </c>
      <c r="D25" s="217" t="s">
        <v>1216</v>
      </c>
      <c r="E25" s="217"/>
      <c r="F25" s="217" t="s">
        <v>1362</v>
      </c>
      <c r="G25" s="22" t="s">
        <v>266</v>
      </c>
      <c r="H25" s="22">
        <v>1</v>
      </c>
      <c r="I25" s="23">
        <v>41455</v>
      </c>
      <c r="J25" s="23">
        <v>41455</v>
      </c>
      <c r="K25" s="13"/>
      <c r="L25" s="11"/>
      <c r="M25" s="11">
        <v>20800</v>
      </c>
      <c r="N25" s="25">
        <v>35</v>
      </c>
      <c r="O25" s="11">
        <v>7280</v>
      </c>
      <c r="P25" s="11"/>
      <c r="Q25" s="22" t="s">
        <v>1201</v>
      </c>
    </row>
    <row r="26" spans="1:17" ht="23.45" customHeight="1">
      <c r="A26" s="215"/>
      <c r="B26" s="22">
        <v>19</v>
      </c>
      <c r="C26" s="22">
        <v>84</v>
      </c>
      <c r="D26" s="217" t="s">
        <v>1217</v>
      </c>
      <c r="E26" s="217"/>
      <c r="F26" s="217" t="s">
        <v>1362</v>
      </c>
      <c r="G26" s="22" t="s">
        <v>266</v>
      </c>
      <c r="H26" s="22">
        <v>1</v>
      </c>
      <c r="I26" s="23">
        <v>41455</v>
      </c>
      <c r="J26" s="23">
        <v>41455</v>
      </c>
      <c r="K26" s="13"/>
      <c r="L26" s="11"/>
      <c r="M26" s="11">
        <v>30200</v>
      </c>
      <c r="N26" s="25">
        <v>35</v>
      </c>
      <c r="O26" s="11">
        <v>10570</v>
      </c>
      <c r="P26" s="11"/>
      <c r="Q26" s="22" t="s">
        <v>1201</v>
      </c>
    </row>
    <row r="27" spans="1:17" ht="23.45" customHeight="1">
      <c r="A27" s="215"/>
      <c r="B27" s="22">
        <v>20</v>
      </c>
      <c r="C27" s="22">
        <v>85</v>
      </c>
      <c r="D27" s="217" t="s">
        <v>1218</v>
      </c>
      <c r="E27" s="217"/>
      <c r="F27" s="217" t="s">
        <v>1362</v>
      </c>
      <c r="G27" s="22" t="s">
        <v>266</v>
      </c>
      <c r="H27" s="22">
        <v>1</v>
      </c>
      <c r="I27" s="23">
        <v>41455</v>
      </c>
      <c r="J27" s="23">
        <v>41455</v>
      </c>
      <c r="K27" s="13"/>
      <c r="L27" s="11"/>
      <c r="M27" s="11">
        <v>30200</v>
      </c>
      <c r="N27" s="25">
        <v>35</v>
      </c>
      <c r="O27" s="11">
        <v>10570</v>
      </c>
      <c r="P27" s="11"/>
      <c r="Q27" s="22" t="s">
        <v>1201</v>
      </c>
    </row>
    <row r="28" spans="1:17" ht="23.45" customHeight="1">
      <c r="A28" s="215"/>
      <c r="B28" s="22">
        <v>21</v>
      </c>
      <c r="C28" s="22">
        <v>86</v>
      </c>
      <c r="D28" s="217" t="s">
        <v>1219</v>
      </c>
      <c r="E28" s="217"/>
      <c r="F28" s="217" t="s">
        <v>1362</v>
      </c>
      <c r="G28" s="22" t="s">
        <v>266</v>
      </c>
      <c r="H28" s="22">
        <v>1</v>
      </c>
      <c r="I28" s="23">
        <v>41455</v>
      </c>
      <c r="J28" s="23">
        <v>41455</v>
      </c>
      <c r="K28" s="13"/>
      <c r="L28" s="11"/>
      <c r="M28" s="11">
        <v>30200</v>
      </c>
      <c r="N28" s="25">
        <v>35</v>
      </c>
      <c r="O28" s="11">
        <v>10570</v>
      </c>
      <c r="P28" s="11"/>
      <c r="Q28" s="22" t="s">
        <v>1201</v>
      </c>
    </row>
    <row r="29" spans="1:17" ht="23.45" customHeight="1">
      <c r="A29" s="215"/>
      <c r="B29" s="22">
        <v>22</v>
      </c>
      <c r="C29" s="22">
        <v>87</v>
      </c>
      <c r="D29" s="217" t="s">
        <v>1220</v>
      </c>
      <c r="E29" s="217"/>
      <c r="F29" s="217" t="s">
        <v>1362</v>
      </c>
      <c r="G29" s="22" t="s">
        <v>266</v>
      </c>
      <c r="H29" s="22">
        <v>1</v>
      </c>
      <c r="I29" s="23">
        <v>41455</v>
      </c>
      <c r="J29" s="23">
        <v>41455</v>
      </c>
      <c r="K29" s="13"/>
      <c r="L29" s="11"/>
      <c r="M29" s="11">
        <v>26700</v>
      </c>
      <c r="N29" s="25">
        <v>35</v>
      </c>
      <c r="O29" s="11">
        <v>9345</v>
      </c>
      <c r="P29" s="11"/>
      <c r="Q29" s="22" t="s">
        <v>1201</v>
      </c>
    </row>
    <row r="30" spans="1:17" ht="23.45" customHeight="1">
      <c r="A30" s="215"/>
      <c r="B30" s="22">
        <v>23</v>
      </c>
      <c r="C30" s="22">
        <v>88</v>
      </c>
      <c r="D30" s="217" t="s">
        <v>1221</v>
      </c>
      <c r="E30" s="217"/>
      <c r="F30" s="217" t="s">
        <v>1362</v>
      </c>
      <c r="G30" s="22" t="s">
        <v>266</v>
      </c>
      <c r="H30" s="22">
        <v>1</v>
      </c>
      <c r="I30" s="23">
        <v>41455</v>
      </c>
      <c r="J30" s="23">
        <v>41455</v>
      </c>
      <c r="K30" s="13"/>
      <c r="L30" s="11"/>
      <c r="M30" s="11">
        <v>10900</v>
      </c>
      <c r="N30" s="25">
        <v>35</v>
      </c>
      <c r="O30" s="11">
        <v>3815</v>
      </c>
      <c r="P30" s="11"/>
      <c r="Q30" s="22" t="s">
        <v>1201</v>
      </c>
    </row>
    <row r="31" spans="1:17" ht="23.45" customHeight="1">
      <c r="A31" s="215"/>
      <c r="B31" s="22">
        <v>24</v>
      </c>
      <c r="C31" s="22">
        <v>89</v>
      </c>
      <c r="D31" s="217" t="s">
        <v>1222</v>
      </c>
      <c r="E31" s="217"/>
      <c r="F31" s="217" t="s">
        <v>1362</v>
      </c>
      <c r="G31" s="22" t="s">
        <v>266</v>
      </c>
      <c r="H31" s="22">
        <v>1</v>
      </c>
      <c r="I31" s="23">
        <v>41455</v>
      </c>
      <c r="J31" s="23">
        <v>41455</v>
      </c>
      <c r="K31" s="13"/>
      <c r="L31" s="11"/>
      <c r="M31" s="11">
        <v>26500</v>
      </c>
      <c r="N31" s="25">
        <v>35</v>
      </c>
      <c r="O31" s="11">
        <v>9275</v>
      </c>
      <c r="P31" s="11"/>
      <c r="Q31" s="22" t="s">
        <v>1201</v>
      </c>
    </row>
    <row r="32" spans="1:17" ht="23.45" customHeight="1">
      <c r="A32" s="215"/>
      <c r="B32" s="22">
        <v>25</v>
      </c>
      <c r="C32" s="22">
        <v>90</v>
      </c>
      <c r="D32" s="217" t="s">
        <v>1223</v>
      </c>
      <c r="E32" s="217"/>
      <c r="F32" s="217" t="s">
        <v>1362</v>
      </c>
      <c r="G32" s="22" t="s">
        <v>266</v>
      </c>
      <c r="H32" s="22">
        <v>1</v>
      </c>
      <c r="I32" s="23">
        <v>41455</v>
      </c>
      <c r="J32" s="23">
        <v>41455</v>
      </c>
      <c r="K32" s="13"/>
      <c r="L32" s="11"/>
      <c r="M32" s="11">
        <v>26500</v>
      </c>
      <c r="N32" s="25">
        <v>35</v>
      </c>
      <c r="O32" s="11">
        <v>9275</v>
      </c>
      <c r="P32" s="11"/>
      <c r="Q32" s="22" t="s">
        <v>1201</v>
      </c>
    </row>
    <row r="33" spans="1:17" ht="23.45" customHeight="1">
      <c r="A33" s="215"/>
      <c r="B33" s="22">
        <v>26</v>
      </c>
      <c r="C33" s="22">
        <v>91</v>
      </c>
      <c r="D33" s="217" t="s">
        <v>1224</v>
      </c>
      <c r="E33" s="217"/>
      <c r="F33" s="217" t="s">
        <v>1362</v>
      </c>
      <c r="G33" s="22" t="s">
        <v>266</v>
      </c>
      <c r="H33" s="22">
        <v>1</v>
      </c>
      <c r="I33" s="23">
        <v>41455</v>
      </c>
      <c r="J33" s="23">
        <v>41455</v>
      </c>
      <c r="K33" s="13"/>
      <c r="L33" s="11"/>
      <c r="M33" s="11">
        <v>26500</v>
      </c>
      <c r="N33" s="25">
        <v>35</v>
      </c>
      <c r="O33" s="11">
        <v>9275</v>
      </c>
      <c r="P33" s="11"/>
      <c r="Q33" s="22" t="s">
        <v>1201</v>
      </c>
    </row>
    <row r="34" spans="1:17" ht="23.45" customHeight="1">
      <c r="A34" s="215"/>
      <c r="B34" s="22">
        <v>27</v>
      </c>
      <c r="C34" s="22">
        <v>92</v>
      </c>
      <c r="D34" s="217" t="s">
        <v>1225</v>
      </c>
      <c r="E34" s="217"/>
      <c r="F34" s="217" t="s">
        <v>1362</v>
      </c>
      <c r="G34" s="22" t="s">
        <v>266</v>
      </c>
      <c r="H34" s="22">
        <v>1</v>
      </c>
      <c r="I34" s="23">
        <v>41455</v>
      </c>
      <c r="J34" s="23">
        <v>41455</v>
      </c>
      <c r="K34" s="13"/>
      <c r="L34" s="11"/>
      <c r="M34" s="11">
        <v>26500</v>
      </c>
      <c r="N34" s="25">
        <v>35</v>
      </c>
      <c r="O34" s="11">
        <v>9275</v>
      </c>
      <c r="P34" s="11"/>
      <c r="Q34" s="22" t="s">
        <v>1201</v>
      </c>
    </row>
    <row r="35" spans="1:17" ht="23.45" customHeight="1">
      <c r="A35" s="215"/>
      <c r="B35" s="22">
        <v>28</v>
      </c>
      <c r="C35" s="22">
        <v>93</v>
      </c>
      <c r="D35" s="217" t="s">
        <v>1226</v>
      </c>
      <c r="E35" s="217"/>
      <c r="F35" s="217" t="s">
        <v>1362</v>
      </c>
      <c r="G35" s="22" t="s">
        <v>266</v>
      </c>
      <c r="H35" s="22">
        <v>1</v>
      </c>
      <c r="I35" s="23">
        <v>41455</v>
      </c>
      <c r="J35" s="23">
        <v>41455</v>
      </c>
      <c r="K35" s="13"/>
      <c r="L35" s="11"/>
      <c r="M35" s="11">
        <v>6700</v>
      </c>
      <c r="N35" s="25">
        <v>35</v>
      </c>
      <c r="O35" s="11">
        <v>2345</v>
      </c>
      <c r="P35" s="11"/>
      <c r="Q35" s="22" t="s">
        <v>1201</v>
      </c>
    </row>
    <row r="36" spans="1:17" ht="23.45" customHeight="1">
      <c r="A36" s="215"/>
      <c r="B36" s="22">
        <v>29</v>
      </c>
      <c r="C36" s="22">
        <v>94</v>
      </c>
      <c r="D36" s="217" t="s">
        <v>1227</v>
      </c>
      <c r="E36" s="217"/>
      <c r="F36" s="217" t="s">
        <v>1362</v>
      </c>
      <c r="G36" s="22" t="s">
        <v>266</v>
      </c>
      <c r="H36" s="22">
        <v>1</v>
      </c>
      <c r="I36" s="23">
        <v>41455</v>
      </c>
      <c r="J36" s="23">
        <v>41455</v>
      </c>
      <c r="K36" s="13"/>
      <c r="L36" s="11"/>
      <c r="M36" s="11">
        <v>18100</v>
      </c>
      <c r="N36" s="25">
        <v>35</v>
      </c>
      <c r="O36" s="11">
        <v>6335</v>
      </c>
      <c r="P36" s="11"/>
      <c r="Q36" s="22" t="s">
        <v>1201</v>
      </c>
    </row>
    <row r="37" spans="1:17" ht="23.45" customHeight="1">
      <c r="A37" s="215"/>
      <c r="B37" s="22">
        <v>30</v>
      </c>
      <c r="C37" s="22">
        <v>95</v>
      </c>
      <c r="D37" s="217" t="s">
        <v>1228</v>
      </c>
      <c r="E37" s="217"/>
      <c r="F37" s="217" t="s">
        <v>1362</v>
      </c>
      <c r="G37" s="22" t="s">
        <v>266</v>
      </c>
      <c r="H37" s="22">
        <v>1</v>
      </c>
      <c r="I37" s="23">
        <v>41455</v>
      </c>
      <c r="J37" s="23">
        <v>41455</v>
      </c>
      <c r="K37" s="13"/>
      <c r="L37" s="11"/>
      <c r="M37" s="11">
        <v>13500</v>
      </c>
      <c r="N37" s="25">
        <v>35</v>
      </c>
      <c r="O37" s="11">
        <v>4725</v>
      </c>
      <c r="P37" s="11"/>
      <c r="Q37" s="22" t="s">
        <v>1201</v>
      </c>
    </row>
    <row r="38" spans="1:17" ht="23.45" customHeight="1">
      <c r="A38" s="215"/>
      <c r="B38" s="22">
        <v>31</v>
      </c>
      <c r="C38" s="22">
        <v>96</v>
      </c>
      <c r="D38" s="217" t="s">
        <v>1229</v>
      </c>
      <c r="E38" s="217"/>
      <c r="F38" s="217" t="s">
        <v>1362</v>
      </c>
      <c r="G38" s="22" t="s">
        <v>266</v>
      </c>
      <c r="H38" s="22">
        <v>1</v>
      </c>
      <c r="I38" s="23">
        <v>41455</v>
      </c>
      <c r="J38" s="23">
        <v>41455</v>
      </c>
      <c r="K38" s="13"/>
      <c r="L38" s="11"/>
      <c r="M38" s="11">
        <v>22900</v>
      </c>
      <c r="N38" s="25">
        <v>35</v>
      </c>
      <c r="O38" s="11">
        <v>8015</v>
      </c>
      <c r="P38" s="11"/>
      <c r="Q38" s="22" t="s">
        <v>1201</v>
      </c>
    </row>
    <row r="39" spans="1:17" ht="23.45" customHeight="1">
      <c r="A39" s="215"/>
      <c r="B39" s="22">
        <v>32</v>
      </c>
      <c r="C39" s="22">
        <v>97</v>
      </c>
      <c r="D39" s="217" t="s">
        <v>1230</v>
      </c>
      <c r="E39" s="217"/>
      <c r="F39" s="217" t="s">
        <v>1362</v>
      </c>
      <c r="G39" s="22" t="s">
        <v>266</v>
      </c>
      <c r="H39" s="22">
        <v>1</v>
      </c>
      <c r="I39" s="23">
        <v>41455</v>
      </c>
      <c r="J39" s="23">
        <v>41455</v>
      </c>
      <c r="K39" s="13"/>
      <c r="L39" s="11"/>
      <c r="M39" s="11">
        <v>17400</v>
      </c>
      <c r="N39" s="25">
        <v>35</v>
      </c>
      <c r="O39" s="11">
        <v>6090</v>
      </c>
      <c r="P39" s="11"/>
      <c r="Q39" s="22" t="s">
        <v>1201</v>
      </c>
    </row>
    <row r="40" spans="1:17" ht="23.45" customHeight="1">
      <c r="A40" s="215"/>
      <c r="B40" s="22">
        <v>33</v>
      </c>
      <c r="C40" s="22">
        <v>98</v>
      </c>
      <c r="D40" s="217" t="s">
        <v>1231</v>
      </c>
      <c r="E40" s="217"/>
      <c r="F40" s="217" t="s">
        <v>1362</v>
      </c>
      <c r="G40" s="22" t="s">
        <v>266</v>
      </c>
      <c r="H40" s="22">
        <v>1</v>
      </c>
      <c r="I40" s="23">
        <v>41455</v>
      </c>
      <c r="J40" s="23">
        <v>41455</v>
      </c>
      <c r="K40" s="13"/>
      <c r="L40" s="11"/>
      <c r="M40" s="11">
        <v>30100</v>
      </c>
      <c r="N40" s="25">
        <v>35</v>
      </c>
      <c r="O40" s="11">
        <v>10535</v>
      </c>
      <c r="P40" s="11"/>
      <c r="Q40" s="22" t="s">
        <v>1201</v>
      </c>
    </row>
    <row r="41" spans="1:17" ht="23.45" customHeight="1">
      <c r="A41" s="215"/>
      <c r="B41" s="22">
        <v>34</v>
      </c>
      <c r="C41" s="22">
        <v>99</v>
      </c>
      <c r="D41" s="217" t="s">
        <v>1232</v>
      </c>
      <c r="E41" s="217"/>
      <c r="F41" s="217" t="s">
        <v>1362</v>
      </c>
      <c r="G41" s="22" t="s">
        <v>266</v>
      </c>
      <c r="H41" s="22">
        <v>1</v>
      </c>
      <c r="I41" s="23">
        <v>41455</v>
      </c>
      <c r="J41" s="23">
        <v>41455</v>
      </c>
      <c r="K41" s="13"/>
      <c r="L41" s="11"/>
      <c r="M41" s="11">
        <v>16300</v>
      </c>
      <c r="N41" s="25">
        <v>35</v>
      </c>
      <c r="O41" s="11">
        <v>5705</v>
      </c>
      <c r="P41" s="11"/>
      <c r="Q41" s="22" t="s">
        <v>1201</v>
      </c>
    </row>
    <row r="42" spans="1:17" ht="23.45" customHeight="1">
      <c r="A42" s="215"/>
      <c r="B42" s="22">
        <v>35</v>
      </c>
      <c r="C42" s="22">
        <v>100</v>
      </c>
      <c r="D42" s="217" t="s">
        <v>1233</v>
      </c>
      <c r="E42" s="217"/>
      <c r="F42" s="217" t="s">
        <v>1362</v>
      </c>
      <c r="G42" s="22" t="s">
        <v>266</v>
      </c>
      <c r="H42" s="22">
        <v>1</v>
      </c>
      <c r="I42" s="23">
        <v>41455</v>
      </c>
      <c r="J42" s="23">
        <v>41455</v>
      </c>
      <c r="K42" s="13"/>
      <c r="L42" s="11"/>
      <c r="M42" s="11">
        <v>16300</v>
      </c>
      <c r="N42" s="25">
        <v>35</v>
      </c>
      <c r="O42" s="11">
        <v>5705</v>
      </c>
      <c r="P42" s="11"/>
      <c r="Q42" s="22" t="s">
        <v>1201</v>
      </c>
    </row>
    <row r="43" spans="1:17" ht="23.45" customHeight="1">
      <c r="A43" s="215"/>
      <c r="B43" s="22">
        <v>36</v>
      </c>
      <c r="C43" s="22">
        <v>101</v>
      </c>
      <c r="D43" s="217" t="s">
        <v>1234</v>
      </c>
      <c r="E43" s="217"/>
      <c r="F43" s="217" t="s">
        <v>1362</v>
      </c>
      <c r="G43" s="22" t="s">
        <v>266</v>
      </c>
      <c r="H43" s="22">
        <v>1</v>
      </c>
      <c r="I43" s="23">
        <v>41455</v>
      </c>
      <c r="J43" s="23">
        <v>41455</v>
      </c>
      <c r="K43" s="13"/>
      <c r="L43" s="11"/>
      <c r="M43" s="11">
        <v>16300</v>
      </c>
      <c r="N43" s="25">
        <v>35</v>
      </c>
      <c r="O43" s="11">
        <v>5705</v>
      </c>
      <c r="P43" s="11"/>
      <c r="Q43" s="22" t="s">
        <v>1201</v>
      </c>
    </row>
    <row r="44" spans="1:17" ht="23.45" customHeight="1">
      <c r="A44" s="215"/>
      <c r="B44" s="22">
        <v>37</v>
      </c>
      <c r="C44" s="22">
        <v>102</v>
      </c>
      <c r="D44" s="217" t="s">
        <v>1235</v>
      </c>
      <c r="E44" s="217"/>
      <c r="F44" s="217" t="s">
        <v>1362</v>
      </c>
      <c r="G44" s="22" t="s">
        <v>266</v>
      </c>
      <c r="H44" s="22">
        <v>1</v>
      </c>
      <c r="I44" s="23">
        <v>41455</v>
      </c>
      <c r="J44" s="23">
        <v>41455</v>
      </c>
      <c r="K44" s="13"/>
      <c r="L44" s="11"/>
      <c r="M44" s="11">
        <v>11400</v>
      </c>
      <c r="N44" s="25">
        <v>35</v>
      </c>
      <c r="O44" s="11">
        <v>3990</v>
      </c>
      <c r="P44" s="11"/>
      <c r="Q44" s="22" t="s">
        <v>1201</v>
      </c>
    </row>
    <row r="45" spans="1:17" ht="23.45" customHeight="1">
      <c r="A45" s="215"/>
      <c r="B45" s="22">
        <v>38</v>
      </c>
      <c r="C45" s="22">
        <v>103</v>
      </c>
      <c r="D45" s="217" t="s">
        <v>1236</v>
      </c>
      <c r="E45" s="217"/>
      <c r="F45" s="217" t="s">
        <v>1362</v>
      </c>
      <c r="G45" s="22" t="s">
        <v>266</v>
      </c>
      <c r="H45" s="22">
        <v>1</v>
      </c>
      <c r="I45" s="23">
        <v>41455</v>
      </c>
      <c r="J45" s="23">
        <v>41455</v>
      </c>
      <c r="K45" s="13"/>
      <c r="L45" s="11"/>
      <c r="M45" s="11">
        <v>17500</v>
      </c>
      <c r="N45" s="25">
        <v>35</v>
      </c>
      <c r="O45" s="11">
        <v>6125</v>
      </c>
      <c r="P45" s="11"/>
      <c r="Q45" s="22" t="s">
        <v>1201</v>
      </c>
    </row>
    <row r="46" spans="1:17" ht="23.45" customHeight="1">
      <c r="A46" s="215"/>
      <c r="B46" s="22">
        <v>39</v>
      </c>
      <c r="C46" s="22">
        <v>104</v>
      </c>
      <c r="D46" s="217" t="s">
        <v>1237</v>
      </c>
      <c r="E46" s="217"/>
      <c r="F46" s="217" t="s">
        <v>1362</v>
      </c>
      <c r="G46" s="22" t="s">
        <v>266</v>
      </c>
      <c r="H46" s="22">
        <v>1</v>
      </c>
      <c r="I46" s="23">
        <v>41455</v>
      </c>
      <c r="J46" s="23">
        <v>41455</v>
      </c>
      <c r="K46" s="13"/>
      <c r="L46" s="11"/>
      <c r="M46" s="11">
        <v>17500</v>
      </c>
      <c r="N46" s="25">
        <v>35</v>
      </c>
      <c r="O46" s="11">
        <v>6125</v>
      </c>
      <c r="P46" s="11"/>
      <c r="Q46" s="22" t="s">
        <v>1201</v>
      </c>
    </row>
    <row r="47" spans="1:17" ht="23.45" customHeight="1">
      <c r="A47" s="215"/>
      <c r="B47" s="22">
        <v>40</v>
      </c>
      <c r="C47" s="22">
        <v>105</v>
      </c>
      <c r="D47" s="217" t="s">
        <v>1238</v>
      </c>
      <c r="E47" s="217"/>
      <c r="F47" s="217" t="s">
        <v>1362</v>
      </c>
      <c r="G47" s="22" t="s">
        <v>266</v>
      </c>
      <c r="H47" s="22">
        <v>1</v>
      </c>
      <c r="I47" s="23">
        <v>41455</v>
      </c>
      <c r="J47" s="23">
        <v>41455</v>
      </c>
      <c r="K47" s="13"/>
      <c r="L47" s="11"/>
      <c r="M47" s="11">
        <v>17500</v>
      </c>
      <c r="N47" s="25">
        <v>35</v>
      </c>
      <c r="O47" s="11">
        <v>6125</v>
      </c>
      <c r="P47" s="11"/>
      <c r="Q47" s="22" t="s">
        <v>1201</v>
      </c>
    </row>
    <row r="48" spans="1:17" ht="23.45" customHeight="1">
      <c r="A48" s="215"/>
      <c r="B48" s="22">
        <v>41</v>
      </c>
      <c r="C48" s="22">
        <v>106</v>
      </c>
      <c r="D48" s="217" t="s">
        <v>1239</v>
      </c>
      <c r="E48" s="217"/>
      <c r="F48" s="217" t="s">
        <v>1362</v>
      </c>
      <c r="G48" s="22" t="s">
        <v>266</v>
      </c>
      <c r="H48" s="22">
        <v>1</v>
      </c>
      <c r="I48" s="23">
        <v>41455</v>
      </c>
      <c r="J48" s="23">
        <v>41455</v>
      </c>
      <c r="K48" s="13"/>
      <c r="L48" s="11"/>
      <c r="M48" s="11">
        <v>17800</v>
      </c>
      <c r="N48" s="25">
        <v>35</v>
      </c>
      <c r="O48" s="11">
        <v>6230</v>
      </c>
      <c r="P48" s="11"/>
      <c r="Q48" s="22" t="s">
        <v>1201</v>
      </c>
    </row>
    <row r="49" spans="1:17" ht="23.45" customHeight="1">
      <c r="A49" s="215"/>
      <c r="B49" s="22">
        <v>42</v>
      </c>
      <c r="C49" s="22">
        <v>107</v>
      </c>
      <c r="D49" s="217" t="s">
        <v>1240</v>
      </c>
      <c r="E49" s="217"/>
      <c r="F49" s="217" t="s">
        <v>1362</v>
      </c>
      <c r="G49" s="22" t="s">
        <v>266</v>
      </c>
      <c r="H49" s="22">
        <v>1</v>
      </c>
      <c r="I49" s="23">
        <v>41455</v>
      </c>
      <c r="J49" s="23">
        <v>41455</v>
      </c>
      <c r="K49" s="13"/>
      <c r="L49" s="11"/>
      <c r="M49" s="11">
        <v>18500</v>
      </c>
      <c r="N49" s="25">
        <v>35</v>
      </c>
      <c r="O49" s="11">
        <v>6475</v>
      </c>
      <c r="P49" s="11"/>
      <c r="Q49" s="22" t="s">
        <v>1201</v>
      </c>
    </row>
    <row r="50" spans="1:17" ht="23.45" customHeight="1">
      <c r="A50" s="215"/>
      <c r="B50" s="22">
        <v>43</v>
      </c>
      <c r="C50" s="22">
        <v>108</v>
      </c>
      <c r="D50" s="217" t="s">
        <v>1241</v>
      </c>
      <c r="E50" s="217"/>
      <c r="F50" s="217" t="s">
        <v>1363</v>
      </c>
      <c r="G50" s="22" t="s">
        <v>266</v>
      </c>
      <c r="H50" s="22">
        <v>1</v>
      </c>
      <c r="I50" s="23">
        <v>41455</v>
      </c>
      <c r="J50" s="23">
        <v>41455</v>
      </c>
      <c r="K50" s="13"/>
      <c r="L50" s="11"/>
      <c r="M50" s="11">
        <v>32300</v>
      </c>
      <c r="N50" s="25">
        <v>35</v>
      </c>
      <c r="O50" s="11">
        <v>11305</v>
      </c>
      <c r="P50" s="11"/>
      <c r="Q50" s="22" t="s">
        <v>1201</v>
      </c>
    </row>
    <row r="51" spans="1:17" ht="23.45" customHeight="1">
      <c r="A51" s="215"/>
      <c r="B51" s="22">
        <v>44</v>
      </c>
      <c r="C51" s="22">
        <v>109</v>
      </c>
      <c r="D51" s="217" t="s">
        <v>1242</v>
      </c>
      <c r="E51" s="217"/>
      <c r="F51" s="217" t="s">
        <v>1363</v>
      </c>
      <c r="G51" s="22" t="s">
        <v>266</v>
      </c>
      <c r="H51" s="22">
        <v>1</v>
      </c>
      <c r="I51" s="23">
        <v>41455</v>
      </c>
      <c r="J51" s="23">
        <v>41455</v>
      </c>
      <c r="K51" s="13"/>
      <c r="L51" s="11"/>
      <c r="M51" s="11">
        <v>29300</v>
      </c>
      <c r="N51" s="25">
        <v>35</v>
      </c>
      <c r="O51" s="11">
        <v>10255</v>
      </c>
      <c r="P51" s="11"/>
      <c r="Q51" s="22" t="s">
        <v>1201</v>
      </c>
    </row>
    <row r="52" spans="1:17" ht="23.45" customHeight="1">
      <c r="A52" s="215"/>
      <c r="B52" s="22">
        <v>45</v>
      </c>
      <c r="C52" s="22">
        <v>110</v>
      </c>
      <c r="D52" s="217" t="s">
        <v>1243</v>
      </c>
      <c r="E52" s="217"/>
      <c r="F52" s="217" t="s">
        <v>1363</v>
      </c>
      <c r="G52" s="22" t="s">
        <v>266</v>
      </c>
      <c r="H52" s="22">
        <v>1</v>
      </c>
      <c r="I52" s="23">
        <v>41455</v>
      </c>
      <c r="J52" s="23">
        <v>41455</v>
      </c>
      <c r="K52" s="13"/>
      <c r="L52" s="11"/>
      <c r="M52" s="11">
        <v>55700</v>
      </c>
      <c r="N52" s="25">
        <v>35</v>
      </c>
      <c r="O52" s="11">
        <v>19495</v>
      </c>
      <c r="P52" s="11"/>
      <c r="Q52" s="22" t="s">
        <v>1201</v>
      </c>
    </row>
    <row r="53" spans="1:17" ht="23.45" customHeight="1">
      <c r="A53" s="215"/>
      <c r="B53" s="22">
        <v>46</v>
      </c>
      <c r="C53" s="22">
        <v>111</v>
      </c>
      <c r="D53" s="217" t="s">
        <v>1244</v>
      </c>
      <c r="E53" s="217"/>
      <c r="F53" s="217" t="s">
        <v>1363</v>
      </c>
      <c r="G53" s="22" t="s">
        <v>266</v>
      </c>
      <c r="H53" s="22">
        <v>1</v>
      </c>
      <c r="I53" s="23">
        <v>41455</v>
      </c>
      <c r="J53" s="23">
        <v>41455</v>
      </c>
      <c r="K53" s="13"/>
      <c r="L53" s="11"/>
      <c r="M53" s="11">
        <v>32300</v>
      </c>
      <c r="N53" s="25">
        <v>35</v>
      </c>
      <c r="O53" s="11">
        <v>11305</v>
      </c>
      <c r="P53" s="11"/>
      <c r="Q53" s="22" t="s">
        <v>1201</v>
      </c>
    </row>
    <row r="54" spans="1:17" ht="23.45" customHeight="1">
      <c r="A54" s="215"/>
      <c r="B54" s="22">
        <v>47</v>
      </c>
      <c r="C54" s="22">
        <v>112</v>
      </c>
      <c r="D54" s="217" t="s">
        <v>1245</v>
      </c>
      <c r="E54" s="217"/>
      <c r="F54" s="217" t="s">
        <v>1363</v>
      </c>
      <c r="G54" s="22" t="s">
        <v>266</v>
      </c>
      <c r="H54" s="22">
        <v>1</v>
      </c>
      <c r="I54" s="23">
        <v>41455</v>
      </c>
      <c r="J54" s="23">
        <v>41455</v>
      </c>
      <c r="K54" s="13"/>
      <c r="L54" s="11"/>
      <c r="M54" s="11">
        <v>21100</v>
      </c>
      <c r="N54" s="25">
        <v>35</v>
      </c>
      <c r="O54" s="11">
        <v>7385</v>
      </c>
      <c r="P54" s="11"/>
      <c r="Q54" s="22" t="s">
        <v>1201</v>
      </c>
    </row>
    <row r="55" spans="1:17" ht="23.45" customHeight="1">
      <c r="A55" s="215"/>
      <c r="B55" s="22">
        <v>48</v>
      </c>
      <c r="C55" s="22">
        <v>113</v>
      </c>
      <c r="D55" s="217" t="s">
        <v>1246</v>
      </c>
      <c r="E55" s="217"/>
      <c r="F55" s="217" t="s">
        <v>1363</v>
      </c>
      <c r="G55" s="22" t="s">
        <v>266</v>
      </c>
      <c r="H55" s="22">
        <v>1</v>
      </c>
      <c r="I55" s="23">
        <v>41455</v>
      </c>
      <c r="J55" s="23">
        <v>41455</v>
      </c>
      <c r="K55" s="13"/>
      <c r="L55" s="11"/>
      <c r="M55" s="11">
        <v>35200</v>
      </c>
      <c r="N55" s="25">
        <v>35</v>
      </c>
      <c r="O55" s="11">
        <v>12320</v>
      </c>
      <c r="P55" s="11"/>
      <c r="Q55" s="22" t="s">
        <v>1201</v>
      </c>
    </row>
    <row r="56" spans="1:17" ht="23.45" customHeight="1">
      <c r="A56" s="215"/>
      <c r="B56" s="22">
        <v>49</v>
      </c>
      <c r="C56" s="22">
        <v>114</v>
      </c>
      <c r="D56" s="217" t="s">
        <v>1247</v>
      </c>
      <c r="E56" s="217"/>
      <c r="F56" s="217" t="s">
        <v>1363</v>
      </c>
      <c r="G56" s="22" t="s">
        <v>266</v>
      </c>
      <c r="H56" s="22">
        <v>1</v>
      </c>
      <c r="I56" s="23">
        <v>41455</v>
      </c>
      <c r="J56" s="23">
        <v>41455</v>
      </c>
      <c r="K56" s="13"/>
      <c r="L56" s="11"/>
      <c r="M56" s="11">
        <v>32300</v>
      </c>
      <c r="N56" s="25">
        <v>35</v>
      </c>
      <c r="O56" s="11">
        <v>11305</v>
      </c>
      <c r="P56" s="11"/>
      <c r="Q56" s="22" t="s">
        <v>1201</v>
      </c>
    </row>
    <row r="57" spans="1:17" ht="23.45" customHeight="1">
      <c r="A57" s="215"/>
      <c r="B57" s="22">
        <v>50</v>
      </c>
      <c r="C57" s="22">
        <v>115</v>
      </c>
      <c r="D57" s="217" t="s">
        <v>1248</v>
      </c>
      <c r="E57" s="217"/>
      <c r="F57" s="217" t="s">
        <v>1363</v>
      </c>
      <c r="G57" s="22" t="s">
        <v>266</v>
      </c>
      <c r="H57" s="22">
        <v>1</v>
      </c>
      <c r="I57" s="23">
        <v>41455</v>
      </c>
      <c r="J57" s="23">
        <v>41455</v>
      </c>
      <c r="K57" s="13"/>
      <c r="L57" s="11"/>
      <c r="M57" s="11">
        <v>64500</v>
      </c>
      <c r="N57" s="25">
        <v>35</v>
      </c>
      <c r="O57" s="11">
        <v>22575</v>
      </c>
      <c r="P57" s="11"/>
      <c r="Q57" s="22" t="s">
        <v>1201</v>
      </c>
    </row>
    <row r="58" spans="1:17" ht="23.45" customHeight="1">
      <c r="A58" s="215"/>
      <c r="B58" s="22">
        <v>51</v>
      </c>
      <c r="C58" s="22">
        <v>116</v>
      </c>
      <c r="D58" s="217" t="s">
        <v>1249</v>
      </c>
      <c r="E58" s="217"/>
      <c r="F58" s="217" t="s">
        <v>1363</v>
      </c>
      <c r="G58" s="22" t="s">
        <v>266</v>
      </c>
      <c r="H58" s="22">
        <v>1</v>
      </c>
      <c r="I58" s="23">
        <v>41455</v>
      </c>
      <c r="J58" s="23">
        <v>41455</v>
      </c>
      <c r="K58" s="13"/>
      <c r="L58" s="11"/>
      <c r="M58" s="11">
        <v>24900</v>
      </c>
      <c r="N58" s="25">
        <v>35</v>
      </c>
      <c r="O58" s="11">
        <v>8715</v>
      </c>
      <c r="P58" s="11"/>
      <c r="Q58" s="22" t="s">
        <v>1201</v>
      </c>
    </row>
    <row r="59" spans="1:17" ht="23.45" customHeight="1">
      <c r="A59" s="215"/>
      <c r="B59" s="22">
        <v>52</v>
      </c>
      <c r="C59" s="22">
        <v>117</v>
      </c>
      <c r="D59" s="217" t="s">
        <v>1250</v>
      </c>
      <c r="E59" s="217"/>
      <c r="F59" s="217" t="s">
        <v>1363</v>
      </c>
      <c r="G59" s="22" t="s">
        <v>266</v>
      </c>
      <c r="H59" s="22">
        <v>1</v>
      </c>
      <c r="I59" s="23">
        <v>41455</v>
      </c>
      <c r="J59" s="23">
        <v>41455</v>
      </c>
      <c r="K59" s="13"/>
      <c r="L59" s="11"/>
      <c r="M59" s="11">
        <v>64500</v>
      </c>
      <c r="N59" s="25">
        <v>35</v>
      </c>
      <c r="O59" s="11">
        <v>22575</v>
      </c>
      <c r="P59" s="11"/>
      <c r="Q59" s="22" t="s">
        <v>1201</v>
      </c>
    </row>
    <row r="60" spans="1:17" ht="23.45" customHeight="1">
      <c r="A60" s="215"/>
      <c r="B60" s="22">
        <v>53</v>
      </c>
      <c r="C60" s="22">
        <v>118</v>
      </c>
      <c r="D60" s="217" t="s">
        <v>1251</v>
      </c>
      <c r="E60" s="217"/>
      <c r="F60" s="217" t="s">
        <v>1363</v>
      </c>
      <c r="G60" s="22" t="s">
        <v>266</v>
      </c>
      <c r="H60" s="22">
        <v>1</v>
      </c>
      <c r="I60" s="23">
        <v>41455</v>
      </c>
      <c r="J60" s="23">
        <v>41455</v>
      </c>
      <c r="K60" s="13"/>
      <c r="L60" s="11"/>
      <c r="M60" s="11">
        <v>38100</v>
      </c>
      <c r="N60" s="25">
        <v>35</v>
      </c>
      <c r="O60" s="11">
        <v>13335</v>
      </c>
      <c r="P60" s="11"/>
      <c r="Q60" s="22" t="s">
        <v>1201</v>
      </c>
    </row>
    <row r="61" spans="1:17" ht="23.45" customHeight="1">
      <c r="A61" s="215"/>
      <c r="B61" s="22">
        <v>54</v>
      </c>
      <c r="C61" s="22">
        <v>119</v>
      </c>
      <c r="D61" s="217" t="s">
        <v>1252</v>
      </c>
      <c r="E61" s="217"/>
      <c r="F61" s="217" t="s">
        <v>1363</v>
      </c>
      <c r="G61" s="22" t="s">
        <v>266</v>
      </c>
      <c r="H61" s="22">
        <v>1</v>
      </c>
      <c r="I61" s="23">
        <v>41455</v>
      </c>
      <c r="J61" s="23">
        <v>41455</v>
      </c>
      <c r="K61" s="13"/>
      <c r="L61" s="11"/>
      <c r="M61" s="11">
        <v>38100</v>
      </c>
      <c r="N61" s="25">
        <v>35</v>
      </c>
      <c r="O61" s="11">
        <v>13335</v>
      </c>
      <c r="P61" s="11"/>
      <c r="Q61" s="22" t="s">
        <v>1201</v>
      </c>
    </row>
    <row r="62" spans="1:17" ht="23.45" customHeight="1">
      <c r="A62" s="215"/>
      <c r="B62" s="22">
        <v>55</v>
      </c>
      <c r="C62" s="22">
        <v>120</v>
      </c>
      <c r="D62" s="217" t="s">
        <v>1253</v>
      </c>
      <c r="E62" s="217"/>
      <c r="F62" s="217" t="s">
        <v>1363</v>
      </c>
      <c r="G62" s="22" t="s">
        <v>266</v>
      </c>
      <c r="H62" s="22">
        <v>1</v>
      </c>
      <c r="I62" s="23">
        <v>41455</v>
      </c>
      <c r="J62" s="23">
        <v>41455</v>
      </c>
      <c r="K62" s="13"/>
      <c r="L62" s="11"/>
      <c r="M62" s="11">
        <v>41100</v>
      </c>
      <c r="N62" s="25">
        <v>35</v>
      </c>
      <c r="O62" s="11">
        <v>14385</v>
      </c>
      <c r="P62" s="11"/>
      <c r="Q62" s="22" t="s">
        <v>1201</v>
      </c>
    </row>
    <row r="63" spans="1:17" ht="23.45" customHeight="1">
      <c r="A63" s="215"/>
      <c r="B63" s="22">
        <v>56</v>
      </c>
      <c r="C63" s="22">
        <v>121</v>
      </c>
      <c r="D63" s="217" t="s">
        <v>1254</v>
      </c>
      <c r="E63" s="217"/>
      <c r="F63" s="217" t="s">
        <v>1363</v>
      </c>
      <c r="G63" s="22" t="s">
        <v>266</v>
      </c>
      <c r="H63" s="22">
        <v>1</v>
      </c>
      <c r="I63" s="23">
        <v>41455</v>
      </c>
      <c r="J63" s="23">
        <v>41455</v>
      </c>
      <c r="K63" s="13"/>
      <c r="L63" s="11"/>
      <c r="M63" s="11">
        <v>35200</v>
      </c>
      <c r="N63" s="25">
        <v>35</v>
      </c>
      <c r="O63" s="11">
        <v>12320</v>
      </c>
      <c r="P63" s="11"/>
      <c r="Q63" s="22" t="s">
        <v>1201</v>
      </c>
    </row>
    <row r="64" spans="1:17" ht="23.45" customHeight="1">
      <c r="A64" s="215"/>
      <c r="B64" s="22">
        <v>57</v>
      </c>
      <c r="C64" s="22">
        <v>122</v>
      </c>
      <c r="D64" s="217" t="s">
        <v>1255</v>
      </c>
      <c r="E64" s="217"/>
      <c r="F64" s="217" t="s">
        <v>1363</v>
      </c>
      <c r="G64" s="22" t="s">
        <v>266</v>
      </c>
      <c r="H64" s="22">
        <v>1</v>
      </c>
      <c r="I64" s="23">
        <v>41455</v>
      </c>
      <c r="J64" s="23">
        <v>41455</v>
      </c>
      <c r="K64" s="13"/>
      <c r="L64" s="11"/>
      <c r="M64" s="11">
        <v>18500</v>
      </c>
      <c r="N64" s="25">
        <v>35</v>
      </c>
      <c r="O64" s="11">
        <v>6475</v>
      </c>
      <c r="P64" s="11"/>
      <c r="Q64" s="22" t="s">
        <v>1201</v>
      </c>
    </row>
    <row r="65" spans="1:17" ht="23.45" customHeight="1">
      <c r="A65" s="215"/>
      <c r="B65" s="22">
        <v>58</v>
      </c>
      <c r="C65" s="22">
        <v>123</v>
      </c>
      <c r="D65" s="217" t="s">
        <v>1256</v>
      </c>
      <c r="E65" s="217"/>
      <c r="F65" s="217" t="s">
        <v>1363</v>
      </c>
      <c r="G65" s="22" t="s">
        <v>266</v>
      </c>
      <c r="H65" s="22">
        <v>1</v>
      </c>
      <c r="I65" s="23">
        <v>41455</v>
      </c>
      <c r="J65" s="23">
        <v>41455</v>
      </c>
      <c r="K65" s="13"/>
      <c r="L65" s="11"/>
      <c r="M65" s="11">
        <v>21100</v>
      </c>
      <c r="N65" s="25">
        <v>35</v>
      </c>
      <c r="O65" s="11">
        <v>7385</v>
      </c>
      <c r="P65" s="11"/>
      <c r="Q65" s="22" t="s">
        <v>1201</v>
      </c>
    </row>
    <row r="66" spans="1:17" ht="23.45" customHeight="1">
      <c r="A66" s="215"/>
      <c r="B66" s="22">
        <v>59</v>
      </c>
      <c r="C66" s="22">
        <v>124</v>
      </c>
      <c r="D66" s="217" t="s">
        <v>1257</v>
      </c>
      <c r="E66" s="217"/>
      <c r="F66" s="217" t="s">
        <v>1363</v>
      </c>
      <c r="G66" s="22" t="s">
        <v>266</v>
      </c>
      <c r="H66" s="22">
        <v>1</v>
      </c>
      <c r="I66" s="23">
        <v>41455</v>
      </c>
      <c r="J66" s="23">
        <v>41455</v>
      </c>
      <c r="K66" s="13"/>
      <c r="L66" s="11"/>
      <c r="M66" s="11">
        <v>14400</v>
      </c>
      <c r="N66" s="25">
        <v>35</v>
      </c>
      <c r="O66" s="11">
        <v>5040</v>
      </c>
      <c r="P66" s="11"/>
      <c r="Q66" s="22" t="s">
        <v>1201</v>
      </c>
    </row>
    <row r="67" spans="1:17" ht="23.45" customHeight="1">
      <c r="A67" s="215"/>
      <c r="B67" s="22">
        <v>60</v>
      </c>
      <c r="C67" s="22">
        <v>125</v>
      </c>
      <c r="D67" s="217" t="s">
        <v>1258</v>
      </c>
      <c r="E67" s="217"/>
      <c r="F67" s="217" t="s">
        <v>1363</v>
      </c>
      <c r="G67" s="22" t="s">
        <v>266</v>
      </c>
      <c r="H67" s="22">
        <v>1</v>
      </c>
      <c r="I67" s="23">
        <v>41455</v>
      </c>
      <c r="J67" s="23">
        <v>41455</v>
      </c>
      <c r="K67" s="13"/>
      <c r="L67" s="11"/>
      <c r="M67" s="11">
        <v>14700</v>
      </c>
      <c r="N67" s="25">
        <v>35</v>
      </c>
      <c r="O67" s="11">
        <v>5145</v>
      </c>
      <c r="P67" s="11"/>
      <c r="Q67" s="22" t="s">
        <v>1201</v>
      </c>
    </row>
    <row r="68" spans="1:17" ht="23.45" customHeight="1">
      <c r="A68" s="215"/>
      <c r="B68" s="22">
        <v>61</v>
      </c>
      <c r="C68" s="22">
        <v>126</v>
      </c>
      <c r="D68" s="217" t="s">
        <v>1259</v>
      </c>
      <c r="E68" s="217"/>
      <c r="F68" s="217" t="s">
        <v>1363</v>
      </c>
      <c r="G68" s="22" t="s">
        <v>266</v>
      </c>
      <c r="H68" s="22">
        <v>1</v>
      </c>
      <c r="I68" s="23">
        <v>41455</v>
      </c>
      <c r="J68" s="23">
        <v>41455</v>
      </c>
      <c r="K68" s="13"/>
      <c r="L68" s="11"/>
      <c r="M68" s="11">
        <v>8700</v>
      </c>
      <c r="N68" s="25">
        <v>35</v>
      </c>
      <c r="O68" s="11">
        <v>3045</v>
      </c>
      <c r="P68" s="11"/>
      <c r="Q68" s="22" t="s">
        <v>1201</v>
      </c>
    </row>
    <row r="69" spans="1:17" ht="23.45" customHeight="1">
      <c r="A69" s="215"/>
      <c r="B69" s="22">
        <v>62</v>
      </c>
      <c r="C69" s="22">
        <v>127</v>
      </c>
      <c r="D69" s="217" t="s">
        <v>1260</v>
      </c>
      <c r="E69" s="217"/>
      <c r="F69" s="217" t="s">
        <v>1363</v>
      </c>
      <c r="G69" s="22" t="s">
        <v>266</v>
      </c>
      <c r="H69" s="22">
        <v>1</v>
      </c>
      <c r="I69" s="23">
        <v>41455</v>
      </c>
      <c r="J69" s="23">
        <v>41455</v>
      </c>
      <c r="K69" s="13"/>
      <c r="L69" s="11"/>
      <c r="M69" s="11">
        <v>16300</v>
      </c>
      <c r="N69" s="25">
        <v>35</v>
      </c>
      <c r="O69" s="11">
        <v>5705</v>
      </c>
      <c r="P69" s="11"/>
      <c r="Q69" s="22" t="s">
        <v>1201</v>
      </c>
    </row>
    <row r="70" spans="1:17" ht="23.45" customHeight="1">
      <c r="A70" s="215"/>
      <c r="B70" s="22">
        <v>63</v>
      </c>
      <c r="C70" s="22">
        <v>128</v>
      </c>
      <c r="D70" s="217" t="s">
        <v>1261</v>
      </c>
      <c r="E70" s="217"/>
      <c r="F70" s="217" t="s">
        <v>1363</v>
      </c>
      <c r="G70" s="22" t="s">
        <v>266</v>
      </c>
      <c r="H70" s="22">
        <v>1</v>
      </c>
      <c r="I70" s="23">
        <v>41455</v>
      </c>
      <c r="J70" s="23">
        <v>41455</v>
      </c>
      <c r="K70" s="13"/>
      <c r="L70" s="11"/>
      <c r="M70" s="11">
        <v>13900</v>
      </c>
      <c r="N70" s="25">
        <v>35</v>
      </c>
      <c r="O70" s="11">
        <v>4865</v>
      </c>
      <c r="P70" s="11"/>
      <c r="Q70" s="22" t="s">
        <v>1201</v>
      </c>
    </row>
    <row r="71" spans="1:17" ht="23.45" customHeight="1">
      <c r="A71" s="215"/>
      <c r="B71" s="22">
        <v>64</v>
      </c>
      <c r="C71" s="22">
        <v>129</v>
      </c>
      <c r="D71" s="217" t="s">
        <v>1262</v>
      </c>
      <c r="E71" s="217"/>
      <c r="F71" s="217" t="s">
        <v>1363</v>
      </c>
      <c r="G71" s="22" t="s">
        <v>266</v>
      </c>
      <c r="H71" s="22">
        <v>1</v>
      </c>
      <c r="I71" s="23">
        <v>41455</v>
      </c>
      <c r="J71" s="23">
        <v>41455</v>
      </c>
      <c r="K71" s="13"/>
      <c r="L71" s="11"/>
      <c r="M71" s="11">
        <v>18900</v>
      </c>
      <c r="N71" s="25">
        <v>35</v>
      </c>
      <c r="O71" s="11">
        <v>6615</v>
      </c>
      <c r="P71" s="11"/>
      <c r="Q71" s="22" t="s">
        <v>1201</v>
      </c>
    </row>
    <row r="72" spans="1:17" ht="23.45" customHeight="1">
      <c r="A72" s="215"/>
      <c r="B72" s="22">
        <v>65</v>
      </c>
      <c r="C72" s="22">
        <v>130</v>
      </c>
      <c r="D72" s="217" t="s">
        <v>1263</v>
      </c>
      <c r="E72" s="217"/>
      <c r="F72" s="217" t="s">
        <v>1363</v>
      </c>
      <c r="G72" s="22" t="s">
        <v>266</v>
      </c>
      <c r="H72" s="22">
        <v>1</v>
      </c>
      <c r="I72" s="23">
        <v>41455</v>
      </c>
      <c r="J72" s="23">
        <v>41455</v>
      </c>
      <c r="K72" s="13"/>
      <c r="L72" s="11"/>
      <c r="M72" s="11">
        <v>21300</v>
      </c>
      <c r="N72" s="25">
        <v>35</v>
      </c>
      <c r="O72" s="11">
        <v>7455</v>
      </c>
      <c r="P72" s="11"/>
      <c r="Q72" s="22" t="s">
        <v>1201</v>
      </c>
    </row>
    <row r="73" spans="1:17" ht="23.45" customHeight="1">
      <c r="A73" s="215"/>
      <c r="B73" s="22">
        <v>66</v>
      </c>
      <c r="C73" s="22">
        <v>131</v>
      </c>
      <c r="D73" s="217" t="s">
        <v>1264</v>
      </c>
      <c r="E73" s="217"/>
      <c r="F73" s="217" t="s">
        <v>1363</v>
      </c>
      <c r="G73" s="22" t="s">
        <v>266</v>
      </c>
      <c r="H73" s="22">
        <v>1</v>
      </c>
      <c r="I73" s="23">
        <v>41455</v>
      </c>
      <c r="J73" s="23">
        <v>41455</v>
      </c>
      <c r="K73" s="13"/>
      <c r="L73" s="11"/>
      <c r="M73" s="11">
        <v>21300</v>
      </c>
      <c r="N73" s="25">
        <v>35</v>
      </c>
      <c r="O73" s="11">
        <v>7455</v>
      </c>
      <c r="P73" s="11"/>
      <c r="Q73" s="22" t="s">
        <v>1201</v>
      </c>
    </row>
    <row r="74" spans="1:17" ht="23.45" customHeight="1">
      <c r="A74" s="215"/>
      <c r="B74" s="22">
        <v>67</v>
      </c>
      <c r="C74" s="22">
        <v>132</v>
      </c>
      <c r="D74" s="217" t="s">
        <v>1265</v>
      </c>
      <c r="E74" s="217"/>
      <c r="F74" s="217" t="s">
        <v>1363</v>
      </c>
      <c r="G74" s="22" t="s">
        <v>266</v>
      </c>
      <c r="H74" s="22">
        <v>1</v>
      </c>
      <c r="I74" s="23">
        <v>41455</v>
      </c>
      <c r="J74" s="23">
        <v>41455</v>
      </c>
      <c r="K74" s="13"/>
      <c r="L74" s="11"/>
      <c r="M74" s="11">
        <v>21300</v>
      </c>
      <c r="N74" s="25">
        <v>35</v>
      </c>
      <c r="O74" s="11">
        <v>7455</v>
      </c>
      <c r="P74" s="11"/>
      <c r="Q74" s="22" t="s">
        <v>1201</v>
      </c>
    </row>
    <row r="75" spans="1:17" ht="23.45" customHeight="1">
      <c r="A75" s="215"/>
      <c r="B75" s="22">
        <v>68</v>
      </c>
      <c r="C75" s="22">
        <v>133</v>
      </c>
      <c r="D75" s="217" t="s">
        <v>1266</v>
      </c>
      <c r="E75" s="217"/>
      <c r="F75" s="217" t="s">
        <v>1363</v>
      </c>
      <c r="G75" s="22" t="s">
        <v>266</v>
      </c>
      <c r="H75" s="22">
        <v>1</v>
      </c>
      <c r="I75" s="23">
        <v>41455</v>
      </c>
      <c r="J75" s="23">
        <v>41455</v>
      </c>
      <c r="K75" s="13"/>
      <c r="L75" s="11"/>
      <c r="M75" s="11">
        <v>21300</v>
      </c>
      <c r="N75" s="25">
        <v>35</v>
      </c>
      <c r="O75" s="11">
        <v>7455</v>
      </c>
      <c r="P75" s="11"/>
      <c r="Q75" s="22" t="s">
        <v>1201</v>
      </c>
    </row>
    <row r="76" spans="1:17" ht="23.45" customHeight="1">
      <c r="A76" s="215"/>
      <c r="B76" s="22">
        <v>69</v>
      </c>
      <c r="C76" s="22">
        <v>134</v>
      </c>
      <c r="D76" s="217" t="s">
        <v>1267</v>
      </c>
      <c r="E76" s="217"/>
      <c r="F76" s="217" t="s">
        <v>1363</v>
      </c>
      <c r="G76" s="22" t="s">
        <v>266</v>
      </c>
      <c r="H76" s="22">
        <v>1</v>
      </c>
      <c r="I76" s="23">
        <v>41455</v>
      </c>
      <c r="J76" s="23">
        <v>41455</v>
      </c>
      <c r="K76" s="13"/>
      <c r="L76" s="11"/>
      <c r="M76" s="11">
        <v>28400</v>
      </c>
      <c r="N76" s="25">
        <v>35</v>
      </c>
      <c r="O76" s="11">
        <v>9940</v>
      </c>
      <c r="P76" s="11"/>
      <c r="Q76" s="22" t="s">
        <v>1201</v>
      </c>
    </row>
    <row r="77" spans="1:17" ht="23.45" customHeight="1">
      <c r="A77" s="215"/>
      <c r="B77" s="22">
        <v>70</v>
      </c>
      <c r="C77" s="22">
        <v>135</v>
      </c>
      <c r="D77" s="217" t="s">
        <v>1268</v>
      </c>
      <c r="E77" s="217"/>
      <c r="F77" s="217" t="s">
        <v>1363</v>
      </c>
      <c r="G77" s="22" t="s">
        <v>266</v>
      </c>
      <c r="H77" s="22">
        <v>1</v>
      </c>
      <c r="I77" s="23">
        <v>41455</v>
      </c>
      <c r="J77" s="23">
        <v>41455</v>
      </c>
      <c r="K77" s="13"/>
      <c r="L77" s="11"/>
      <c r="M77" s="11">
        <v>17800</v>
      </c>
      <c r="N77" s="25">
        <v>35</v>
      </c>
      <c r="O77" s="11">
        <v>6230</v>
      </c>
      <c r="P77" s="11"/>
      <c r="Q77" s="22" t="s">
        <v>1201</v>
      </c>
    </row>
    <row r="78" spans="1:17" ht="23.45" customHeight="1">
      <c r="A78" s="215"/>
      <c r="B78" s="22">
        <v>71</v>
      </c>
      <c r="C78" s="22">
        <v>136</v>
      </c>
      <c r="D78" s="217" t="s">
        <v>1269</v>
      </c>
      <c r="E78" s="217"/>
      <c r="F78" s="217" t="s">
        <v>1363</v>
      </c>
      <c r="G78" s="22" t="s">
        <v>266</v>
      </c>
      <c r="H78" s="22">
        <v>1</v>
      </c>
      <c r="I78" s="23">
        <v>41455</v>
      </c>
      <c r="J78" s="23">
        <v>41455</v>
      </c>
      <c r="K78" s="13"/>
      <c r="L78" s="11"/>
      <c r="M78" s="11">
        <v>21300</v>
      </c>
      <c r="N78" s="25">
        <v>35</v>
      </c>
      <c r="O78" s="11">
        <v>7455</v>
      </c>
      <c r="P78" s="11"/>
      <c r="Q78" s="22" t="s">
        <v>1201</v>
      </c>
    </row>
    <row r="79" spans="1:17" ht="23.45" customHeight="1">
      <c r="A79" s="215"/>
      <c r="B79" s="22">
        <v>72</v>
      </c>
      <c r="C79" s="22">
        <v>137</v>
      </c>
      <c r="D79" s="217" t="s">
        <v>1270</v>
      </c>
      <c r="E79" s="217"/>
      <c r="F79" s="217" t="s">
        <v>1363</v>
      </c>
      <c r="G79" s="22" t="s">
        <v>266</v>
      </c>
      <c r="H79" s="22">
        <v>1</v>
      </c>
      <c r="I79" s="23">
        <v>41455</v>
      </c>
      <c r="J79" s="23">
        <v>41455</v>
      </c>
      <c r="K79" s="13"/>
      <c r="L79" s="11"/>
      <c r="M79" s="11">
        <v>34100</v>
      </c>
      <c r="N79" s="25">
        <v>35</v>
      </c>
      <c r="O79" s="11">
        <v>11935</v>
      </c>
      <c r="P79" s="11"/>
      <c r="Q79" s="22" t="s">
        <v>1201</v>
      </c>
    </row>
    <row r="80" spans="1:17" ht="23.45" customHeight="1">
      <c r="A80" s="215"/>
      <c r="B80" s="22">
        <v>73</v>
      </c>
      <c r="C80" s="22">
        <v>138</v>
      </c>
      <c r="D80" s="217" t="s">
        <v>1271</v>
      </c>
      <c r="E80" s="217"/>
      <c r="F80" s="217" t="s">
        <v>1363</v>
      </c>
      <c r="G80" s="22" t="s">
        <v>266</v>
      </c>
      <c r="H80" s="22">
        <v>1</v>
      </c>
      <c r="I80" s="23">
        <v>41455</v>
      </c>
      <c r="J80" s="23">
        <v>41455</v>
      </c>
      <c r="K80" s="13"/>
      <c r="L80" s="11"/>
      <c r="M80" s="11">
        <v>21300</v>
      </c>
      <c r="N80" s="25">
        <v>35</v>
      </c>
      <c r="O80" s="11">
        <v>7455</v>
      </c>
      <c r="P80" s="11"/>
      <c r="Q80" s="22" t="s">
        <v>1201</v>
      </c>
    </row>
    <row r="81" spans="1:17" ht="23.45" customHeight="1">
      <c r="A81" s="215"/>
      <c r="B81" s="22">
        <v>74</v>
      </c>
      <c r="C81" s="22">
        <v>139</v>
      </c>
      <c r="D81" s="217" t="s">
        <v>1272</v>
      </c>
      <c r="E81" s="217"/>
      <c r="F81" s="217" t="s">
        <v>1363</v>
      </c>
      <c r="G81" s="22" t="s">
        <v>266</v>
      </c>
      <c r="H81" s="22">
        <v>1</v>
      </c>
      <c r="I81" s="23">
        <v>41455</v>
      </c>
      <c r="J81" s="23">
        <v>41455</v>
      </c>
      <c r="K81" s="13"/>
      <c r="L81" s="11"/>
      <c r="M81" s="11">
        <v>12800</v>
      </c>
      <c r="N81" s="25">
        <v>35</v>
      </c>
      <c r="O81" s="11">
        <v>4480</v>
      </c>
      <c r="P81" s="11"/>
      <c r="Q81" s="22" t="s">
        <v>1201</v>
      </c>
    </row>
    <row r="82" spans="1:17" ht="23.45" customHeight="1">
      <c r="A82" s="215"/>
      <c r="B82" s="22">
        <v>75</v>
      </c>
      <c r="C82" s="22">
        <v>140</v>
      </c>
      <c r="D82" s="217" t="s">
        <v>1273</v>
      </c>
      <c r="E82" s="217"/>
      <c r="F82" s="217" t="s">
        <v>1363</v>
      </c>
      <c r="G82" s="22" t="s">
        <v>266</v>
      </c>
      <c r="H82" s="22">
        <v>1</v>
      </c>
      <c r="I82" s="23">
        <v>41455</v>
      </c>
      <c r="J82" s="23">
        <v>41455</v>
      </c>
      <c r="K82" s="13"/>
      <c r="L82" s="11"/>
      <c r="M82" s="11">
        <v>12800</v>
      </c>
      <c r="N82" s="25">
        <v>35</v>
      </c>
      <c r="O82" s="11">
        <v>4480</v>
      </c>
      <c r="P82" s="11"/>
      <c r="Q82" s="22" t="s">
        <v>1201</v>
      </c>
    </row>
    <row r="83" spans="1:17" ht="23.45" customHeight="1">
      <c r="A83" s="215"/>
      <c r="B83" s="22">
        <v>76</v>
      </c>
      <c r="C83" s="22">
        <v>141</v>
      </c>
      <c r="D83" s="217" t="s">
        <v>1274</v>
      </c>
      <c r="E83" s="217"/>
      <c r="F83" s="217" t="s">
        <v>1363</v>
      </c>
      <c r="G83" s="22" t="s">
        <v>266</v>
      </c>
      <c r="H83" s="22">
        <v>1</v>
      </c>
      <c r="I83" s="23">
        <v>41455</v>
      </c>
      <c r="J83" s="23">
        <v>41455</v>
      </c>
      <c r="K83" s="13"/>
      <c r="L83" s="11"/>
      <c r="M83" s="11">
        <v>22700</v>
      </c>
      <c r="N83" s="25">
        <v>35</v>
      </c>
      <c r="O83" s="11">
        <v>7945</v>
      </c>
      <c r="P83" s="11"/>
      <c r="Q83" s="22" t="s">
        <v>1201</v>
      </c>
    </row>
    <row r="84" spans="1:17" ht="23.45" customHeight="1">
      <c r="A84" s="215"/>
      <c r="B84" s="22">
        <v>77</v>
      </c>
      <c r="C84" s="22">
        <v>142</v>
      </c>
      <c r="D84" s="217" t="s">
        <v>1275</v>
      </c>
      <c r="E84" s="217"/>
      <c r="F84" s="217" t="s">
        <v>1363</v>
      </c>
      <c r="G84" s="22" t="s">
        <v>266</v>
      </c>
      <c r="H84" s="22">
        <v>1</v>
      </c>
      <c r="I84" s="23">
        <v>41455</v>
      </c>
      <c r="J84" s="23">
        <v>41455</v>
      </c>
      <c r="K84" s="13"/>
      <c r="L84" s="11"/>
      <c r="M84" s="11">
        <v>21300</v>
      </c>
      <c r="N84" s="25">
        <v>35</v>
      </c>
      <c r="O84" s="11">
        <v>7455</v>
      </c>
      <c r="P84" s="11"/>
      <c r="Q84" s="22" t="s">
        <v>1201</v>
      </c>
    </row>
    <row r="85" spans="1:17" ht="23.45" customHeight="1">
      <c r="A85" s="215"/>
      <c r="B85" s="22">
        <v>78</v>
      </c>
      <c r="C85" s="22">
        <v>143</v>
      </c>
      <c r="D85" s="217" t="s">
        <v>1276</v>
      </c>
      <c r="E85" s="217"/>
      <c r="F85" s="217" t="s">
        <v>1363</v>
      </c>
      <c r="G85" s="22" t="s">
        <v>266</v>
      </c>
      <c r="H85" s="22">
        <v>1</v>
      </c>
      <c r="I85" s="23">
        <v>41455</v>
      </c>
      <c r="J85" s="23">
        <v>41455</v>
      </c>
      <c r="K85" s="13"/>
      <c r="L85" s="11"/>
      <c r="M85" s="11">
        <v>12800</v>
      </c>
      <c r="N85" s="25">
        <v>35</v>
      </c>
      <c r="O85" s="11">
        <v>4480</v>
      </c>
      <c r="P85" s="11"/>
      <c r="Q85" s="22" t="s">
        <v>1201</v>
      </c>
    </row>
    <row r="86" spans="1:17" ht="23.45" customHeight="1">
      <c r="A86" s="215"/>
      <c r="B86" s="22">
        <v>79</v>
      </c>
      <c r="C86" s="22">
        <v>144</v>
      </c>
      <c r="D86" s="217" t="s">
        <v>1277</v>
      </c>
      <c r="E86" s="217"/>
      <c r="F86" s="217" t="s">
        <v>1363</v>
      </c>
      <c r="G86" s="22" t="s">
        <v>266</v>
      </c>
      <c r="H86" s="22">
        <v>1</v>
      </c>
      <c r="I86" s="23">
        <v>41455</v>
      </c>
      <c r="J86" s="23">
        <v>41455</v>
      </c>
      <c r="K86" s="13"/>
      <c r="L86" s="11"/>
      <c r="M86" s="11">
        <v>12800</v>
      </c>
      <c r="N86" s="25">
        <v>35</v>
      </c>
      <c r="O86" s="11">
        <v>4480</v>
      </c>
      <c r="P86" s="11"/>
      <c r="Q86" s="22" t="s">
        <v>1201</v>
      </c>
    </row>
    <row r="87" spans="1:17" ht="23.45" customHeight="1">
      <c r="A87" s="215"/>
      <c r="B87" s="22">
        <v>80</v>
      </c>
      <c r="C87" s="22">
        <v>145</v>
      </c>
      <c r="D87" s="217" t="s">
        <v>1278</v>
      </c>
      <c r="E87" s="217"/>
      <c r="F87" s="217" t="s">
        <v>1363</v>
      </c>
      <c r="G87" s="22" t="s">
        <v>266</v>
      </c>
      <c r="H87" s="22">
        <v>1</v>
      </c>
      <c r="I87" s="23">
        <v>41455</v>
      </c>
      <c r="J87" s="23">
        <v>41455</v>
      </c>
      <c r="K87" s="13"/>
      <c r="L87" s="11"/>
      <c r="M87" s="11">
        <v>18500</v>
      </c>
      <c r="N87" s="25">
        <v>35</v>
      </c>
      <c r="O87" s="11">
        <v>6475</v>
      </c>
      <c r="P87" s="11"/>
      <c r="Q87" s="22" t="s">
        <v>1201</v>
      </c>
    </row>
    <row r="88" spans="1:17" ht="23.45" customHeight="1">
      <c r="A88" s="215"/>
      <c r="B88" s="22">
        <v>81</v>
      </c>
      <c r="C88" s="22">
        <v>146</v>
      </c>
      <c r="D88" s="217" t="s">
        <v>1279</v>
      </c>
      <c r="E88" s="217"/>
      <c r="F88" s="217" t="s">
        <v>1363</v>
      </c>
      <c r="G88" s="22" t="s">
        <v>266</v>
      </c>
      <c r="H88" s="22">
        <v>1</v>
      </c>
      <c r="I88" s="23">
        <v>41455</v>
      </c>
      <c r="J88" s="23">
        <v>41455</v>
      </c>
      <c r="K88" s="13"/>
      <c r="L88" s="11"/>
      <c r="M88" s="11">
        <v>18500</v>
      </c>
      <c r="N88" s="25">
        <v>35</v>
      </c>
      <c r="O88" s="11">
        <v>6475</v>
      </c>
      <c r="P88" s="11"/>
      <c r="Q88" s="22" t="s">
        <v>1201</v>
      </c>
    </row>
    <row r="89" spans="1:17" ht="23.45" customHeight="1">
      <c r="A89" s="215"/>
      <c r="B89" s="22">
        <v>82</v>
      </c>
      <c r="C89" s="22">
        <v>147</v>
      </c>
      <c r="D89" s="217" t="s">
        <v>1280</v>
      </c>
      <c r="E89" s="217"/>
      <c r="F89" s="217" t="s">
        <v>1363</v>
      </c>
      <c r="G89" s="22" t="s">
        <v>266</v>
      </c>
      <c r="H89" s="22">
        <v>1</v>
      </c>
      <c r="I89" s="23">
        <v>41455</v>
      </c>
      <c r="J89" s="23">
        <v>41455</v>
      </c>
      <c r="K89" s="13"/>
      <c r="L89" s="11"/>
      <c r="M89" s="11">
        <v>18500</v>
      </c>
      <c r="N89" s="25">
        <v>35</v>
      </c>
      <c r="O89" s="11">
        <v>6475</v>
      </c>
      <c r="P89" s="11"/>
      <c r="Q89" s="22" t="s">
        <v>1201</v>
      </c>
    </row>
    <row r="90" spans="1:17" ht="23.45" customHeight="1">
      <c r="A90" s="215"/>
      <c r="B90" s="22">
        <v>83</v>
      </c>
      <c r="C90" s="22">
        <v>148</v>
      </c>
      <c r="D90" s="217" t="s">
        <v>1281</v>
      </c>
      <c r="E90" s="217"/>
      <c r="F90" s="217" t="s">
        <v>1363</v>
      </c>
      <c r="G90" s="22" t="s">
        <v>266</v>
      </c>
      <c r="H90" s="22">
        <v>1</v>
      </c>
      <c r="I90" s="23">
        <v>41455</v>
      </c>
      <c r="J90" s="23">
        <v>41455</v>
      </c>
      <c r="K90" s="13"/>
      <c r="L90" s="11"/>
      <c r="M90" s="11">
        <v>19900</v>
      </c>
      <c r="N90" s="25">
        <v>35</v>
      </c>
      <c r="O90" s="11">
        <v>6965</v>
      </c>
      <c r="P90" s="11"/>
      <c r="Q90" s="22" t="s">
        <v>1201</v>
      </c>
    </row>
    <row r="91" spans="1:17" ht="23.45" customHeight="1">
      <c r="A91" s="215"/>
      <c r="B91" s="22">
        <v>84</v>
      </c>
      <c r="C91" s="22">
        <v>149</v>
      </c>
      <c r="D91" s="217" t="s">
        <v>1282</v>
      </c>
      <c r="E91" s="217"/>
      <c r="F91" s="217" t="s">
        <v>1363</v>
      </c>
      <c r="G91" s="22" t="s">
        <v>266</v>
      </c>
      <c r="H91" s="22">
        <v>1</v>
      </c>
      <c r="I91" s="23">
        <v>41455</v>
      </c>
      <c r="J91" s="23">
        <v>41455</v>
      </c>
      <c r="K91" s="13"/>
      <c r="L91" s="11"/>
      <c r="M91" s="11">
        <v>18500</v>
      </c>
      <c r="N91" s="25">
        <v>35</v>
      </c>
      <c r="O91" s="11">
        <v>6475</v>
      </c>
      <c r="P91" s="11"/>
      <c r="Q91" s="22" t="s">
        <v>1201</v>
      </c>
    </row>
    <row r="92" spans="1:17" ht="23.45" customHeight="1">
      <c r="A92" s="215"/>
      <c r="B92" s="22">
        <v>85</v>
      </c>
      <c r="C92" s="22">
        <v>150</v>
      </c>
      <c r="D92" s="217" t="s">
        <v>1283</v>
      </c>
      <c r="E92" s="217"/>
      <c r="F92" s="217" t="s">
        <v>1363</v>
      </c>
      <c r="G92" s="22" t="s">
        <v>266</v>
      </c>
      <c r="H92" s="22">
        <v>1</v>
      </c>
      <c r="I92" s="23">
        <v>41455</v>
      </c>
      <c r="J92" s="23">
        <v>41455</v>
      </c>
      <c r="K92" s="13"/>
      <c r="L92" s="11"/>
      <c r="M92" s="11">
        <v>12800</v>
      </c>
      <c r="N92" s="25">
        <v>35</v>
      </c>
      <c r="O92" s="11">
        <v>4480</v>
      </c>
      <c r="P92" s="11"/>
      <c r="Q92" s="22" t="s">
        <v>1201</v>
      </c>
    </row>
    <row r="93" spans="1:17" ht="23.45" customHeight="1">
      <c r="A93" s="215"/>
      <c r="B93" s="22">
        <v>86</v>
      </c>
      <c r="C93" s="22">
        <v>151</v>
      </c>
      <c r="D93" s="217" t="s">
        <v>1284</v>
      </c>
      <c r="E93" s="217"/>
      <c r="F93" s="217" t="s">
        <v>1363</v>
      </c>
      <c r="G93" s="22" t="s">
        <v>266</v>
      </c>
      <c r="H93" s="22">
        <v>1</v>
      </c>
      <c r="I93" s="23">
        <v>41455</v>
      </c>
      <c r="J93" s="23">
        <v>41455</v>
      </c>
      <c r="K93" s="13"/>
      <c r="L93" s="11"/>
      <c r="M93" s="11">
        <v>14900</v>
      </c>
      <c r="N93" s="25">
        <v>35</v>
      </c>
      <c r="O93" s="11">
        <v>5215</v>
      </c>
      <c r="P93" s="11"/>
      <c r="Q93" s="22" t="s">
        <v>1201</v>
      </c>
    </row>
    <row r="94" spans="1:17" ht="23.45" customHeight="1">
      <c r="A94" s="215"/>
      <c r="B94" s="22">
        <v>87</v>
      </c>
      <c r="C94" s="22">
        <v>152</v>
      </c>
      <c r="D94" s="217" t="s">
        <v>1285</v>
      </c>
      <c r="E94" s="217"/>
      <c r="F94" s="217" t="s">
        <v>1363</v>
      </c>
      <c r="G94" s="22" t="s">
        <v>266</v>
      </c>
      <c r="H94" s="22">
        <v>1</v>
      </c>
      <c r="I94" s="23">
        <v>41455</v>
      </c>
      <c r="J94" s="23">
        <v>41455</v>
      </c>
      <c r="K94" s="13"/>
      <c r="L94" s="11"/>
      <c r="M94" s="11">
        <v>12100</v>
      </c>
      <c r="N94" s="25">
        <v>35</v>
      </c>
      <c r="O94" s="11">
        <v>4235</v>
      </c>
      <c r="P94" s="11"/>
      <c r="Q94" s="22" t="s">
        <v>1201</v>
      </c>
    </row>
    <row r="95" spans="1:17" ht="23.45" customHeight="1">
      <c r="A95" s="215"/>
      <c r="B95" s="22">
        <v>88</v>
      </c>
      <c r="C95" s="22">
        <v>153</v>
      </c>
      <c r="D95" s="217" t="s">
        <v>1286</v>
      </c>
      <c r="E95" s="217"/>
      <c r="F95" s="217" t="s">
        <v>1363</v>
      </c>
      <c r="G95" s="22" t="s">
        <v>266</v>
      </c>
      <c r="H95" s="22">
        <v>1</v>
      </c>
      <c r="I95" s="23">
        <v>41455</v>
      </c>
      <c r="J95" s="23">
        <v>41455</v>
      </c>
      <c r="K95" s="13"/>
      <c r="L95" s="11"/>
      <c r="M95" s="11">
        <v>35600</v>
      </c>
      <c r="N95" s="25">
        <v>35</v>
      </c>
      <c r="O95" s="11">
        <v>12460</v>
      </c>
      <c r="P95" s="11"/>
      <c r="Q95" s="22" t="s">
        <v>1201</v>
      </c>
    </row>
    <row r="96" spans="1:17" ht="23.45" customHeight="1">
      <c r="A96" s="215"/>
      <c r="B96" s="22">
        <v>89</v>
      </c>
      <c r="C96" s="22">
        <v>154</v>
      </c>
      <c r="D96" s="217" t="s">
        <v>1287</v>
      </c>
      <c r="E96" s="217"/>
      <c r="F96" s="217" t="s">
        <v>1363</v>
      </c>
      <c r="G96" s="22" t="s">
        <v>266</v>
      </c>
      <c r="H96" s="22">
        <v>1</v>
      </c>
      <c r="I96" s="23">
        <v>41455</v>
      </c>
      <c r="J96" s="23">
        <v>41455</v>
      </c>
      <c r="K96" s="13"/>
      <c r="L96" s="11"/>
      <c r="M96" s="11">
        <v>14300</v>
      </c>
      <c r="N96" s="25">
        <v>35</v>
      </c>
      <c r="O96" s="11">
        <v>5005</v>
      </c>
      <c r="P96" s="11"/>
      <c r="Q96" s="22" t="s">
        <v>1201</v>
      </c>
    </row>
    <row r="97" spans="1:17" ht="23.45" customHeight="1">
      <c r="A97" s="215"/>
      <c r="B97" s="22">
        <v>90</v>
      </c>
      <c r="C97" s="22">
        <v>155</v>
      </c>
      <c r="D97" s="217" t="s">
        <v>1288</v>
      </c>
      <c r="E97" s="217"/>
      <c r="F97" s="217" t="s">
        <v>1363</v>
      </c>
      <c r="G97" s="22" t="s">
        <v>266</v>
      </c>
      <c r="H97" s="22">
        <v>1</v>
      </c>
      <c r="I97" s="23">
        <v>41455</v>
      </c>
      <c r="J97" s="23">
        <v>41455</v>
      </c>
      <c r="K97" s="13"/>
      <c r="L97" s="11"/>
      <c r="M97" s="11">
        <v>34100</v>
      </c>
      <c r="N97" s="25">
        <v>35</v>
      </c>
      <c r="O97" s="11">
        <v>11935</v>
      </c>
      <c r="P97" s="11"/>
      <c r="Q97" s="22" t="s">
        <v>1201</v>
      </c>
    </row>
    <row r="98" spans="1:17" ht="23.45" customHeight="1">
      <c r="A98" s="215"/>
      <c r="B98" s="22">
        <v>91</v>
      </c>
      <c r="C98" s="22">
        <v>156</v>
      </c>
      <c r="D98" s="217" t="s">
        <v>1289</v>
      </c>
      <c r="E98" s="217"/>
      <c r="F98" s="217" t="s">
        <v>1363</v>
      </c>
      <c r="G98" s="22" t="s">
        <v>266</v>
      </c>
      <c r="H98" s="22">
        <v>1</v>
      </c>
      <c r="I98" s="23">
        <v>41455</v>
      </c>
      <c r="J98" s="23">
        <v>41455</v>
      </c>
      <c r="K98" s="13"/>
      <c r="L98" s="11"/>
      <c r="M98" s="11">
        <v>27700</v>
      </c>
      <c r="N98" s="25">
        <v>35</v>
      </c>
      <c r="O98" s="11">
        <v>9695</v>
      </c>
      <c r="P98" s="11"/>
      <c r="Q98" s="22" t="s">
        <v>1201</v>
      </c>
    </row>
    <row r="99" spans="1:17" ht="23.45" customHeight="1">
      <c r="A99" s="215"/>
      <c r="B99" s="22">
        <v>92</v>
      </c>
      <c r="C99" s="22">
        <v>157</v>
      </c>
      <c r="D99" s="217" t="s">
        <v>1290</v>
      </c>
      <c r="E99" s="217"/>
      <c r="F99" s="217" t="s">
        <v>1363</v>
      </c>
      <c r="G99" s="22" t="s">
        <v>266</v>
      </c>
      <c r="H99" s="22">
        <v>1</v>
      </c>
      <c r="I99" s="23">
        <v>41455</v>
      </c>
      <c r="J99" s="23">
        <v>41455</v>
      </c>
      <c r="K99" s="13"/>
      <c r="L99" s="11"/>
      <c r="M99" s="11">
        <v>20600</v>
      </c>
      <c r="N99" s="25">
        <v>35</v>
      </c>
      <c r="O99" s="11">
        <v>7210</v>
      </c>
      <c r="P99" s="11"/>
      <c r="Q99" s="22" t="s">
        <v>1201</v>
      </c>
    </row>
    <row r="100" spans="1:17" ht="23.45" customHeight="1">
      <c r="A100" s="215"/>
      <c r="B100" s="22">
        <v>93</v>
      </c>
      <c r="C100" s="22">
        <v>158</v>
      </c>
      <c r="D100" s="217" t="s">
        <v>1291</v>
      </c>
      <c r="E100" s="217"/>
      <c r="F100" s="217" t="s">
        <v>1363</v>
      </c>
      <c r="G100" s="22" t="s">
        <v>266</v>
      </c>
      <c r="H100" s="22">
        <v>1</v>
      </c>
      <c r="I100" s="23">
        <v>41455</v>
      </c>
      <c r="J100" s="23">
        <v>41455</v>
      </c>
      <c r="K100" s="13"/>
      <c r="L100" s="11"/>
      <c r="M100" s="11">
        <v>18500</v>
      </c>
      <c r="N100" s="25">
        <v>35</v>
      </c>
      <c r="O100" s="11">
        <v>6475</v>
      </c>
      <c r="P100" s="11"/>
      <c r="Q100" s="22" t="s">
        <v>1201</v>
      </c>
    </row>
    <row r="101" spans="1:17" ht="23.45" customHeight="1">
      <c r="A101" s="215"/>
      <c r="B101" s="22">
        <v>94</v>
      </c>
      <c r="C101" s="22">
        <v>159</v>
      </c>
      <c r="D101" s="217" t="s">
        <v>1292</v>
      </c>
      <c r="E101" s="217"/>
      <c r="F101" s="217" t="s">
        <v>1363</v>
      </c>
      <c r="G101" s="22" t="s">
        <v>266</v>
      </c>
      <c r="H101" s="22">
        <v>1</v>
      </c>
      <c r="I101" s="23">
        <v>41455</v>
      </c>
      <c r="J101" s="23">
        <v>41455</v>
      </c>
      <c r="K101" s="13"/>
      <c r="L101" s="11"/>
      <c r="M101" s="11">
        <v>18500</v>
      </c>
      <c r="N101" s="25">
        <v>35</v>
      </c>
      <c r="O101" s="11">
        <v>6475</v>
      </c>
      <c r="P101" s="11" t="s">
        <v>987</v>
      </c>
      <c r="Q101" s="22" t="s">
        <v>1201</v>
      </c>
    </row>
    <row r="102" spans="1:17" ht="23.45" customHeight="1">
      <c r="A102" s="215"/>
      <c r="B102" s="22">
        <v>95</v>
      </c>
      <c r="C102" s="22">
        <v>160</v>
      </c>
      <c r="D102" s="217" t="s">
        <v>1293</v>
      </c>
      <c r="E102" s="217"/>
      <c r="F102" s="217" t="s">
        <v>1363</v>
      </c>
      <c r="G102" s="22" t="s">
        <v>266</v>
      </c>
      <c r="H102" s="22">
        <v>1</v>
      </c>
      <c r="I102" s="23">
        <v>41455</v>
      </c>
      <c r="J102" s="23">
        <v>41455</v>
      </c>
      <c r="K102" s="13"/>
      <c r="L102" s="11"/>
      <c r="M102" s="11">
        <v>24100</v>
      </c>
      <c r="N102" s="25">
        <v>35</v>
      </c>
      <c r="O102" s="11">
        <v>8435</v>
      </c>
      <c r="P102" s="11" t="s">
        <v>987</v>
      </c>
      <c r="Q102" s="22" t="s">
        <v>1201</v>
      </c>
    </row>
    <row r="103" spans="1:17" ht="23.45" customHeight="1">
      <c r="A103" s="215"/>
      <c r="B103" s="22">
        <v>96</v>
      </c>
      <c r="C103" s="22">
        <v>161</v>
      </c>
      <c r="D103" s="217" t="s">
        <v>1294</v>
      </c>
      <c r="E103" s="217"/>
      <c r="F103" s="217" t="s">
        <v>1363</v>
      </c>
      <c r="G103" s="22" t="s">
        <v>266</v>
      </c>
      <c r="H103" s="22">
        <v>1</v>
      </c>
      <c r="I103" s="23">
        <v>41455</v>
      </c>
      <c r="J103" s="23">
        <v>41455</v>
      </c>
      <c r="K103" s="13"/>
      <c r="L103" s="11"/>
      <c r="M103" s="11">
        <v>24100</v>
      </c>
      <c r="N103" s="25">
        <v>35</v>
      </c>
      <c r="O103" s="11">
        <v>8435</v>
      </c>
      <c r="P103" s="11"/>
      <c r="Q103" s="22" t="s">
        <v>1201</v>
      </c>
    </row>
    <row r="104" spans="1:17" ht="23.45" customHeight="1">
      <c r="A104" s="215"/>
      <c r="B104" s="22">
        <v>97</v>
      </c>
      <c r="C104" s="22">
        <v>162</v>
      </c>
      <c r="D104" s="217" t="s">
        <v>1295</v>
      </c>
      <c r="E104" s="217"/>
      <c r="F104" s="217" t="s">
        <v>1363</v>
      </c>
      <c r="G104" s="22" t="s">
        <v>266</v>
      </c>
      <c r="H104" s="22">
        <v>1</v>
      </c>
      <c r="I104" s="23">
        <v>41455</v>
      </c>
      <c r="J104" s="23">
        <v>41455</v>
      </c>
      <c r="K104" s="13"/>
      <c r="L104" s="11"/>
      <c r="M104" s="11">
        <v>20100</v>
      </c>
      <c r="N104" s="25">
        <v>35</v>
      </c>
      <c r="O104" s="11">
        <v>7035</v>
      </c>
      <c r="P104" s="11"/>
      <c r="Q104" s="22" t="s">
        <v>1201</v>
      </c>
    </row>
    <row r="105" spans="1:17" ht="23.45" customHeight="1">
      <c r="A105" s="215"/>
      <c r="B105" s="22">
        <v>98</v>
      </c>
      <c r="C105" s="22">
        <v>163</v>
      </c>
      <c r="D105" s="217" t="s">
        <v>1296</v>
      </c>
      <c r="E105" s="217"/>
      <c r="F105" s="217" t="s">
        <v>1363</v>
      </c>
      <c r="G105" s="22" t="s">
        <v>266</v>
      </c>
      <c r="H105" s="22">
        <v>1</v>
      </c>
      <c r="I105" s="23">
        <v>41455</v>
      </c>
      <c r="J105" s="23">
        <v>41455</v>
      </c>
      <c r="K105" s="13"/>
      <c r="L105" s="11"/>
      <c r="M105" s="11">
        <v>51400</v>
      </c>
      <c r="N105" s="25">
        <v>35</v>
      </c>
      <c r="O105" s="11">
        <v>17990</v>
      </c>
      <c r="P105" s="11"/>
      <c r="Q105" s="22" t="s">
        <v>1201</v>
      </c>
    </row>
    <row r="106" spans="1:17" ht="23.45" customHeight="1">
      <c r="A106" s="215"/>
      <c r="B106" s="22">
        <v>99</v>
      </c>
      <c r="C106" s="22">
        <v>164</v>
      </c>
      <c r="D106" s="217" t="s">
        <v>1297</v>
      </c>
      <c r="E106" s="217"/>
      <c r="F106" s="217" t="s">
        <v>1363</v>
      </c>
      <c r="G106" s="22" t="s">
        <v>266</v>
      </c>
      <c r="H106" s="22">
        <v>1</v>
      </c>
      <c r="I106" s="23">
        <v>41455</v>
      </c>
      <c r="J106" s="23">
        <v>41455</v>
      </c>
      <c r="K106" s="13"/>
      <c r="L106" s="11"/>
      <c r="M106" s="11">
        <v>51400</v>
      </c>
      <c r="N106" s="25">
        <v>35</v>
      </c>
      <c r="O106" s="11">
        <v>17990</v>
      </c>
      <c r="P106" s="11"/>
      <c r="Q106" s="22" t="s">
        <v>1201</v>
      </c>
    </row>
    <row r="107" spans="1:17" ht="23.45" customHeight="1">
      <c r="A107" s="215"/>
      <c r="B107" s="22">
        <v>100</v>
      </c>
      <c r="C107" s="22">
        <v>165</v>
      </c>
      <c r="D107" s="217" t="s">
        <v>1298</v>
      </c>
      <c r="E107" s="217"/>
      <c r="F107" s="217" t="s">
        <v>1363</v>
      </c>
      <c r="G107" s="22" t="s">
        <v>266</v>
      </c>
      <c r="H107" s="22">
        <v>1</v>
      </c>
      <c r="I107" s="23">
        <v>41455</v>
      </c>
      <c r="J107" s="23">
        <v>41455</v>
      </c>
      <c r="K107" s="13"/>
      <c r="L107" s="11"/>
      <c r="M107" s="11">
        <v>21300</v>
      </c>
      <c r="N107" s="25">
        <v>35</v>
      </c>
      <c r="O107" s="11">
        <v>7455</v>
      </c>
      <c r="P107" s="11"/>
      <c r="Q107" s="22" t="s">
        <v>1201</v>
      </c>
    </row>
    <row r="108" spans="1:17" ht="23.45" customHeight="1">
      <c r="A108" s="215"/>
      <c r="B108" s="22">
        <v>101</v>
      </c>
      <c r="C108" s="22">
        <v>166</v>
      </c>
      <c r="D108" s="217" t="s">
        <v>1299</v>
      </c>
      <c r="E108" s="217"/>
      <c r="F108" s="217" t="s">
        <v>1173</v>
      </c>
      <c r="G108" s="22" t="s">
        <v>266</v>
      </c>
      <c r="H108" s="22">
        <v>1</v>
      </c>
      <c r="I108" s="23">
        <v>41455</v>
      </c>
      <c r="J108" s="23">
        <v>41455</v>
      </c>
      <c r="K108" s="13"/>
      <c r="L108" s="11"/>
      <c r="M108" s="11">
        <v>800</v>
      </c>
      <c r="N108" s="25">
        <v>30</v>
      </c>
      <c r="O108" s="11">
        <v>240</v>
      </c>
      <c r="P108" s="11"/>
      <c r="Q108" s="22" t="s">
        <v>1201</v>
      </c>
    </row>
    <row r="109" spans="1:17" ht="23.45" customHeight="1">
      <c r="A109" s="215"/>
      <c r="B109" s="22">
        <v>102</v>
      </c>
      <c r="C109" s="22">
        <v>167</v>
      </c>
      <c r="D109" s="217" t="s">
        <v>1300</v>
      </c>
      <c r="E109" s="217"/>
      <c r="F109" s="217" t="s">
        <v>1173</v>
      </c>
      <c r="G109" s="22" t="s">
        <v>266</v>
      </c>
      <c r="H109" s="22">
        <v>1</v>
      </c>
      <c r="I109" s="23">
        <v>41455</v>
      </c>
      <c r="J109" s="23">
        <v>41455</v>
      </c>
      <c r="K109" s="13"/>
      <c r="L109" s="11"/>
      <c r="M109" s="11">
        <v>800</v>
      </c>
      <c r="N109" s="25">
        <v>30</v>
      </c>
      <c r="O109" s="11">
        <v>240</v>
      </c>
      <c r="P109" s="11"/>
      <c r="Q109" s="22" t="s">
        <v>1201</v>
      </c>
    </row>
    <row r="110" spans="1:17" ht="23.45" customHeight="1">
      <c r="A110" s="215"/>
      <c r="B110" s="22">
        <v>103</v>
      </c>
      <c r="C110" s="22">
        <v>168</v>
      </c>
      <c r="D110" s="217" t="s">
        <v>1301</v>
      </c>
      <c r="E110" s="217"/>
      <c r="F110" s="217" t="s">
        <v>1173</v>
      </c>
      <c r="G110" s="22" t="s">
        <v>266</v>
      </c>
      <c r="H110" s="22">
        <v>1</v>
      </c>
      <c r="I110" s="23">
        <v>41455</v>
      </c>
      <c r="J110" s="23">
        <v>41455</v>
      </c>
      <c r="K110" s="13"/>
      <c r="L110" s="11"/>
      <c r="M110" s="11">
        <v>800</v>
      </c>
      <c r="N110" s="25">
        <v>30</v>
      </c>
      <c r="O110" s="11">
        <v>240</v>
      </c>
      <c r="P110" s="11"/>
      <c r="Q110" s="22" t="s">
        <v>1201</v>
      </c>
    </row>
    <row r="111" spans="1:17" ht="23.45" customHeight="1">
      <c r="A111" s="215"/>
      <c r="B111" s="22">
        <v>104</v>
      </c>
      <c r="C111" s="22">
        <v>169</v>
      </c>
      <c r="D111" s="217" t="s">
        <v>1302</v>
      </c>
      <c r="E111" s="217"/>
      <c r="F111" s="217" t="s">
        <v>1173</v>
      </c>
      <c r="G111" s="22" t="s">
        <v>266</v>
      </c>
      <c r="H111" s="22">
        <v>1</v>
      </c>
      <c r="I111" s="23">
        <v>41455</v>
      </c>
      <c r="J111" s="23">
        <v>41455</v>
      </c>
      <c r="K111" s="13"/>
      <c r="L111" s="11"/>
      <c r="M111" s="11">
        <v>800</v>
      </c>
      <c r="N111" s="25">
        <v>30</v>
      </c>
      <c r="O111" s="11">
        <v>240</v>
      </c>
      <c r="P111" s="11"/>
      <c r="Q111" s="22" t="s">
        <v>1201</v>
      </c>
    </row>
    <row r="112" spans="1:17" ht="23.45" customHeight="1">
      <c r="A112" s="215"/>
      <c r="B112" s="22">
        <v>105</v>
      </c>
      <c r="C112" s="22">
        <v>170</v>
      </c>
      <c r="D112" s="217" t="s">
        <v>1303</v>
      </c>
      <c r="E112" s="217"/>
      <c r="F112" s="217" t="s">
        <v>1173</v>
      </c>
      <c r="G112" s="22" t="s">
        <v>266</v>
      </c>
      <c r="H112" s="22">
        <v>1</v>
      </c>
      <c r="I112" s="23">
        <v>41455</v>
      </c>
      <c r="J112" s="23">
        <v>41455</v>
      </c>
      <c r="K112" s="13"/>
      <c r="L112" s="11"/>
      <c r="M112" s="11">
        <v>800</v>
      </c>
      <c r="N112" s="25">
        <v>30</v>
      </c>
      <c r="O112" s="11">
        <v>240</v>
      </c>
      <c r="P112" s="11"/>
      <c r="Q112" s="22" t="s">
        <v>1201</v>
      </c>
    </row>
    <row r="113" spans="1:17" ht="23.45" customHeight="1">
      <c r="A113" s="215"/>
      <c r="B113" s="22">
        <v>106</v>
      </c>
      <c r="C113" s="22">
        <v>171</v>
      </c>
      <c r="D113" s="217" t="s">
        <v>1304</v>
      </c>
      <c r="E113" s="217"/>
      <c r="F113" s="217" t="s">
        <v>1173</v>
      </c>
      <c r="G113" s="22" t="s">
        <v>266</v>
      </c>
      <c r="H113" s="22">
        <v>1</v>
      </c>
      <c r="I113" s="23">
        <v>41455</v>
      </c>
      <c r="J113" s="23">
        <v>41455</v>
      </c>
      <c r="K113" s="13"/>
      <c r="L113" s="11"/>
      <c r="M113" s="11">
        <v>800</v>
      </c>
      <c r="N113" s="25">
        <v>30</v>
      </c>
      <c r="O113" s="11">
        <v>240</v>
      </c>
      <c r="P113" s="11"/>
      <c r="Q113" s="22" t="s">
        <v>1201</v>
      </c>
    </row>
    <row r="114" spans="1:17" ht="23.45" customHeight="1">
      <c r="A114" s="215"/>
      <c r="B114" s="22">
        <v>107</v>
      </c>
      <c r="C114" s="22">
        <v>172</v>
      </c>
      <c r="D114" s="217" t="s">
        <v>1305</v>
      </c>
      <c r="E114" s="217"/>
      <c r="F114" s="217" t="s">
        <v>1173</v>
      </c>
      <c r="G114" s="22" t="s">
        <v>266</v>
      </c>
      <c r="H114" s="22">
        <v>1</v>
      </c>
      <c r="I114" s="23">
        <v>41455</v>
      </c>
      <c r="J114" s="23">
        <v>41455</v>
      </c>
      <c r="K114" s="13"/>
      <c r="L114" s="11"/>
      <c r="M114" s="11">
        <v>800</v>
      </c>
      <c r="N114" s="25">
        <v>30</v>
      </c>
      <c r="O114" s="11">
        <v>240</v>
      </c>
      <c r="P114" s="11"/>
      <c r="Q114" s="22" t="s">
        <v>1201</v>
      </c>
    </row>
    <row r="115" spans="1:17" ht="23.45" customHeight="1">
      <c r="A115" s="215"/>
      <c r="B115" s="22">
        <v>108</v>
      </c>
      <c r="C115" s="22">
        <v>173</v>
      </c>
      <c r="D115" s="217" t="s">
        <v>1306</v>
      </c>
      <c r="E115" s="217"/>
      <c r="F115" s="217" t="s">
        <v>1173</v>
      </c>
      <c r="G115" s="22" t="s">
        <v>266</v>
      </c>
      <c r="H115" s="22">
        <v>1</v>
      </c>
      <c r="I115" s="23">
        <v>41455</v>
      </c>
      <c r="J115" s="23">
        <v>41455</v>
      </c>
      <c r="K115" s="13"/>
      <c r="L115" s="11"/>
      <c r="M115" s="11">
        <v>800</v>
      </c>
      <c r="N115" s="25">
        <v>30</v>
      </c>
      <c r="O115" s="11">
        <v>240</v>
      </c>
      <c r="P115" s="11"/>
      <c r="Q115" s="22" t="s">
        <v>1201</v>
      </c>
    </row>
    <row r="116" spans="1:17" ht="23.45" customHeight="1">
      <c r="A116" s="215"/>
      <c r="B116" s="22">
        <v>109</v>
      </c>
      <c r="C116" s="22">
        <v>174</v>
      </c>
      <c r="D116" s="217" t="s">
        <v>1307</v>
      </c>
      <c r="E116" s="217"/>
      <c r="F116" s="217" t="s">
        <v>1173</v>
      </c>
      <c r="G116" s="22" t="s">
        <v>266</v>
      </c>
      <c r="H116" s="22">
        <v>1</v>
      </c>
      <c r="I116" s="23">
        <v>41455</v>
      </c>
      <c r="J116" s="23">
        <v>41455</v>
      </c>
      <c r="K116" s="13"/>
      <c r="L116" s="11"/>
      <c r="M116" s="11">
        <v>800</v>
      </c>
      <c r="N116" s="25">
        <v>30</v>
      </c>
      <c r="O116" s="11">
        <v>240</v>
      </c>
      <c r="P116" s="11"/>
      <c r="Q116" s="22" t="s">
        <v>1201</v>
      </c>
    </row>
    <row r="117" spans="1:17" ht="23.45" customHeight="1">
      <c r="A117" s="215"/>
      <c r="B117" s="22">
        <v>110</v>
      </c>
      <c r="C117" s="22">
        <v>175</v>
      </c>
      <c r="D117" s="217" t="s">
        <v>1308</v>
      </c>
      <c r="E117" s="217"/>
      <c r="F117" s="217" t="s">
        <v>1173</v>
      </c>
      <c r="G117" s="22" t="s">
        <v>266</v>
      </c>
      <c r="H117" s="22">
        <v>1</v>
      </c>
      <c r="I117" s="23">
        <v>41455</v>
      </c>
      <c r="J117" s="23">
        <v>41455</v>
      </c>
      <c r="K117" s="13"/>
      <c r="L117" s="11"/>
      <c r="M117" s="11">
        <v>900</v>
      </c>
      <c r="N117" s="25">
        <v>30</v>
      </c>
      <c r="O117" s="11">
        <v>270</v>
      </c>
      <c r="P117" s="11"/>
      <c r="Q117" s="22" t="s">
        <v>1201</v>
      </c>
    </row>
    <row r="118" spans="1:17" ht="23.45" customHeight="1">
      <c r="A118" s="215"/>
      <c r="B118" s="22">
        <v>111</v>
      </c>
      <c r="C118" s="22">
        <v>176</v>
      </c>
      <c r="D118" s="217" t="s">
        <v>1309</v>
      </c>
      <c r="E118" s="217"/>
      <c r="F118" s="217" t="s">
        <v>1173</v>
      </c>
      <c r="G118" s="22" t="s">
        <v>266</v>
      </c>
      <c r="H118" s="22">
        <v>1</v>
      </c>
      <c r="I118" s="23">
        <v>41455</v>
      </c>
      <c r="J118" s="23">
        <v>41455</v>
      </c>
      <c r="K118" s="13"/>
      <c r="L118" s="11"/>
      <c r="M118" s="11">
        <v>900</v>
      </c>
      <c r="N118" s="25">
        <v>30</v>
      </c>
      <c r="O118" s="11">
        <v>270</v>
      </c>
      <c r="P118" s="11"/>
      <c r="Q118" s="22" t="s">
        <v>1201</v>
      </c>
    </row>
    <row r="119" spans="1:17" ht="23.45" customHeight="1">
      <c r="A119" s="215"/>
      <c r="B119" s="22">
        <v>112</v>
      </c>
      <c r="C119" s="22">
        <v>177</v>
      </c>
      <c r="D119" s="217" t="s">
        <v>1310</v>
      </c>
      <c r="E119" s="217"/>
      <c r="F119" s="217" t="s">
        <v>1173</v>
      </c>
      <c r="G119" s="22" t="s">
        <v>266</v>
      </c>
      <c r="H119" s="22">
        <v>1</v>
      </c>
      <c r="I119" s="23">
        <v>41455</v>
      </c>
      <c r="J119" s="23">
        <v>41455</v>
      </c>
      <c r="K119" s="13"/>
      <c r="L119" s="11"/>
      <c r="M119" s="11">
        <v>900</v>
      </c>
      <c r="N119" s="25">
        <v>30</v>
      </c>
      <c r="O119" s="11">
        <v>270</v>
      </c>
      <c r="P119" s="11"/>
      <c r="Q119" s="22" t="s">
        <v>1201</v>
      </c>
    </row>
    <row r="120" spans="1:17" ht="23.45" customHeight="1">
      <c r="A120" s="215"/>
      <c r="B120" s="22">
        <v>113</v>
      </c>
      <c r="C120" s="22">
        <v>178</v>
      </c>
      <c r="D120" s="217" t="s">
        <v>1311</v>
      </c>
      <c r="E120" s="217"/>
      <c r="F120" s="217" t="s">
        <v>1173</v>
      </c>
      <c r="G120" s="22" t="s">
        <v>266</v>
      </c>
      <c r="H120" s="22">
        <v>1</v>
      </c>
      <c r="I120" s="23">
        <v>41455</v>
      </c>
      <c r="J120" s="23">
        <v>41455</v>
      </c>
      <c r="K120" s="13"/>
      <c r="L120" s="11"/>
      <c r="M120" s="11">
        <v>900</v>
      </c>
      <c r="N120" s="25">
        <v>30</v>
      </c>
      <c r="O120" s="11">
        <v>270</v>
      </c>
      <c r="P120" s="11"/>
      <c r="Q120" s="22" t="s">
        <v>1201</v>
      </c>
    </row>
    <row r="121" spans="1:17" ht="23.45" customHeight="1">
      <c r="A121" s="215"/>
      <c r="B121" s="22">
        <v>114</v>
      </c>
      <c r="C121" s="22">
        <v>179</v>
      </c>
      <c r="D121" s="217" t="s">
        <v>1312</v>
      </c>
      <c r="E121" s="217"/>
      <c r="F121" s="217" t="s">
        <v>1173</v>
      </c>
      <c r="G121" s="22" t="s">
        <v>266</v>
      </c>
      <c r="H121" s="22">
        <v>1</v>
      </c>
      <c r="I121" s="23">
        <v>41455</v>
      </c>
      <c r="J121" s="23">
        <v>41455</v>
      </c>
      <c r="K121" s="13"/>
      <c r="L121" s="11"/>
      <c r="M121" s="11">
        <v>900</v>
      </c>
      <c r="N121" s="25">
        <v>30</v>
      </c>
      <c r="O121" s="11">
        <v>270</v>
      </c>
      <c r="P121" s="11"/>
      <c r="Q121" s="22" t="s">
        <v>1201</v>
      </c>
    </row>
    <row r="122" spans="1:17" ht="23.45" customHeight="1">
      <c r="A122" s="215"/>
      <c r="B122" s="22">
        <v>115</v>
      </c>
      <c r="C122" s="22">
        <v>180</v>
      </c>
      <c r="D122" s="217" t="s">
        <v>1313</v>
      </c>
      <c r="E122" s="217"/>
      <c r="F122" s="217" t="s">
        <v>1173</v>
      </c>
      <c r="G122" s="22" t="s">
        <v>266</v>
      </c>
      <c r="H122" s="22">
        <v>1</v>
      </c>
      <c r="I122" s="23">
        <v>41455</v>
      </c>
      <c r="J122" s="23">
        <v>41455</v>
      </c>
      <c r="K122" s="13"/>
      <c r="L122" s="11"/>
      <c r="M122" s="11">
        <v>900</v>
      </c>
      <c r="N122" s="25">
        <v>30</v>
      </c>
      <c r="O122" s="11">
        <v>270</v>
      </c>
      <c r="P122" s="11"/>
      <c r="Q122" s="22" t="s">
        <v>1201</v>
      </c>
    </row>
    <row r="123" spans="1:17" ht="23.45" customHeight="1">
      <c r="A123" s="215"/>
      <c r="B123" s="22">
        <v>116</v>
      </c>
      <c r="C123" s="22">
        <v>181</v>
      </c>
      <c r="D123" s="217" t="s">
        <v>1314</v>
      </c>
      <c r="E123" s="217"/>
      <c r="F123" s="217" t="s">
        <v>1173</v>
      </c>
      <c r="G123" s="22" t="s">
        <v>266</v>
      </c>
      <c r="H123" s="22">
        <v>1</v>
      </c>
      <c r="I123" s="23">
        <v>41455</v>
      </c>
      <c r="J123" s="23">
        <v>41455</v>
      </c>
      <c r="K123" s="13"/>
      <c r="L123" s="11"/>
      <c r="M123" s="11">
        <v>900</v>
      </c>
      <c r="N123" s="25">
        <v>30</v>
      </c>
      <c r="O123" s="11">
        <v>270</v>
      </c>
      <c r="P123" s="11"/>
      <c r="Q123" s="22" t="s">
        <v>1201</v>
      </c>
    </row>
    <row r="124" spans="1:17" ht="23.45" customHeight="1">
      <c r="A124" s="215"/>
      <c r="B124" s="22">
        <v>117</v>
      </c>
      <c r="C124" s="22">
        <v>182</v>
      </c>
      <c r="D124" s="217" t="s">
        <v>1315</v>
      </c>
      <c r="E124" s="217"/>
      <c r="F124" s="217" t="s">
        <v>1173</v>
      </c>
      <c r="G124" s="22" t="s">
        <v>266</v>
      </c>
      <c r="H124" s="22">
        <v>1</v>
      </c>
      <c r="I124" s="23">
        <v>41455</v>
      </c>
      <c r="J124" s="23">
        <v>41455</v>
      </c>
      <c r="K124" s="13"/>
      <c r="L124" s="11"/>
      <c r="M124" s="11">
        <v>900</v>
      </c>
      <c r="N124" s="25">
        <v>30</v>
      </c>
      <c r="O124" s="11">
        <v>270</v>
      </c>
      <c r="P124" s="11"/>
      <c r="Q124" s="22" t="s">
        <v>1201</v>
      </c>
    </row>
    <row r="125" spans="1:17" ht="23.45" customHeight="1">
      <c r="A125" s="215"/>
      <c r="B125" s="22">
        <v>118</v>
      </c>
      <c r="C125" s="22">
        <v>183</v>
      </c>
      <c r="D125" s="217" t="s">
        <v>1316</v>
      </c>
      <c r="E125" s="217"/>
      <c r="F125" s="217" t="s">
        <v>1173</v>
      </c>
      <c r="G125" s="22" t="s">
        <v>266</v>
      </c>
      <c r="H125" s="22">
        <v>1</v>
      </c>
      <c r="I125" s="23">
        <v>41455</v>
      </c>
      <c r="J125" s="23">
        <v>41455</v>
      </c>
      <c r="K125" s="13"/>
      <c r="L125" s="11"/>
      <c r="M125" s="11">
        <v>800</v>
      </c>
      <c r="N125" s="25">
        <v>30</v>
      </c>
      <c r="O125" s="11">
        <v>240</v>
      </c>
      <c r="P125" s="11"/>
      <c r="Q125" s="22" t="s">
        <v>1201</v>
      </c>
    </row>
    <row r="126" spans="1:17" ht="23.45" customHeight="1">
      <c r="A126" s="215"/>
      <c r="B126" s="22">
        <v>119</v>
      </c>
      <c r="C126" s="22">
        <v>184</v>
      </c>
      <c r="D126" s="217" t="s">
        <v>1317</v>
      </c>
      <c r="E126" s="217"/>
      <c r="F126" s="217" t="s">
        <v>1173</v>
      </c>
      <c r="G126" s="22" t="s">
        <v>266</v>
      </c>
      <c r="H126" s="22">
        <v>1</v>
      </c>
      <c r="I126" s="23">
        <v>41455</v>
      </c>
      <c r="J126" s="23">
        <v>41455</v>
      </c>
      <c r="K126" s="13"/>
      <c r="L126" s="11"/>
      <c r="M126" s="11">
        <v>800</v>
      </c>
      <c r="N126" s="25">
        <v>30</v>
      </c>
      <c r="O126" s="11">
        <v>240</v>
      </c>
      <c r="P126" s="11"/>
      <c r="Q126" s="22" t="s">
        <v>1201</v>
      </c>
    </row>
    <row r="127" spans="1:17" ht="23.45" customHeight="1">
      <c r="A127" s="215"/>
      <c r="B127" s="22">
        <v>120</v>
      </c>
      <c r="C127" s="22">
        <v>185</v>
      </c>
      <c r="D127" s="217" t="s">
        <v>1318</v>
      </c>
      <c r="E127" s="217"/>
      <c r="F127" s="217" t="s">
        <v>1173</v>
      </c>
      <c r="G127" s="22" t="s">
        <v>266</v>
      </c>
      <c r="H127" s="22">
        <v>1</v>
      </c>
      <c r="I127" s="23">
        <v>41455</v>
      </c>
      <c r="J127" s="23">
        <v>41455</v>
      </c>
      <c r="K127" s="13"/>
      <c r="L127" s="11"/>
      <c r="M127" s="11">
        <v>800</v>
      </c>
      <c r="N127" s="25">
        <v>30</v>
      </c>
      <c r="O127" s="11">
        <v>240</v>
      </c>
      <c r="P127" s="11"/>
      <c r="Q127" s="22" t="s">
        <v>1201</v>
      </c>
    </row>
    <row r="128" spans="1:17" ht="23.45" customHeight="1">
      <c r="A128" s="215"/>
      <c r="B128" s="22">
        <v>121</v>
      </c>
      <c r="C128" s="22">
        <v>186</v>
      </c>
      <c r="D128" s="217" t="s">
        <v>1319</v>
      </c>
      <c r="E128" s="217"/>
      <c r="F128" s="217" t="s">
        <v>1173</v>
      </c>
      <c r="G128" s="22" t="s">
        <v>266</v>
      </c>
      <c r="H128" s="22">
        <v>1</v>
      </c>
      <c r="I128" s="23">
        <v>41455</v>
      </c>
      <c r="J128" s="23">
        <v>41455</v>
      </c>
      <c r="K128" s="13"/>
      <c r="L128" s="11"/>
      <c r="M128" s="11">
        <v>800</v>
      </c>
      <c r="N128" s="25">
        <v>30</v>
      </c>
      <c r="O128" s="11">
        <v>240</v>
      </c>
      <c r="P128" s="11"/>
      <c r="Q128" s="22" t="s">
        <v>1201</v>
      </c>
    </row>
    <row r="129" spans="1:17" ht="23.45" customHeight="1">
      <c r="A129" s="215"/>
      <c r="B129" s="22">
        <v>122</v>
      </c>
      <c r="C129" s="22">
        <v>187</v>
      </c>
      <c r="D129" s="217" t="s">
        <v>1320</v>
      </c>
      <c r="E129" s="217"/>
      <c r="F129" s="217" t="s">
        <v>1173</v>
      </c>
      <c r="G129" s="22" t="s">
        <v>266</v>
      </c>
      <c r="H129" s="22">
        <v>1</v>
      </c>
      <c r="I129" s="23">
        <v>41455</v>
      </c>
      <c r="J129" s="23">
        <v>41455</v>
      </c>
      <c r="K129" s="13"/>
      <c r="L129" s="11"/>
      <c r="M129" s="11">
        <v>800</v>
      </c>
      <c r="N129" s="25">
        <v>30</v>
      </c>
      <c r="O129" s="11">
        <v>240</v>
      </c>
      <c r="P129" s="11"/>
      <c r="Q129" s="22" t="s">
        <v>1201</v>
      </c>
    </row>
    <row r="130" spans="1:17" ht="23.45" customHeight="1">
      <c r="A130" s="215"/>
      <c r="B130" s="22">
        <v>123</v>
      </c>
      <c r="C130" s="22">
        <v>188</v>
      </c>
      <c r="D130" s="217" t="s">
        <v>1321</v>
      </c>
      <c r="E130" s="217"/>
      <c r="F130" s="217" t="s">
        <v>1173</v>
      </c>
      <c r="G130" s="22" t="s">
        <v>266</v>
      </c>
      <c r="H130" s="22">
        <v>1</v>
      </c>
      <c r="I130" s="23">
        <v>41455</v>
      </c>
      <c r="J130" s="23">
        <v>41455</v>
      </c>
      <c r="K130" s="13"/>
      <c r="L130" s="11"/>
      <c r="M130" s="11">
        <v>800</v>
      </c>
      <c r="N130" s="25">
        <v>30</v>
      </c>
      <c r="O130" s="11">
        <v>240</v>
      </c>
      <c r="P130" s="11"/>
      <c r="Q130" s="22" t="s">
        <v>1201</v>
      </c>
    </row>
    <row r="131" spans="1:17" ht="23.45" customHeight="1">
      <c r="A131" s="215"/>
      <c r="B131" s="22">
        <v>124</v>
      </c>
      <c r="C131" s="22">
        <v>189</v>
      </c>
      <c r="D131" s="217" t="s">
        <v>1322</v>
      </c>
      <c r="E131" s="217"/>
      <c r="F131" s="217" t="s">
        <v>1173</v>
      </c>
      <c r="G131" s="22" t="s">
        <v>266</v>
      </c>
      <c r="H131" s="22">
        <v>1</v>
      </c>
      <c r="I131" s="23">
        <v>41455</v>
      </c>
      <c r="J131" s="23">
        <v>41455</v>
      </c>
      <c r="K131" s="13"/>
      <c r="L131" s="11"/>
      <c r="M131" s="11">
        <v>800</v>
      </c>
      <c r="N131" s="25">
        <v>30</v>
      </c>
      <c r="O131" s="11">
        <v>240</v>
      </c>
      <c r="P131" s="11"/>
      <c r="Q131" s="22" t="s">
        <v>1201</v>
      </c>
    </row>
    <row r="132" spans="1:17" ht="23.45" customHeight="1">
      <c r="A132" s="215"/>
      <c r="B132" s="22">
        <v>125</v>
      </c>
      <c r="C132" s="22">
        <v>190</v>
      </c>
      <c r="D132" s="217" t="s">
        <v>1323</v>
      </c>
      <c r="E132" s="217"/>
      <c r="F132" s="217" t="s">
        <v>1173</v>
      </c>
      <c r="G132" s="22" t="s">
        <v>266</v>
      </c>
      <c r="H132" s="22">
        <v>1</v>
      </c>
      <c r="I132" s="23">
        <v>41455</v>
      </c>
      <c r="J132" s="23">
        <v>41455</v>
      </c>
      <c r="K132" s="13"/>
      <c r="L132" s="11"/>
      <c r="M132" s="11">
        <v>800</v>
      </c>
      <c r="N132" s="25">
        <v>30</v>
      </c>
      <c r="O132" s="11">
        <v>240</v>
      </c>
      <c r="P132" s="11"/>
      <c r="Q132" s="22" t="s">
        <v>1201</v>
      </c>
    </row>
    <row r="133" spans="1:17" ht="23.45" customHeight="1">
      <c r="A133" s="215"/>
      <c r="B133" s="22">
        <v>126</v>
      </c>
      <c r="C133" s="22">
        <v>191</v>
      </c>
      <c r="D133" s="217" t="s">
        <v>1324</v>
      </c>
      <c r="E133" s="217"/>
      <c r="F133" s="217" t="s">
        <v>1173</v>
      </c>
      <c r="G133" s="22" t="s">
        <v>266</v>
      </c>
      <c r="H133" s="22">
        <v>1</v>
      </c>
      <c r="I133" s="23">
        <v>41455</v>
      </c>
      <c r="J133" s="23">
        <v>41455</v>
      </c>
      <c r="K133" s="13"/>
      <c r="L133" s="11"/>
      <c r="M133" s="11">
        <v>800</v>
      </c>
      <c r="N133" s="25">
        <v>30</v>
      </c>
      <c r="O133" s="11">
        <v>240</v>
      </c>
      <c r="P133" s="11"/>
      <c r="Q133" s="22" t="s">
        <v>1201</v>
      </c>
    </row>
    <row r="134" spans="1:17" ht="23.45" customHeight="1">
      <c r="A134" s="215"/>
      <c r="B134" s="22">
        <v>127</v>
      </c>
      <c r="C134" s="22">
        <v>192</v>
      </c>
      <c r="D134" s="217" t="s">
        <v>1325</v>
      </c>
      <c r="E134" s="217"/>
      <c r="F134" s="217" t="s">
        <v>1173</v>
      </c>
      <c r="G134" s="22" t="s">
        <v>266</v>
      </c>
      <c r="H134" s="22">
        <v>1</v>
      </c>
      <c r="I134" s="23">
        <v>41455</v>
      </c>
      <c r="J134" s="23">
        <v>41455</v>
      </c>
      <c r="K134" s="13"/>
      <c r="L134" s="11"/>
      <c r="M134" s="11">
        <v>800</v>
      </c>
      <c r="N134" s="25">
        <v>30</v>
      </c>
      <c r="O134" s="11">
        <v>240</v>
      </c>
      <c r="P134" s="11"/>
      <c r="Q134" s="22" t="s">
        <v>1201</v>
      </c>
    </row>
    <row r="135" spans="1:17" ht="23.45" customHeight="1">
      <c r="A135" s="215"/>
      <c r="B135" s="22">
        <v>128</v>
      </c>
      <c r="C135" s="22">
        <v>193</v>
      </c>
      <c r="D135" s="217" t="s">
        <v>1326</v>
      </c>
      <c r="E135" s="217"/>
      <c r="F135" s="217" t="s">
        <v>1173</v>
      </c>
      <c r="G135" s="22" t="s">
        <v>266</v>
      </c>
      <c r="H135" s="22">
        <v>1</v>
      </c>
      <c r="I135" s="23">
        <v>41455</v>
      </c>
      <c r="J135" s="23">
        <v>41455</v>
      </c>
      <c r="K135" s="13"/>
      <c r="L135" s="11"/>
      <c r="M135" s="11">
        <v>800</v>
      </c>
      <c r="N135" s="25">
        <v>30</v>
      </c>
      <c r="O135" s="11">
        <v>240</v>
      </c>
      <c r="P135" s="11"/>
      <c r="Q135" s="22" t="s">
        <v>1201</v>
      </c>
    </row>
    <row r="136" spans="1:17" ht="23.45" customHeight="1">
      <c r="A136" s="215"/>
      <c r="B136" s="22">
        <v>129</v>
      </c>
      <c r="C136" s="22">
        <v>194</v>
      </c>
      <c r="D136" s="217" t="s">
        <v>1327</v>
      </c>
      <c r="E136" s="217"/>
      <c r="F136" s="217" t="s">
        <v>1173</v>
      </c>
      <c r="G136" s="22" t="s">
        <v>266</v>
      </c>
      <c r="H136" s="22">
        <v>1</v>
      </c>
      <c r="I136" s="23">
        <v>41455</v>
      </c>
      <c r="J136" s="23">
        <v>41455</v>
      </c>
      <c r="K136" s="13"/>
      <c r="L136" s="11"/>
      <c r="M136" s="11">
        <v>800</v>
      </c>
      <c r="N136" s="25">
        <v>30</v>
      </c>
      <c r="O136" s="11">
        <v>240</v>
      </c>
      <c r="P136" s="11"/>
      <c r="Q136" s="22" t="s">
        <v>1201</v>
      </c>
    </row>
    <row r="137" spans="1:17" ht="23.45" customHeight="1">
      <c r="A137" s="215"/>
      <c r="B137" s="22">
        <v>130</v>
      </c>
      <c r="C137" s="22">
        <v>195</v>
      </c>
      <c r="D137" s="217" t="s">
        <v>1328</v>
      </c>
      <c r="E137" s="217"/>
      <c r="F137" s="217" t="s">
        <v>1173</v>
      </c>
      <c r="G137" s="22" t="s">
        <v>266</v>
      </c>
      <c r="H137" s="22">
        <v>1</v>
      </c>
      <c r="I137" s="23">
        <v>41455</v>
      </c>
      <c r="J137" s="23">
        <v>41455</v>
      </c>
      <c r="K137" s="13"/>
      <c r="L137" s="11"/>
      <c r="M137" s="11">
        <v>800</v>
      </c>
      <c r="N137" s="25">
        <v>30</v>
      </c>
      <c r="O137" s="11">
        <v>240</v>
      </c>
      <c r="P137" s="11"/>
      <c r="Q137" s="22" t="s">
        <v>1201</v>
      </c>
    </row>
    <row r="138" spans="1:17" ht="23.45" customHeight="1">
      <c r="A138" s="215"/>
      <c r="B138" s="22">
        <v>131</v>
      </c>
      <c r="C138" s="22">
        <v>196</v>
      </c>
      <c r="D138" s="217" t="s">
        <v>1329</v>
      </c>
      <c r="E138" s="217"/>
      <c r="F138" s="217" t="s">
        <v>1173</v>
      </c>
      <c r="G138" s="22" t="s">
        <v>266</v>
      </c>
      <c r="H138" s="22">
        <v>1</v>
      </c>
      <c r="I138" s="23">
        <v>41455</v>
      </c>
      <c r="J138" s="23">
        <v>41455</v>
      </c>
      <c r="K138" s="13"/>
      <c r="L138" s="11"/>
      <c r="M138" s="11">
        <v>800</v>
      </c>
      <c r="N138" s="25">
        <v>30</v>
      </c>
      <c r="O138" s="11">
        <v>240</v>
      </c>
      <c r="P138" s="11"/>
      <c r="Q138" s="22" t="s">
        <v>1201</v>
      </c>
    </row>
    <row r="139" spans="1:17" ht="23.45" customHeight="1">
      <c r="A139" s="215"/>
      <c r="B139" s="22">
        <v>132</v>
      </c>
      <c r="C139" s="22">
        <v>197</v>
      </c>
      <c r="D139" s="217" t="s">
        <v>1330</v>
      </c>
      <c r="E139" s="217"/>
      <c r="F139" s="217" t="s">
        <v>1173</v>
      </c>
      <c r="G139" s="22" t="s">
        <v>266</v>
      </c>
      <c r="H139" s="22">
        <v>1</v>
      </c>
      <c r="I139" s="23">
        <v>41455</v>
      </c>
      <c r="J139" s="23">
        <v>41455</v>
      </c>
      <c r="K139" s="13"/>
      <c r="L139" s="11"/>
      <c r="M139" s="11">
        <v>800</v>
      </c>
      <c r="N139" s="25">
        <v>30</v>
      </c>
      <c r="O139" s="11">
        <v>240</v>
      </c>
      <c r="P139" s="11"/>
      <c r="Q139" s="22" t="s">
        <v>1201</v>
      </c>
    </row>
    <row r="140" spans="1:17" ht="23.45" customHeight="1">
      <c r="A140" s="215"/>
      <c r="B140" s="22">
        <v>133</v>
      </c>
      <c r="C140" s="22">
        <v>198</v>
      </c>
      <c r="D140" s="217" t="s">
        <v>1331</v>
      </c>
      <c r="E140" s="217"/>
      <c r="F140" s="217" t="s">
        <v>1173</v>
      </c>
      <c r="G140" s="22" t="s">
        <v>266</v>
      </c>
      <c r="H140" s="22">
        <v>1</v>
      </c>
      <c r="I140" s="23">
        <v>41455</v>
      </c>
      <c r="J140" s="23">
        <v>41455</v>
      </c>
      <c r="K140" s="13"/>
      <c r="L140" s="11"/>
      <c r="M140" s="11">
        <v>800</v>
      </c>
      <c r="N140" s="25">
        <v>30</v>
      </c>
      <c r="O140" s="11">
        <v>240</v>
      </c>
      <c r="P140" s="11"/>
      <c r="Q140" s="22" t="s">
        <v>1201</v>
      </c>
    </row>
    <row r="141" spans="1:17" ht="23.45" customHeight="1">
      <c r="A141" s="215"/>
      <c r="B141" s="22">
        <v>134</v>
      </c>
      <c r="C141" s="22">
        <v>199</v>
      </c>
      <c r="D141" s="217" t="s">
        <v>1332</v>
      </c>
      <c r="E141" s="217"/>
      <c r="F141" s="217" t="s">
        <v>1173</v>
      </c>
      <c r="G141" s="22" t="s">
        <v>266</v>
      </c>
      <c r="H141" s="22">
        <v>1</v>
      </c>
      <c r="I141" s="23">
        <v>41455</v>
      </c>
      <c r="J141" s="23">
        <v>41455</v>
      </c>
      <c r="K141" s="13"/>
      <c r="L141" s="11"/>
      <c r="M141" s="11">
        <v>800</v>
      </c>
      <c r="N141" s="25">
        <v>30</v>
      </c>
      <c r="O141" s="11">
        <v>240</v>
      </c>
      <c r="P141" s="11"/>
      <c r="Q141" s="22" t="s">
        <v>1201</v>
      </c>
    </row>
    <row r="142" spans="1:17" ht="23.45" customHeight="1">
      <c r="A142" s="215"/>
      <c r="B142" s="22">
        <v>135</v>
      </c>
      <c r="C142" s="22">
        <v>200</v>
      </c>
      <c r="D142" s="217" t="s">
        <v>1333</v>
      </c>
      <c r="E142" s="217"/>
      <c r="F142" s="217" t="s">
        <v>1173</v>
      </c>
      <c r="G142" s="22" t="s">
        <v>266</v>
      </c>
      <c r="H142" s="22">
        <v>1</v>
      </c>
      <c r="I142" s="23">
        <v>41455</v>
      </c>
      <c r="J142" s="23">
        <v>41455</v>
      </c>
      <c r="K142" s="13"/>
      <c r="L142" s="11"/>
      <c r="M142" s="11">
        <v>800</v>
      </c>
      <c r="N142" s="25">
        <v>30</v>
      </c>
      <c r="O142" s="11">
        <v>240</v>
      </c>
      <c r="P142" s="11"/>
      <c r="Q142" s="22" t="s">
        <v>1201</v>
      </c>
    </row>
    <row r="143" spans="1:17" ht="23.45" customHeight="1">
      <c r="A143" s="215"/>
      <c r="B143" s="22">
        <v>136</v>
      </c>
      <c r="C143" s="22">
        <v>201</v>
      </c>
      <c r="D143" s="217" t="s">
        <v>1334</v>
      </c>
      <c r="E143" s="217"/>
      <c r="F143" s="217" t="s">
        <v>1173</v>
      </c>
      <c r="G143" s="22" t="s">
        <v>266</v>
      </c>
      <c r="H143" s="22">
        <v>1</v>
      </c>
      <c r="I143" s="23">
        <v>41455</v>
      </c>
      <c r="J143" s="23">
        <v>41455</v>
      </c>
      <c r="K143" s="13"/>
      <c r="L143" s="11"/>
      <c r="M143" s="11">
        <v>900</v>
      </c>
      <c r="N143" s="25">
        <v>30</v>
      </c>
      <c r="O143" s="11">
        <v>270</v>
      </c>
      <c r="P143" s="11"/>
      <c r="Q143" s="22" t="s">
        <v>1201</v>
      </c>
    </row>
    <row r="144" spans="1:17" ht="23.45" customHeight="1">
      <c r="A144" s="215"/>
      <c r="B144" s="22">
        <v>137</v>
      </c>
      <c r="C144" s="22">
        <v>202</v>
      </c>
      <c r="D144" s="217" t="s">
        <v>1335</v>
      </c>
      <c r="E144" s="217"/>
      <c r="F144" s="217" t="s">
        <v>1173</v>
      </c>
      <c r="G144" s="22" t="s">
        <v>266</v>
      </c>
      <c r="H144" s="22">
        <v>1</v>
      </c>
      <c r="I144" s="23">
        <v>41455</v>
      </c>
      <c r="J144" s="23">
        <v>41455</v>
      </c>
      <c r="K144" s="13"/>
      <c r="L144" s="11"/>
      <c r="M144" s="11">
        <v>900</v>
      </c>
      <c r="N144" s="25">
        <v>30</v>
      </c>
      <c r="O144" s="11">
        <v>270</v>
      </c>
      <c r="P144" s="11"/>
      <c r="Q144" s="22" t="s">
        <v>1201</v>
      </c>
    </row>
    <row r="145" spans="1:17" ht="23.45" customHeight="1">
      <c r="A145" s="215"/>
      <c r="B145" s="22">
        <v>138</v>
      </c>
      <c r="C145" s="22">
        <v>203</v>
      </c>
      <c r="D145" s="217" t="s">
        <v>1336</v>
      </c>
      <c r="E145" s="217"/>
      <c r="F145" s="217" t="s">
        <v>1173</v>
      </c>
      <c r="G145" s="22" t="s">
        <v>266</v>
      </c>
      <c r="H145" s="22">
        <v>1</v>
      </c>
      <c r="I145" s="23">
        <v>41455</v>
      </c>
      <c r="J145" s="23">
        <v>41455</v>
      </c>
      <c r="K145" s="13"/>
      <c r="L145" s="11"/>
      <c r="M145" s="11">
        <v>900</v>
      </c>
      <c r="N145" s="25">
        <v>30</v>
      </c>
      <c r="O145" s="11">
        <v>270</v>
      </c>
      <c r="P145" s="11"/>
      <c r="Q145" s="22" t="s">
        <v>1201</v>
      </c>
    </row>
    <row r="146" spans="1:17" ht="23.45" customHeight="1">
      <c r="A146" s="215"/>
      <c r="B146" s="22">
        <v>139</v>
      </c>
      <c r="C146" s="22">
        <v>204</v>
      </c>
      <c r="D146" s="217" t="s">
        <v>1337</v>
      </c>
      <c r="E146" s="217"/>
      <c r="F146" s="217" t="s">
        <v>1173</v>
      </c>
      <c r="G146" s="22" t="s">
        <v>266</v>
      </c>
      <c r="H146" s="22">
        <v>1</v>
      </c>
      <c r="I146" s="23">
        <v>41455</v>
      </c>
      <c r="J146" s="23">
        <v>41455</v>
      </c>
      <c r="K146" s="13"/>
      <c r="L146" s="11"/>
      <c r="M146" s="11">
        <v>900</v>
      </c>
      <c r="N146" s="25">
        <v>30</v>
      </c>
      <c r="O146" s="11">
        <v>270</v>
      </c>
      <c r="P146" s="11"/>
      <c r="Q146" s="22" t="s">
        <v>1201</v>
      </c>
    </row>
    <row r="147" spans="1:17" ht="23.45" customHeight="1">
      <c r="A147" s="215"/>
      <c r="B147" s="22">
        <v>140</v>
      </c>
      <c r="C147" s="22">
        <v>205</v>
      </c>
      <c r="D147" s="217" t="s">
        <v>1338</v>
      </c>
      <c r="E147" s="217"/>
      <c r="F147" s="217" t="s">
        <v>1173</v>
      </c>
      <c r="G147" s="22" t="s">
        <v>266</v>
      </c>
      <c r="H147" s="22">
        <v>1</v>
      </c>
      <c r="I147" s="23">
        <v>41455</v>
      </c>
      <c r="J147" s="23">
        <v>41455</v>
      </c>
      <c r="K147" s="13"/>
      <c r="L147" s="11"/>
      <c r="M147" s="11">
        <v>900</v>
      </c>
      <c r="N147" s="25">
        <v>30</v>
      </c>
      <c r="O147" s="11">
        <v>270</v>
      </c>
      <c r="P147" s="11"/>
      <c r="Q147" s="22" t="s">
        <v>1201</v>
      </c>
    </row>
    <row r="148" spans="1:17" ht="23.45" customHeight="1">
      <c r="A148" s="215"/>
      <c r="B148" s="22">
        <v>141</v>
      </c>
      <c r="C148" s="22">
        <v>206</v>
      </c>
      <c r="D148" s="217" t="s">
        <v>1339</v>
      </c>
      <c r="E148" s="217"/>
      <c r="F148" s="217" t="s">
        <v>1173</v>
      </c>
      <c r="G148" s="22" t="s">
        <v>266</v>
      </c>
      <c r="H148" s="22">
        <v>1</v>
      </c>
      <c r="I148" s="23">
        <v>41455</v>
      </c>
      <c r="J148" s="23">
        <v>41455</v>
      </c>
      <c r="K148" s="13"/>
      <c r="L148" s="11"/>
      <c r="M148" s="11">
        <v>900</v>
      </c>
      <c r="N148" s="25">
        <v>30</v>
      </c>
      <c r="O148" s="11">
        <v>270</v>
      </c>
      <c r="P148" s="11"/>
      <c r="Q148" s="22" t="s">
        <v>1201</v>
      </c>
    </row>
    <row r="149" spans="1:17" ht="23.45" customHeight="1">
      <c r="A149" s="215"/>
      <c r="B149" s="22">
        <v>142</v>
      </c>
      <c r="C149" s="22">
        <v>207</v>
      </c>
      <c r="D149" s="217" t="s">
        <v>1340</v>
      </c>
      <c r="E149" s="217"/>
      <c r="F149" s="217" t="s">
        <v>1173</v>
      </c>
      <c r="G149" s="22" t="s">
        <v>266</v>
      </c>
      <c r="H149" s="22">
        <v>1</v>
      </c>
      <c r="I149" s="23">
        <v>41455</v>
      </c>
      <c r="J149" s="23">
        <v>41455</v>
      </c>
      <c r="K149" s="13"/>
      <c r="L149" s="11"/>
      <c r="M149" s="11">
        <v>900</v>
      </c>
      <c r="N149" s="25">
        <v>30</v>
      </c>
      <c r="O149" s="11">
        <v>270</v>
      </c>
      <c r="P149" s="11"/>
      <c r="Q149" s="22" t="s">
        <v>1201</v>
      </c>
    </row>
    <row r="150" spans="1:17" ht="23.45" customHeight="1">
      <c r="A150" s="215"/>
      <c r="B150" s="22">
        <v>143</v>
      </c>
      <c r="C150" s="22">
        <v>208</v>
      </c>
      <c r="D150" s="217" t="s">
        <v>1341</v>
      </c>
      <c r="E150" s="217"/>
      <c r="F150" s="217" t="s">
        <v>1173</v>
      </c>
      <c r="G150" s="22" t="s">
        <v>266</v>
      </c>
      <c r="H150" s="22">
        <v>1</v>
      </c>
      <c r="I150" s="23">
        <v>41455</v>
      </c>
      <c r="J150" s="23">
        <v>41455</v>
      </c>
      <c r="K150" s="13"/>
      <c r="L150" s="11"/>
      <c r="M150" s="11">
        <v>900</v>
      </c>
      <c r="N150" s="25">
        <v>30</v>
      </c>
      <c r="O150" s="11">
        <v>270</v>
      </c>
      <c r="P150" s="11"/>
      <c r="Q150" s="22" t="s">
        <v>1201</v>
      </c>
    </row>
    <row r="151" spans="1:17" ht="23.45" customHeight="1">
      <c r="A151" s="215"/>
      <c r="B151" s="22">
        <v>144</v>
      </c>
      <c r="C151" s="22">
        <v>209</v>
      </c>
      <c r="D151" s="217" t="s">
        <v>1342</v>
      </c>
      <c r="E151" s="217"/>
      <c r="F151" s="217" t="s">
        <v>1173</v>
      </c>
      <c r="G151" s="22" t="s">
        <v>266</v>
      </c>
      <c r="H151" s="22">
        <v>1</v>
      </c>
      <c r="I151" s="23">
        <v>41455</v>
      </c>
      <c r="J151" s="23">
        <v>41455</v>
      </c>
      <c r="K151" s="13"/>
      <c r="L151" s="11"/>
      <c r="M151" s="11">
        <v>900</v>
      </c>
      <c r="N151" s="25">
        <v>30</v>
      </c>
      <c r="O151" s="11">
        <v>270</v>
      </c>
      <c r="P151" s="11"/>
      <c r="Q151" s="22" t="s">
        <v>1201</v>
      </c>
    </row>
    <row r="152" spans="1:17" ht="23.45" customHeight="1">
      <c r="A152" s="215"/>
      <c r="B152" s="22">
        <v>145</v>
      </c>
      <c r="C152" s="22">
        <v>210</v>
      </c>
      <c r="D152" s="217" t="s">
        <v>1343</v>
      </c>
      <c r="E152" s="217"/>
      <c r="F152" s="217" t="s">
        <v>1173</v>
      </c>
      <c r="G152" s="22" t="s">
        <v>266</v>
      </c>
      <c r="H152" s="22">
        <v>1</v>
      </c>
      <c r="I152" s="23">
        <v>41455</v>
      </c>
      <c r="J152" s="23">
        <v>41455</v>
      </c>
      <c r="K152" s="13"/>
      <c r="L152" s="11"/>
      <c r="M152" s="11">
        <v>900</v>
      </c>
      <c r="N152" s="25">
        <v>30</v>
      </c>
      <c r="O152" s="11">
        <v>270</v>
      </c>
      <c r="P152" s="11"/>
      <c r="Q152" s="22" t="s">
        <v>1201</v>
      </c>
    </row>
    <row r="153" spans="1:17" ht="23.45" customHeight="1">
      <c r="A153" s="215"/>
      <c r="B153" s="22">
        <v>146</v>
      </c>
      <c r="C153" s="22">
        <v>211</v>
      </c>
      <c r="D153" s="217" t="s">
        <v>1344</v>
      </c>
      <c r="E153" s="217"/>
      <c r="F153" s="217" t="s">
        <v>1173</v>
      </c>
      <c r="G153" s="22" t="s">
        <v>266</v>
      </c>
      <c r="H153" s="22">
        <v>1</v>
      </c>
      <c r="I153" s="23">
        <v>41455</v>
      </c>
      <c r="J153" s="23">
        <v>41455</v>
      </c>
      <c r="K153" s="13"/>
      <c r="L153" s="11"/>
      <c r="M153" s="11">
        <v>900</v>
      </c>
      <c r="N153" s="25">
        <v>30</v>
      </c>
      <c r="O153" s="11">
        <v>270</v>
      </c>
      <c r="P153" s="11"/>
      <c r="Q153" s="22" t="s">
        <v>1201</v>
      </c>
    </row>
    <row r="154" spans="1:17" ht="23.45" customHeight="1">
      <c r="A154" s="215"/>
      <c r="B154" s="22">
        <v>147</v>
      </c>
      <c r="C154" s="22">
        <v>212</v>
      </c>
      <c r="D154" s="217" t="s">
        <v>1345</v>
      </c>
      <c r="E154" s="217"/>
      <c r="F154" s="217" t="s">
        <v>1173</v>
      </c>
      <c r="G154" s="22" t="s">
        <v>266</v>
      </c>
      <c r="H154" s="22">
        <v>1</v>
      </c>
      <c r="I154" s="23">
        <v>41455</v>
      </c>
      <c r="J154" s="23">
        <v>41455</v>
      </c>
      <c r="K154" s="13"/>
      <c r="L154" s="11"/>
      <c r="M154" s="11">
        <v>900</v>
      </c>
      <c r="N154" s="25">
        <v>30</v>
      </c>
      <c r="O154" s="11">
        <v>270</v>
      </c>
      <c r="P154" s="11"/>
      <c r="Q154" s="22" t="s">
        <v>1201</v>
      </c>
    </row>
    <row r="155" spans="1:17" ht="23.45" customHeight="1">
      <c r="A155" s="215"/>
      <c r="B155" s="22">
        <v>148</v>
      </c>
      <c r="C155" s="22">
        <v>213</v>
      </c>
      <c r="D155" s="217" t="s">
        <v>1346</v>
      </c>
      <c r="E155" s="217"/>
      <c r="F155" s="217" t="s">
        <v>1173</v>
      </c>
      <c r="G155" s="22" t="s">
        <v>266</v>
      </c>
      <c r="H155" s="22">
        <v>1</v>
      </c>
      <c r="I155" s="23">
        <v>41455</v>
      </c>
      <c r="J155" s="23">
        <v>41455</v>
      </c>
      <c r="K155" s="13"/>
      <c r="L155" s="11"/>
      <c r="M155" s="11">
        <v>900</v>
      </c>
      <c r="N155" s="25">
        <v>30</v>
      </c>
      <c r="O155" s="11">
        <v>270</v>
      </c>
      <c r="P155" s="11"/>
      <c r="Q155" s="22" t="s">
        <v>1201</v>
      </c>
    </row>
    <row r="156" spans="1:17" ht="23.45" customHeight="1">
      <c r="A156" s="215"/>
      <c r="B156" s="22">
        <v>149</v>
      </c>
      <c r="C156" s="22">
        <v>214</v>
      </c>
      <c r="D156" s="217" t="s">
        <v>1347</v>
      </c>
      <c r="E156" s="217"/>
      <c r="F156" s="217" t="s">
        <v>1173</v>
      </c>
      <c r="G156" s="22" t="s">
        <v>266</v>
      </c>
      <c r="H156" s="22">
        <v>1</v>
      </c>
      <c r="I156" s="23">
        <v>41455</v>
      </c>
      <c r="J156" s="23">
        <v>41455</v>
      </c>
      <c r="K156" s="13"/>
      <c r="L156" s="11"/>
      <c r="M156" s="11">
        <v>900</v>
      </c>
      <c r="N156" s="25">
        <v>30</v>
      </c>
      <c r="O156" s="11">
        <v>270</v>
      </c>
      <c r="P156" s="11"/>
      <c r="Q156" s="22" t="s">
        <v>1201</v>
      </c>
    </row>
    <row r="157" spans="1:17" ht="23.45" customHeight="1">
      <c r="A157" s="215"/>
      <c r="B157" s="22">
        <v>150</v>
      </c>
      <c r="C157" s="22">
        <v>215</v>
      </c>
      <c r="D157" s="217" t="s">
        <v>1348</v>
      </c>
      <c r="E157" s="217"/>
      <c r="F157" s="217" t="s">
        <v>1173</v>
      </c>
      <c r="G157" s="22" t="s">
        <v>266</v>
      </c>
      <c r="H157" s="22">
        <v>1</v>
      </c>
      <c r="I157" s="23">
        <v>41455</v>
      </c>
      <c r="J157" s="23">
        <v>41455</v>
      </c>
      <c r="K157" s="13"/>
      <c r="L157" s="11"/>
      <c r="M157" s="11">
        <v>900</v>
      </c>
      <c r="N157" s="25">
        <v>30</v>
      </c>
      <c r="O157" s="11">
        <v>270</v>
      </c>
      <c r="P157" s="11"/>
      <c r="Q157" s="22" t="s">
        <v>1201</v>
      </c>
    </row>
    <row r="158" spans="1:17" ht="23.45" customHeight="1">
      <c r="A158" s="215"/>
      <c r="B158" s="22">
        <v>151</v>
      </c>
      <c r="C158" s="22">
        <v>216</v>
      </c>
      <c r="D158" s="217" t="s">
        <v>1349</v>
      </c>
      <c r="E158" s="217"/>
      <c r="F158" s="217" t="s">
        <v>1173</v>
      </c>
      <c r="G158" s="22" t="s">
        <v>266</v>
      </c>
      <c r="H158" s="22">
        <v>1</v>
      </c>
      <c r="I158" s="23">
        <v>41455</v>
      </c>
      <c r="J158" s="23">
        <v>41455</v>
      </c>
      <c r="K158" s="13"/>
      <c r="L158" s="11"/>
      <c r="M158" s="11">
        <v>900</v>
      </c>
      <c r="N158" s="25">
        <v>30</v>
      </c>
      <c r="O158" s="11">
        <v>270</v>
      </c>
      <c r="P158" s="11"/>
      <c r="Q158" s="22" t="s">
        <v>1201</v>
      </c>
    </row>
    <row r="159" spans="1:17" ht="23.45" customHeight="1">
      <c r="A159" s="215"/>
      <c r="B159" s="22">
        <v>152</v>
      </c>
      <c r="C159" s="22">
        <v>217</v>
      </c>
      <c r="D159" s="217" t="s">
        <v>1350</v>
      </c>
      <c r="E159" s="217"/>
      <c r="F159" s="217" t="s">
        <v>1173</v>
      </c>
      <c r="G159" s="22" t="s">
        <v>266</v>
      </c>
      <c r="H159" s="22">
        <v>1</v>
      </c>
      <c r="I159" s="23">
        <v>41455</v>
      </c>
      <c r="J159" s="23">
        <v>41455</v>
      </c>
      <c r="K159" s="13"/>
      <c r="L159" s="11"/>
      <c r="M159" s="11">
        <v>600</v>
      </c>
      <c r="N159" s="25">
        <v>30</v>
      </c>
      <c r="O159" s="11">
        <v>180</v>
      </c>
      <c r="P159" s="11"/>
      <c r="Q159" s="22" t="s">
        <v>1201</v>
      </c>
    </row>
    <row r="160" spans="1:17" ht="23.45" customHeight="1">
      <c r="A160" s="215"/>
      <c r="B160" s="22">
        <v>153</v>
      </c>
      <c r="C160" s="22">
        <v>218</v>
      </c>
      <c r="D160" s="217" t="s">
        <v>1351</v>
      </c>
      <c r="E160" s="217"/>
      <c r="F160" s="217" t="s">
        <v>1173</v>
      </c>
      <c r="G160" s="22" t="s">
        <v>266</v>
      </c>
      <c r="H160" s="22">
        <v>1</v>
      </c>
      <c r="I160" s="23">
        <v>41455</v>
      </c>
      <c r="J160" s="23">
        <v>41455</v>
      </c>
      <c r="K160" s="13"/>
      <c r="L160" s="11"/>
      <c r="M160" s="11">
        <v>600</v>
      </c>
      <c r="N160" s="25">
        <v>30</v>
      </c>
      <c r="O160" s="11">
        <v>180</v>
      </c>
      <c r="P160" s="11"/>
      <c r="Q160" s="22" t="s">
        <v>1201</v>
      </c>
    </row>
    <row r="161" spans="1:17" ht="23.45" customHeight="1">
      <c r="A161" s="215"/>
      <c r="B161" s="22">
        <v>154</v>
      </c>
      <c r="C161" s="22">
        <v>219</v>
      </c>
      <c r="D161" s="217" t="s">
        <v>1352</v>
      </c>
      <c r="E161" s="217"/>
      <c r="F161" s="217" t="s">
        <v>1173</v>
      </c>
      <c r="G161" s="22" t="s">
        <v>266</v>
      </c>
      <c r="H161" s="22">
        <v>1</v>
      </c>
      <c r="I161" s="23">
        <v>41455</v>
      </c>
      <c r="J161" s="23">
        <v>41455</v>
      </c>
      <c r="K161" s="13"/>
      <c r="L161" s="11"/>
      <c r="M161" s="11">
        <v>900</v>
      </c>
      <c r="N161" s="25">
        <v>30</v>
      </c>
      <c r="O161" s="11">
        <v>270</v>
      </c>
      <c r="P161" s="11"/>
      <c r="Q161" s="22" t="s">
        <v>1201</v>
      </c>
    </row>
    <row r="162" spans="1:17" ht="23.45" customHeight="1">
      <c r="A162" s="215"/>
      <c r="B162" s="22">
        <v>155</v>
      </c>
      <c r="C162" s="22">
        <v>220</v>
      </c>
      <c r="D162" s="217" t="s">
        <v>1353</v>
      </c>
      <c r="E162" s="217"/>
      <c r="F162" s="217" t="s">
        <v>1173</v>
      </c>
      <c r="G162" s="22" t="s">
        <v>266</v>
      </c>
      <c r="H162" s="22">
        <v>1</v>
      </c>
      <c r="I162" s="23">
        <v>41455</v>
      </c>
      <c r="J162" s="23">
        <v>41455</v>
      </c>
      <c r="K162" s="13"/>
      <c r="L162" s="11"/>
      <c r="M162" s="11">
        <v>900</v>
      </c>
      <c r="N162" s="25">
        <v>30</v>
      </c>
      <c r="O162" s="11">
        <v>270</v>
      </c>
      <c r="P162" s="11"/>
      <c r="Q162" s="22" t="s">
        <v>1201</v>
      </c>
    </row>
    <row r="163" spans="1:17" ht="23.45" customHeight="1">
      <c r="A163" s="215"/>
      <c r="B163" s="22">
        <v>156</v>
      </c>
      <c r="C163" s="22">
        <v>221</v>
      </c>
      <c r="D163" s="217" t="s">
        <v>1354</v>
      </c>
      <c r="E163" s="217"/>
      <c r="F163" s="217" t="s">
        <v>1173</v>
      </c>
      <c r="G163" s="22" t="s">
        <v>266</v>
      </c>
      <c r="H163" s="22">
        <v>1</v>
      </c>
      <c r="I163" s="23">
        <v>41455</v>
      </c>
      <c r="J163" s="23">
        <v>41455</v>
      </c>
      <c r="K163" s="13"/>
      <c r="L163" s="11"/>
      <c r="M163" s="11">
        <v>900</v>
      </c>
      <c r="N163" s="25">
        <v>30</v>
      </c>
      <c r="O163" s="11">
        <v>270</v>
      </c>
      <c r="P163" s="11"/>
      <c r="Q163" s="22" t="s">
        <v>1201</v>
      </c>
    </row>
    <row r="164" spans="1:17" ht="23.45" customHeight="1">
      <c r="A164" s="215"/>
      <c r="B164" s="22">
        <v>157</v>
      </c>
      <c r="C164" s="22">
        <v>222</v>
      </c>
      <c r="D164" s="217" t="s">
        <v>1355</v>
      </c>
      <c r="E164" s="217"/>
      <c r="F164" s="217" t="s">
        <v>1173</v>
      </c>
      <c r="G164" s="22" t="s">
        <v>266</v>
      </c>
      <c r="H164" s="22">
        <v>1</v>
      </c>
      <c r="I164" s="23">
        <v>41455</v>
      </c>
      <c r="J164" s="23">
        <v>41455</v>
      </c>
      <c r="K164" s="13"/>
      <c r="L164" s="11"/>
      <c r="M164" s="11">
        <v>900</v>
      </c>
      <c r="N164" s="25">
        <v>30</v>
      </c>
      <c r="O164" s="11">
        <v>270</v>
      </c>
      <c r="P164" s="11"/>
      <c r="Q164" s="22" t="s">
        <v>1201</v>
      </c>
    </row>
    <row r="165" spans="1:17" ht="23.45" customHeight="1">
      <c r="A165" s="215"/>
      <c r="B165" s="22">
        <v>158</v>
      </c>
      <c r="C165" s="22">
        <v>223</v>
      </c>
      <c r="D165" s="217" t="s">
        <v>1356</v>
      </c>
      <c r="E165" s="217"/>
      <c r="F165" s="217" t="s">
        <v>1173</v>
      </c>
      <c r="G165" s="22" t="s">
        <v>266</v>
      </c>
      <c r="H165" s="22">
        <v>1</v>
      </c>
      <c r="I165" s="23">
        <v>41455</v>
      </c>
      <c r="J165" s="23">
        <v>41455</v>
      </c>
      <c r="K165" s="13"/>
      <c r="L165" s="11"/>
      <c r="M165" s="11">
        <v>900</v>
      </c>
      <c r="N165" s="25">
        <v>30</v>
      </c>
      <c r="O165" s="11">
        <v>270</v>
      </c>
      <c r="P165" s="11"/>
      <c r="Q165" s="22" t="s">
        <v>1201</v>
      </c>
    </row>
    <row r="166" spans="1:17" ht="23.45" customHeight="1">
      <c r="A166" s="215"/>
      <c r="B166" s="22">
        <v>159</v>
      </c>
      <c r="C166" s="22">
        <v>224</v>
      </c>
      <c r="D166" s="217" t="s">
        <v>1357</v>
      </c>
      <c r="E166" s="217"/>
      <c r="F166" s="217" t="s">
        <v>1173</v>
      </c>
      <c r="G166" s="22" t="s">
        <v>266</v>
      </c>
      <c r="H166" s="22">
        <v>1</v>
      </c>
      <c r="I166" s="23">
        <v>41455</v>
      </c>
      <c r="J166" s="23">
        <v>41455</v>
      </c>
      <c r="K166" s="13"/>
      <c r="L166" s="11"/>
      <c r="M166" s="11">
        <v>900</v>
      </c>
      <c r="N166" s="25">
        <v>30</v>
      </c>
      <c r="O166" s="11">
        <v>270</v>
      </c>
      <c r="P166" s="11"/>
      <c r="Q166" s="22" t="s">
        <v>1201</v>
      </c>
    </row>
    <row r="167" spans="1:17" ht="23.45" customHeight="1">
      <c r="A167" s="215"/>
      <c r="B167" s="22">
        <v>160</v>
      </c>
      <c r="C167" s="22">
        <v>225</v>
      </c>
      <c r="D167" s="217" t="s">
        <v>1358</v>
      </c>
      <c r="E167" s="217"/>
      <c r="F167" s="217" t="s">
        <v>1173</v>
      </c>
      <c r="G167" s="22" t="s">
        <v>266</v>
      </c>
      <c r="H167" s="22">
        <v>1</v>
      </c>
      <c r="I167" s="23">
        <v>41455</v>
      </c>
      <c r="J167" s="23">
        <v>41455</v>
      </c>
      <c r="K167" s="13"/>
      <c r="L167" s="11"/>
      <c r="M167" s="11">
        <v>900</v>
      </c>
      <c r="N167" s="25">
        <v>30</v>
      </c>
      <c r="O167" s="11">
        <v>270</v>
      </c>
      <c r="P167" s="11"/>
      <c r="Q167" s="22" t="s">
        <v>1201</v>
      </c>
    </row>
    <row r="168" spans="1:17" ht="23.45" customHeight="1">
      <c r="A168" s="215"/>
      <c r="B168" s="22">
        <v>161</v>
      </c>
      <c r="C168" s="22">
        <v>226</v>
      </c>
      <c r="D168" s="217" t="s">
        <v>1359</v>
      </c>
      <c r="E168" s="217"/>
      <c r="F168" s="217" t="s">
        <v>1173</v>
      </c>
      <c r="G168" s="22" t="s">
        <v>266</v>
      </c>
      <c r="H168" s="22">
        <v>1</v>
      </c>
      <c r="I168" s="23">
        <v>41455</v>
      </c>
      <c r="J168" s="23">
        <v>41455</v>
      </c>
      <c r="K168" s="13"/>
      <c r="L168" s="11"/>
      <c r="M168" s="11">
        <v>900</v>
      </c>
      <c r="N168" s="25">
        <v>30</v>
      </c>
      <c r="O168" s="11">
        <v>270</v>
      </c>
      <c r="P168" s="11"/>
      <c r="Q168" s="22" t="s">
        <v>1201</v>
      </c>
    </row>
    <row r="169" spans="1:17" ht="23.45" customHeight="1">
      <c r="A169" s="215"/>
      <c r="B169" s="22">
        <v>162</v>
      </c>
      <c r="C169" s="22">
        <v>227</v>
      </c>
      <c r="D169" s="217" t="s">
        <v>1360</v>
      </c>
      <c r="E169" s="217"/>
      <c r="F169" s="217" t="s">
        <v>1173</v>
      </c>
      <c r="G169" s="22" t="s">
        <v>266</v>
      </c>
      <c r="H169" s="22">
        <v>1</v>
      </c>
      <c r="I169" s="23">
        <v>41455</v>
      </c>
      <c r="J169" s="23">
        <v>41455</v>
      </c>
      <c r="K169" s="13"/>
      <c r="L169" s="11"/>
      <c r="M169" s="11">
        <v>900</v>
      </c>
      <c r="N169" s="25">
        <v>30</v>
      </c>
      <c r="O169" s="11">
        <v>270</v>
      </c>
      <c r="P169" s="11"/>
      <c r="Q169" s="22" t="s">
        <v>1201</v>
      </c>
    </row>
    <row r="170" spans="1:17" ht="23.45" customHeight="1">
      <c r="A170" s="215"/>
      <c r="B170" s="22">
        <v>163</v>
      </c>
      <c r="C170" s="22">
        <v>228</v>
      </c>
      <c r="D170" s="217" t="s">
        <v>1361</v>
      </c>
      <c r="E170" s="217"/>
      <c r="F170" s="217" t="s">
        <v>1173</v>
      </c>
      <c r="G170" s="22" t="s">
        <v>266</v>
      </c>
      <c r="H170" s="22">
        <v>1</v>
      </c>
      <c r="I170" s="23">
        <v>41455</v>
      </c>
      <c r="J170" s="23">
        <v>41455</v>
      </c>
      <c r="K170" s="13"/>
      <c r="L170" s="11"/>
      <c r="M170" s="11">
        <v>900</v>
      </c>
      <c r="N170" s="25">
        <v>30</v>
      </c>
      <c r="O170" s="11">
        <v>270</v>
      </c>
      <c r="P170" s="11"/>
      <c r="Q170" s="22" t="s">
        <v>1201</v>
      </c>
    </row>
    <row r="171" spans="1:17" ht="23.45" customHeight="1">
      <c r="A171" s="215"/>
      <c r="B171" s="215"/>
      <c r="C171" s="215"/>
      <c r="D171" s="234" t="s">
        <v>1701</v>
      </c>
      <c r="E171" s="238"/>
      <c r="F171" s="238"/>
      <c r="G171" s="236"/>
      <c r="H171" s="236"/>
      <c r="I171" s="236"/>
      <c r="J171" s="236"/>
      <c r="K171" s="236"/>
      <c r="L171" s="236"/>
      <c r="M171" s="213">
        <f>SUM(M18:M170)</f>
        <v>2177900</v>
      </c>
      <c r="N171" s="236"/>
      <c r="O171" s="213">
        <f>SUM(O18:O170)</f>
        <v>759550</v>
      </c>
      <c r="P171" s="215"/>
      <c r="Q171" s="215"/>
    </row>
    <row r="172" spans="1:17" ht="23.45" customHeight="1">
      <c r="A172" s="215"/>
      <c r="B172" s="215"/>
      <c r="C172" s="215"/>
      <c r="D172" s="234" t="s">
        <v>1700</v>
      </c>
      <c r="E172" s="238"/>
      <c r="F172" s="238"/>
      <c r="G172" s="236"/>
      <c r="H172" s="236"/>
      <c r="I172" s="236"/>
      <c r="J172" s="236"/>
      <c r="K172" s="236"/>
      <c r="L172" s="236"/>
      <c r="M172" s="213">
        <f>M17+M171</f>
        <v>2386900</v>
      </c>
      <c r="N172" s="236"/>
      <c r="O172" s="213">
        <f>O17+O171</f>
        <v>821970</v>
      </c>
      <c r="P172" s="215"/>
      <c r="Q172" s="215"/>
    </row>
  </sheetData>
  <autoFilter ref="A5:Q6">
    <filterColumn colId="10" showButton="0"/>
    <filterColumn colId="12" showButton="0"/>
    <filterColumn colId="13" showButton="0"/>
    <sortState ref="A8:Q172">
      <sortCondition ref="A5:A6"/>
    </sortState>
  </autoFilter>
  <mergeCells count="17">
    <mergeCell ref="H5:H6"/>
    <mergeCell ref="A5:A6"/>
    <mergeCell ref="B5:B6"/>
    <mergeCell ref="A2:Q2"/>
    <mergeCell ref="A3:Q3"/>
    <mergeCell ref="A4:F4"/>
    <mergeCell ref="I5:I6"/>
    <mergeCell ref="J5:J6"/>
    <mergeCell ref="K5:L5"/>
    <mergeCell ref="M5:O5"/>
    <mergeCell ref="P5:P6"/>
    <mergeCell ref="Q5:Q6"/>
    <mergeCell ref="C5:C6"/>
    <mergeCell ref="D5:D6"/>
    <mergeCell ref="E5:E6"/>
    <mergeCell ref="F5:F6"/>
    <mergeCell ref="G5:G6"/>
  </mergeCells>
  <phoneticPr fontId="9" type="noConversion"/>
  <pageMargins left="0.19685039370078741" right="0.19685039370078741" top="0.74803149606299213" bottom="0.54" header="0.31496062992125984" footer="0.31496062992125984"/>
  <pageSetup paperSize="9" orientation="landscape"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56"/>
  <sheetViews>
    <sheetView topLeftCell="A13" workbookViewId="0">
      <selection activeCell="E11" sqref="E11"/>
    </sheetView>
  </sheetViews>
  <sheetFormatPr defaultRowHeight="15.75"/>
  <cols>
    <col min="1" max="1" width="5" style="260" customWidth="1"/>
    <col min="2" max="3" width="5" customWidth="1"/>
    <col min="4" max="4" width="21.5" style="219" customWidth="1"/>
    <col min="5" max="5" width="18.5" style="219" customWidth="1"/>
    <col min="6" max="6" width="13.75" style="219" customWidth="1"/>
    <col min="7" max="8" width="4.75" customWidth="1"/>
    <col min="11" max="12" width="0" hidden="1" customWidth="1"/>
    <col min="13" max="13" width="10" customWidth="1"/>
    <col min="14" max="14" width="6.125" customWidth="1"/>
    <col min="15" max="15" width="10.125" customWidth="1"/>
    <col min="16" max="16" width="5" customWidth="1"/>
    <col min="17" max="17" width="5.75" customWidth="1"/>
  </cols>
  <sheetData>
    <row r="2" spans="1:23" s="1" customFormat="1" ht="30" customHeight="1">
      <c r="A2" s="372" t="s">
        <v>86</v>
      </c>
      <c r="B2" s="372"/>
      <c r="C2" s="372"/>
      <c r="D2" s="372"/>
      <c r="E2" s="372"/>
      <c r="F2" s="372"/>
      <c r="G2" s="372"/>
      <c r="H2" s="372"/>
      <c r="I2" s="372"/>
      <c r="J2" s="372"/>
      <c r="K2" s="372"/>
      <c r="L2" s="372"/>
      <c r="M2" s="372"/>
      <c r="N2" s="372"/>
      <c r="O2" s="372"/>
      <c r="P2" s="372"/>
      <c r="Q2" s="372"/>
      <c r="R2" s="41"/>
      <c r="S2" s="41"/>
      <c r="T2" s="41"/>
      <c r="U2" s="41"/>
      <c r="V2" s="41"/>
      <c r="W2" s="41"/>
    </row>
    <row r="3" spans="1:23" s="3" customFormat="1" ht="18.75" customHeight="1">
      <c r="A3" s="374" t="str">
        <f>CONCATENATE(封面!D9,封面!F9,封面!G9,封面!H9,封面!I9,封面!J9,封面!K9)</f>
        <v>评估基准日：2022年7月22日</v>
      </c>
      <c r="B3" s="374"/>
      <c r="C3" s="374"/>
      <c r="D3" s="374"/>
      <c r="E3" s="374"/>
      <c r="F3" s="374"/>
      <c r="G3" s="374"/>
      <c r="H3" s="374"/>
      <c r="I3" s="374"/>
      <c r="J3" s="374"/>
      <c r="K3" s="374"/>
      <c r="L3" s="374"/>
      <c r="M3" s="374"/>
      <c r="N3" s="374"/>
      <c r="O3" s="374"/>
      <c r="P3" s="374"/>
      <c r="Q3" s="374"/>
      <c r="R3" s="26"/>
      <c r="S3" s="26"/>
      <c r="T3" s="26"/>
      <c r="U3" s="26"/>
      <c r="V3" s="26"/>
      <c r="W3" s="26"/>
    </row>
    <row r="4" spans="1:23">
      <c r="A4" s="426" t="s">
        <v>261</v>
      </c>
      <c r="B4" s="426"/>
      <c r="C4" s="426"/>
      <c r="D4" s="426"/>
      <c r="E4" s="426"/>
      <c r="F4" s="218"/>
      <c r="G4" s="3"/>
      <c r="H4" s="3"/>
      <c r="I4" s="3"/>
      <c r="J4" s="3"/>
      <c r="K4" s="3"/>
      <c r="L4" s="3"/>
      <c r="M4" s="3"/>
      <c r="N4" s="207"/>
      <c r="O4" s="3"/>
      <c r="P4" s="3"/>
      <c r="Q4" s="79" t="s">
        <v>160</v>
      </c>
    </row>
    <row r="5" spans="1:23">
      <c r="A5" s="376" t="s">
        <v>1682</v>
      </c>
      <c r="B5" s="376" t="s">
        <v>1683</v>
      </c>
      <c r="C5" s="376" t="s">
        <v>8</v>
      </c>
      <c r="D5" s="381" t="s">
        <v>88</v>
      </c>
      <c r="E5" s="381" t="s">
        <v>22</v>
      </c>
      <c r="F5" s="381" t="s">
        <v>89</v>
      </c>
      <c r="G5" s="381" t="s">
        <v>20</v>
      </c>
      <c r="H5" s="381" t="s">
        <v>21</v>
      </c>
      <c r="I5" s="381" t="s">
        <v>90</v>
      </c>
      <c r="J5" s="381" t="s">
        <v>23</v>
      </c>
      <c r="K5" s="409" t="s">
        <v>11</v>
      </c>
      <c r="L5" s="410"/>
      <c r="M5" s="376" t="s">
        <v>12</v>
      </c>
      <c r="N5" s="380"/>
      <c r="O5" s="380"/>
      <c r="P5" s="381" t="s">
        <v>15</v>
      </c>
      <c r="Q5" s="381" t="s">
        <v>9</v>
      </c>
    </row>
    <row r="6" spans="1:23">
      <c r="A6" s="380"/>
      <c r="B6" s="380"/>
      <c r="C6" s="380"/>
      <c r="D6" s="412"/>
      <c r="E6" s="412"/>
      <c r="F6" s="412"/>
      <c r="G6" s="380"/>
      <c r="H6" s="380"/>
      <c r="I6" s="380"/>
      <c r="J6" s="380"/>
      <c r="K6" s="209" t="s">
        <v>43</v>
      </c>
      <c r="L6" s="208" t="s">
        <v>44</v>
      </c>
      <c r="M6" s="208" t="s">
        <v>43</v>
      </c>
      <c r="N6" s="192" t="s">
        <v>25</v>
      </c>
      <c r="O6" s="208" t="s">
        <v>44</v>
      </c>
      <c r="P6" s="380"/>
      <c r="Q6" s="380"/>
    </row>
    <row r="7" spans="1:23" ht="23.45" customHeight="1">
      <c r="A7" s="22">
        <v>1</v>
      </c>
      <c r="B7" s="22">
        <v>9</v>
      </c>
      <c r="C7" s="22">
        <v>62</v>
      </c>
      <c r="D7" s="217" t="s">
        <v>1383</v>
      </c>
      <c r="E7" s="217" t="s">
        <v>1384</v>
      </c>
      <c r="F7" s="223" t="s">
        <v>1386</v>
      </c>
      <c r="G7" s="22" t="s">
        <v>266</v>
      </c>
      <c r="H7" s="22">
        <v>1</v>
      </c>
      <c r="I7" s="23">
        <v>42063</v>
      </c>
      <c r="J7" s="23">
        <v>42063</v>
      </c>
      <c r="K7" s="13"/>
      <c r="L7" s="11"/>
      <c r="M7" s="11">
        <v>155000</v>
      </c>
      <c r="N7" s="25">
        <v>52</v>
      </c>
      <c r="O7" s="11">
        <v>80600</v>
      </c>
      <c r="P7" s="11"/>
      <c r="Q7" s="177" t="s">
        <v>1367</v>
      </c>
    </row>
    <row r="8" spans="1:23" ht="23.45" customHeight="1">
      <c r="A8" s="22">
        <v>2</v>
      </c>
      <c r="B8" s="22">
        <v>43</v>
      </c>
      <c r="C8" s="22">
        <v>290</v>
      </c>
      <c r="D8" s="217" t="s">
        <v>1441</v>
      </c>
      <c r="E8" s="217"/>
      <c r="F8" s="223" t="s">
        <v>1444</v>
      </c>
      <c r="G8" s="22" t="s">
        <v>266</v>
      </c>
      <c r="H8" s="22">
        <v>1</v>
      </c>
      <c r="I8" s="23">
        <v>41061</v>
      </c>
      <c r="J8" s="23">
        <v>41061</v>
      </c>
      <c r="K8" s="13"/>
      <c r="L8" s="11"/>
      <c r="M8" s="11">
        <v>700</v>
      </c>
      <c r="N8" s="25">
        <v>5</v>
      </c>
      <c r="O8" s="11">
        <v>35</v>
      </c>
      <c r="P8" s="11"/>
      <c r="Q8" s="177" t="s">
        <v>1367</v>
      </c>
    </row>
    <row r="9" spans="1:23" ht="23.45" customHeight="1">
      <c r="A9" s="22">
        <v>3</v>
      </c>
      <c r="B9" s="22">
        <v>44</v>
      </c>
      <c r="C9" s="22">
        <v>291</v>
      </c>
      <c r="D9" s="217" t="s">
        <v>1442</v>
      </c>
      <c r="E9" s="217"/>
      <c r="F9" s="223" t="s">
        <v>1444</v>
      </c>
      <c r="G9" s="22" t="s">
        <v>266</v>
      </c>
      <c r="H9" s="22">
        <v>1</v>
      </c>
      <c r="I9" s="23">
        <v>41061</v>
      </c>
      <c r="J9" s="23">
        <v>41061</v>
      </c>
      <c r="K9" s="13"/>
      <c r="L9" s="11"/>
      <c r="M9" s="11">
        <v>700</v>
      </c>
      <c r="N9" s="25">
        <v>5</v>
      </c>
      <c r="O9" s="11">
        <v>35</v>
      </c>
      <c r="P9" s="11"/>
      <c r="Q9" s="177" t="s">
        <v>1367</v>
      </c>
    </row>
    <row r="10" spans="1:23" ht="23.45" customHeight="1">
      <c r="A10" s="22">
        <v>4</v>
      </c>
      <c r="B10" s="22">
        <v>4</v>
      </c>
      <c r="C10" s="22">
        <v>17</v>
      </c>
      <c r="D10" s="217" t="s">
        <v>1369</v>
      </c>
      <c r="E10" s="217" t="s">
        <v>1370</v>
      </c>
      <c r="F10" s="223" t="s">
        <v>1371</v>
      </c>
      <c r="G10" s="22" t="s">
        <v>266</v>
      </c>
      <c r="H10" s="22">
        <v>1</v>
      </c>
      <c r="I10" s="23">
        <v>41305</v>
      </c>
      <c r="J10" s="23">
        <v>41305</v>
      </c>
      <c r="K10" s="13"/>
      <c r="L10" s="11"/>
      <c r="M10" s="11">
        <v>350000</v>
      </c>
      <c r="N10" s="25">
        <v>40</v>
      </c>
      <c r="O10" s="11">
        <v>140000</v>
      </c>
      <c r="P10" s="11"/>
      <c r="Q10" s="177" t="s">
        <v>1367</v>
      </c>
    </row>
    <row r="11" spans="1:23" ht="23.45" customHeight="1">
      <c r="A11" s="22">
        <v>5</v>
      </c>
      <c r="B11" s="22">
        <v>29</v>
      </c>
      <c r="C11" s="22">
        <v>250</v>
      </c>
      <c r="D11" s="217" t="s">
        <v>1418</v>
      </c>
      <c r="E11" s="217" t="s">
        <v>1419</v>
      </c>
      <c r="F11" s="223" t="s">
        <v>1431</v>
      </c>
      <c r="G11" s="22" t="s">
        <v>266</v>
      </c>
      <c r="H11" s="22">
        <v>1</v>
      </c>
      <c r="I11" s="23">
        <v>32508</v>
      </c>
      <c r="J11" s="23">
        <v>32508</v>
      </c>
      <c r="K11" s="13"/>
      <c r="L11" s="11"/>
      <c r="M11" s="11">
        <v>63000</v>
      </c>
      <c r="N11" s="25">
        <v>10</v>
      </c>
      <c r="O11" s="11">
        <v>6300</v>
      </c>
      <c r="P11" s="11"/>
      <c r="Q11" s="177" t="s">
        <v>1367</v>
      </c>
    </row>
    <row r="12" spans="1:23" ht="23.45" customHeight="1">
      <c r="A12" s="22">
        <v>6</v>
      </c>
      <c r="B12" s="22">
        <v>22</v>
      </c>
      <c r="C12" s="22">
        <v>160</v>
      </c>
      <c r="D12" s="217" t="s">
        <v>1408</v>
      </c>
      <c r="E12" s="217" t="s">
        <v>1409</v>
      </c>
      <c r="F12" s="223" t="s">
        <v>1411</v>
      </c>
      <c r="G12" s="22" t="s">
        <v>266</v>
      </c>
      <c r="H12" s="22">
        <v>1</v>
      </c>
      <c r="I12" s="23">
        <v>41639</v>
      </c>
      <c r="J12" s="23">
        <v>41639</v>
      </c>
      <c r="K12" s="13"/>
      <c r="L12" s="11"/>
      <c r="M12" s="11">
        <v>110000</v>
      </c>
      <c r="N12" s="25">
        <v>56</v>
      </c>
      <c r="O12" s="11">
        <v>61600</v>
      </c>
      <c r="P12" s="11"/>
      <c r="Q12" s="177" t="s">
        <v>1367</v>
      </c>
    </row>
    <row r="13" spans="1:23" ht="23.45" customHeight="1">
      <c r="A13" s="22">
        <v>7</v>
      </c>
      <c r="B13" s="22">
        <v>10</v>
      </c>
      <c r="C13" s="22">
        <v>69</v>
      </c>
      <c r="D13" s="217" t="s">
        <v>487</v>
      </c>
      <c r="E13" s="217" t="s">
        <v>1387</v>
      </c>
      <c r="F13" s="223" t="s">
        <v>1388</v>
      </c>
      <c r="G13" s="22" t="s">
        <v>266</v>
      </c>
      <c r="H13" s="22">
        <v>1</v>
      </c>
      <c r="I13" s="23">
        <v>41274</v>
      </c>
      <c r="J13" s="23">
        <v>41274</v>
      </c>
      <c r="K13" s="13"/>
      <c r="L13" s="11"/>
      <c r="M13" s="11">
        <v>35000</v>
      </c>
      <c r="N13" s="25">
        <v>45</v>
      </c>
      <c r="O13" s="11">
        <v>15750</v>
      </c>
      <c r="P13" s="11"/>
      <c r="Q13" s="177" t="s">
        <v>1367</v>
      </c>
    </row>
    <row r="14" spans="1:23" ht="23.45" customHeight="1">
      <c r="A14" s="22">
        <v>8</v>
      </c>
      <c r="B14" s="22">
        <v>49</v>
      </c>
      <c r="C14" s="22">
        <v>298</v>
      </c>
      <c r="D14" s="217" t="s">
        <v>1448</v>
      </c>
      <c r="E14" s="217" t="s">
        <v>1449</v>
      </c>
      <c r="F14" s="223" t="s">
        <v>1460</v>
      </c>
      <c r="G14" s="22" t="s">
        <v>266</v>
      </c>
      <c r="H14" s="22">
        <v>1</v>
      </c>
      <c r="I14" s="23">
        <v>2013.5</v>
      </c>
      <c r="J14" s="23">
        <v>2013.5</v>
      </c>
      <c r="K14" s="13"/>
      <c r="L14" s="11"/>
      <c r="M14" s="11">
        <v>75000</v>
      </c>
      <c r="N14" s="25">
        <v>50</v>
      </c>
      <c r="O14" s="11">
        <v>37500</v>
      </c>
      <c r="P14" s="11"/>
      <c r="Q14" s="177" t="s">
        <v>1367</v>
      </c>
    </row>
    <row r="15" spans="1:23" ht="23.45" customHeight="1">
      <c r="A15" s="22">
        <v>9</v>
      </c>
      <c r="B15" s="22">
        <v>52</v>
      </c>
      <c r="C15" s="22">
        <v>301</v>
      </c>
      <c r="D15" s="217" t="s">
        <v>1454</v>
      </c>
      <c r="E15" s="217" t="s">
        <v>1455</v>
      </c>
      <c r="F15" s="223" t="s">
        <v>1464</v>
      </c>
      <c r="G15" s="22" t="s">
        <v>266</v>
      </c>
      <c r="H15" s="22">
        <v>1</v>
      </c>
      <c r="I15" s="23">
        <v>2005</v>
      </c>
      <c r="J15" s="23">
        <v>2005</v>
      </c>
      <c r="K15" s="13"/>
      <c r="L15" s="11"/>
      <c r="M15" s="11">
        <v>650000</v>
      </c>
      <c r="N15" s="25">
        <v>10</v>
      </c>
      <c r="O15" s="11">
        <v>65000</v>
      </c>
      <c r="P15" s="11"/>
      <c r="Q15" s="177" t="s">
        <v>1367</v>
      </c>
    </row>
    <row r="16" spans="1:23" ht="23.45" customHeight="1">
      <c r="A16" s="22">
        <v>10</v>
      </c>
      <c r="B16" s="22">
        <v>46</v>
      </c>
      <c r="C16" s="22">
        <v>295</v>
      </c>
      <c r="D16" s="217" t="s">
        <v>1445</v>
      </c>
      <c r="E16" s="217" t="s">
        <v>1737</v>
      </c>
      <c r="F16" s="223" t="s">
        <v>1403</v>
      </c>
      <c r="G16" s="22" t="s">
        <v>266</v>
      </c>
      <c r="H16" s="22">
        <v>2</v>
      </c>
      <c r="I16" s="23">
        <v>2012.3</v>
      </c>
      <c r="J16" s="23">
        <v>2012.3</v>
      </c>
      <c r="K16" s="13"/>
      <c r="L16" s="11"/>
      <c r="M16" s="11">
        <v>580000</v>
      </c>
      <c r="N16" s="25">
        <v>35</v>
      </c>
      <c r="O16" s="11">
        <v>203000</v>
      </c>
      <c r="P16" s="11"/>
      <c r="Q16" s="177" t="s">
        <v>1367</v>
      </c>
    </row>
    <row r="17" spans="1:17" ht="23.45" customHeight="1">
      <c r="A17" s="22">
        <v>11</v>
      </c>
      <c r="B17" s="22">
        <v>47</v>
      </c>
      <c r="C17" s="22">
        <v>296</v>
      </c>
      <c r="D17" s="217" t="s">
        <v>343</v>
      </c>
      <c r="E17" s="217" t="s">
        <v>1446</v>
      </c>
      <c r="F17" s="223" t="s">
        <v>1458</v>
      </c>
      <c r="G17" s="22" t="s">
        <v>266</v>
      </c>
      <c r="H17" s="22">
        <v>1</v>
      </c>
      <c r="I17" s="23">
        <v>2013.6</v>
      </c>
      <c r="J17" s="23">
        <v>2013.6</v>
      </c>
      <c r="K17" s="13"/>
      <c r="L17" s="11"/>
      <c r="M17" s="11">
        <v>410000</v>
      </c>
      <c r="N17" s="25">
        <v>52</v>
      </c>
      <c r="O17" s="11">
        <v>213200</v>
      </c>
      <c r="P17" s="11"/>
      <c r="Q17" s="177" t="s">
        <v>1367</v>
      </c>
    </row>
    <row r="18" spans="1:17" ht="23.45" customHeight="1">
      <c r="A18" s="22">
        <v>12</v>
      </c>
      <c r="B18" s="22">
        <v>50</v>
      </c>
      <c r="C18" s="22">
        <v>299</v>
      </c>
      <c r="D18" s="217" t="s">
        <v>1450</v>
      </c>
      <c r="E18" s="217" t="s">
        <v>1451</v>
      </c>
      <c r="F18" s="223" t="s">
        <v>1461</v>
      </c>
      <c r="G18" s="22" t="s">
        <v>266</v>
      </c>
      <c r="H18" s="22">
        <v>1</v>
      </c>
      <c r="I18" s="23">
        <v>2011.4</v>
      </c>
      <c r="J18" s="23">
        <v>2011.4</v>
      </c>
      <c r="K18" s="13"/>
      <c r="L18" s="11"/>
      <c r="M18" s="11">
        <v>310000</v>
      </c>
      <c r="N18" s="25">
        <v>38</v>
      </c>
      <c r="O18" s="11">
        <v>117800</v>
      </c>
      <c r="P18" s="11"/>
      <c r="Q18" s="177" t="s">
        <v>1367</v>
      </c>
    </row>
    <row r="19" spans="1:17" ht="23.45" customHeight="1">
      <c r="A19" s="22">
        <v>13</v>
      </c>
      <c r="B19" s="22">
        <v>51</v>
      </c>
      <c r="C19" s="22">
        <v>300</v>
      </c>
      <c r="D19" s="217" t="s">
        <v>1452</v>
      </c>
      <c r="E19" s="217" t="s">
        <v>1453</v>
      </c>
      <c r="F19" s="223" t="s">
        <v>1462</v>
      </c>
      <c r="G19" s="22" t="s">
        <v>266</v>
      </c>
      <c r="H19" s="22">
        <v>1</v>
      </c>
      <c r="I19" s="23" t="s">
        <v>1463</v>
      </c>
      <c r="J19" s="23" t="s">
        <v>1463</v>
      </c>
      <c r="K19" s="13"/>
      <c r="L19" s="11"/>
      <c r="M19" s="11">
        <v>125000</v>
      </c>
      <c r="N19" s="25">
        <v>20</v>
      </c>
      <c r="O19" s="11">
        <v>25000</v>
      </c>
      <c r="P19" s="11"/>
      <c r="Q19" s="177" t="s">
        <v>1367</v>
      </c>
    </row>
    <row r="20" spans="1:17" ht="23.45" customHeight="1">
      <c r="A20" s="22">
        <v>14</v>
      </c>
      <c r="B20" s="22">
        <v>53</v>
      </c>
      <c r="C20" s="22">
        <v>302</v>
      </c>
      <c r="D20" s="217" t="s">
        <v>1456</v>
      </c>
      <c r="E20" s="217" t="s">
        <v>1457</v>
      </c>
      <c r="F20" s="223" t="s">
        <v>1465</v>
      </c>
      <c r="G20" s="22" t="s">
        <v>360</v>
      </c>
      <c r="H20" s="22">
        <v>1</v>
      </c>
      <c r="I20" s="23">
        <v>40908</v>
      </c>
      <c r="J20" s="23">
        <v>40908</v>
      </c>
      <c r="K20" s="13"/>
      <c r="L20" s="11"/>
      <c r="M20" s="11">
        <v>250000</v>
      </c>
      <c r="N20" s="25">
        <v>33</v>
      </c>
      <c r="O20" s="202">
        <v>82500</v>
      </c>
      <c r="P20" s="202"/>
      <c r="Q20" s="203" t="s">
        <v>1367</v>
      </c>
    </row>
    <row r="21" spans="1:17" ht="23.45" customHeight="1">
      <c r="A21" s="22">
        <v>15</v>
      </c>
      <c r="B21" s="22">
        <v>5</v>
      </c>
      <c r="C21" s="22">
        <v>56</v>
      </c>
      <c r="D21" s="217" t="s">
        <v>1372</v>
      </c>
      <c r="E21" s="217" t="s">
        <v>1373</v>
      </c>
      <c r="F21" s="223" t="s">
        <v>1378</v>
      </c>
      <c r="G21" s="22" t="s">
        <v>266</v>
      </c>
      <c r="H21" s="22">
        <v>1</v>
      </c>
      <c r="I21" s="23">
        <v>40909</v>
      </c>
      <c r="J21" s="23">
        <v>40909</v>
      </c>
      <c r="K21" s="13"/>
      <c r="L21" s="11"/>
      <c r="M21" s="11">
        <v>350000</v>
      </c>
      <c r="N21" s="25">
        <v>30</v>
      </c>
      <c r="O21" s="11">
        <v>105000</v>
      </c>
      <c r="P21" s="11"/>
      <c r="Q21" s="177" t="s">
        <v>1367</v>
      </c>
    </row>
    <row r="22" spans="1:17" ht="23.45" customHeight="1">
      <c r="A22" s="22">
        <v>16</v>
      </c>
      <c r="B22" s="22">
        <v>11</v>
      </c>
      <c r="C22" s="22">
        <v>88</v>
      </c>
      <c r="D22" s="217" t="s">
        <v>991</v>
      </c>
      <c r="E22" s="217" t="s">
        <v>992</v>
      </c>
      <c r="F22" s="223" t="s">
        <v>993</v>
      </c>
      <c r="G22" s="22" t="s">
        <v>266</v>
      </c>
      <c r="H22" s="22">
        <v>1</v>
      </c>
      <c r="I22" s="23">
        <v>41639</v>
      </c>
      <c r="J22" s="23">
        <v>41639</v>
      </c>
      <c r="K22" s="13"/>
      <c r="L22" s="11"/>
      <c r="M22" s="11">
        <v>68000</v>
      </c>
      <c r="N22" s="25">
        <v>58</v>
      </c>
      <c r="O22" s="11">
        <v>39440</v>
      </c>
      <c r="P22" s="11"/>
      <c r="Q22" s="177" t="s">
        <v>1367</v>
      </c>
    </row>
    <row r="23" spans="1:17" ht="23.45" customHeight="1">
      <c r="A23" s="22">
        <v>17</v>
      </c>
      <c r="B23" s="22">
        <v>20</v>
      </c>
      <c r="C23" s="22">
        <v>141</v>
      </c>
      <c r="D23" s="217" t="s">
        <v>349</v>
      </c>
      <c r="E23" s="217" t="s">
        <v>1404</v>
      </c>
      <c r="F23" s="223" t="s">
        <v>286</v>
      </c>
      <c r="G23" s="22" t="s">
        <v>266</v>
      </c>
      <c r="H23" s="22">
        <v>1</v>
      </c>
      <c r="I23" s="23">
        <v>41274</v>
      </c>
      <c r="J23" s="23">
        <v>41274</v>
      </c>
      <c r="K23" s="13"/>
      <c r="L23" s="11"/>
      <c r="M23" s="11">
        <v>72000</v>
      </c>
      <c r="N23" s="25">
        <v>47</v>
      </c>
      <c r="O23" s="11">
        <v>33840</v>
      </c>
      <c r="P23" s="11"/>
      <c r="Q23" s="177" t="s">
        <v>1367</v>
      </c>
    </row>
    <row r="24" spans="1:17" ht="23.45" customHeight="1">
      <c r="A24" s="22">
        <v>18</v>
      </c>
      <c r="B24" s="22">
        <v>42</v>
      </c>
      <c r="C24" s="22">
        <v>289</v>
      </c>
      <c r="D24" s="217" t="s">
        <v>464</v>
      </c>
      <c r="E24" s="217" t="s">
        <v>1440</v>
      </c>
      <c r="F24" s="223" t="s">
        <v>288</v>
      </c>
      <c r="G24" s="22" t="s">
        <v>266</v>
      </c>
      <c r="H24" s="22">
        <v>1</v>
      </c>
      <c r="I24" s="23">
        <v>41061</v>
      </c>
      <c r="J24" s="23">
        <v>41061</v>
      </c>
      <c r="K24" s="13"/>
      <c r="L24" s="11"/>
      <c r="M24" s="11">
        <v>8700</v>
      </c>
      <c r="N24" s="25">
        <v>58</v>
      </c>
      <c r="O24" s="11">
        <v>5046</v>
      </c>
      <c r="P24" s="11"/>
      <c r="Q24" s="177" t="s">
        <v>1367</v>
      </c>
    </row>
    <row r="25" spans="1:17" ht="23.45" customHeight="1">
      <c r="A25" s="22">
        <v>19</v>
      </c>
      <c r="B25" s="22">
        <v>12</v>
      </c>
      <c r="C25" s="22">
        <v>90</v>
      </c>
      <c r="D25" s="217" t="s">
        <v>1389</v>
      </c>
      <c r="E25" s="217" t="s">
        <v>1390</v>
      </c>
      <c r="F25" s="223" t="s">
        <v>605</v>
      </c>
      <c r="G25" s="22" t="s">
        <v>266</v>
      </c>
      <c r="H25" s="22">
        <v>1</v>
      </c>
      <c r="I25" s="23">
        <v>41639</v>
      </c>
      <c r="J25" s="23">
        <v>41639</v>
      </c>
      <c r="K25" s="13"/>
      <c r="L25" s="11"/>
      <c r="M25" s="11">
        <v>11000</v>
      </c>
      <c r="N25" s="25">
        <v>58</v>
      </c>
      <c r="O25" s="11">
        <v>6380</v>
      </c>
      <c r="P25" s="11"/>
      <c r="Q25" s="177" t="s">
        <v>1367</v>
      </c>
    </row>
    <row r="26" spans="1:17" ht="23.45" customHeight="1">
      <c r="A26" s="22">
        <v>20</v>
      </c>
      <c r="B26" s="22">
        <v>1</v>
      </c>
      <c r="C26" s="22">
        <v>10</v>
      </c>
      <c r="D26" s="217" t="s">
        <v>1364</v>
      </c>
      <c r="E26" s="217" t="s">
        <v>1365</v>
      </c>
      <c r="F26" s="223" t="s">
        <v>286</v>
      </c>
      <c r="G26" s="22" t="s">
        <v>266</v>
      </c>
      <c r="H26" s="22">
        <v>1</v>
      </c>
      <c r="I26" s="23">
        <v>41639</v>
      </c>
      <c r="J26" s="23">
        <v>41639</v>
      </c>
      <c r="K26" s="13"/>
      <c r="L26" s="11"/>
      <c r="M26" s="11">
        <v>3500</v>
      </c>
      <c r="N26" s="25">
        <v>40</v>
      </c>
      <c r="O26" s="11">
        <v>1400</v>
      </c>
      <c r="P26" s="11"/>
      <c r="Q26" s="177" t="s">
        <v>1367</v>
      </c>
    </row>
    <row r="27" spans="1:17" ht="23.45" customHeight="1">
      <c r="A27" s="22">
        <v>21</v>
      </c>
      <c r="B27" s="22">
        <v>2</v>
      </c>
      <c r="C27" s="22">
        <v>11</v>
      </c>
      <c r="D27" s="217" t="s">
        <v>1366</v>
      </c>
      <c r="E27" s="217" t="s">
        <v>1365</v>
      </c>
      <c r="F27" s="223" t="s">
        <v>286</v>
      </c>
      <c r="G27" s="22" t="s">
        <v>266</v>
      </c>
      <c r="H27" s="22">
        <v>1</v>
      </c>
      <c r="I27" s="23">
        <v>41639</v>
      </c>
      <c r="J27" s="23">
        <v>41639</v>
      </c>
      <c r="K27" s="13"/>
      <c r="L27" s="11"/>
      <c r="M27" s="11">
        <v>3500</v>
      </c>
      <c r="N27" s="25">
        <v>40</v>
      </c>
      <c r="O27" s="11">
        <v>1400</v>
      </c>
      <c r="P27" s="11"/>
      <c r="Q27" s="177" t="s">
        <v>1367</v>
      </c>
    </row>
    <row r="28" spans="1:17" ht="23.45" customHeight="1">
      <c r="A28" s="22">
        <v>22</v>
      </c>
      <c r="B28" s="22">
        <v>3</v>
      </c>
      <c r="C28" s="22">
        <v>16</v>
      </c>
      <c r="D28" s="217" t="s">
        <v>1364</v>
      </c>
      <c r="E28" s="217" t="s">
        <v>1368</v>
      </c>
      <c r="F28" s="223" t="s">
        <v>286</v>
      </c>
      <c r="G28" s="22" t="s">
        <v>266</v>
      </c>
      <c r="H28" s="22">
        <v>1</v>
      </c>
      <c r="I28" s="23">
        <v>41639</v>
      </c>
      <c r="J28" s="23">
        <v>41639</v>
      </c>
      <c r="K28" s="13"/>
      <c r="L28" s="11"/>
      <c r="M28" s="11">
        <v>2500</v>
      </c>
      <c r="N28" s="25">
        <v>40</v>
      </c>
      <c r="O28" s="11">
        <v>1000</v>
      </c>
      <c r="P28" s="11"/>
      <c r="Q28" s="177" t="s">
        <v>1367</v>
      </c>
    </row>
    <row r="29" spans="1:17" ht="23.45" customHeight="1">
      <c r="A29" s="22">
        <v>23</v>
      </c>
      <c r="B29" s="22">
        <v>15</v>
      </c>
      <c r="C29" s="22">
        <v>131</v>
      </c>
      <c r="D29" s="217" t="s">
        <v>345</v>
      </c>
      <c r="E29" s="217" t="s">
        <v>346</v>
      </c>
      <c r="F29" s="223" t="s">
        <v>348</v>
      </c>
      <c r="G29" s="22" t="s">
        <v>266</v>
      </c>
      <c r="H29" s="22">
        <v>1</v>
      </c>
      <c r="I29" s="23">
        <v>41639</v>
      </c>
      <c r="J29" s="23">
        <v>41639</v>
      </c>
      <c r="K29" s="13"/>
      <c r="L29" s="11"/>
      <c r="M29" s="11">
        <v>660000</v>
      </c>
      <c r="N29" s="25">
        <v>56</v>
      </c>
      <c r="O29" s="11">
        <v>369600</v>
      </c>
      <c r="P29" s="11"/>
      <c r="Q29" s="177" t="s">
        <v>1367</v>
      </c>
    </row>
    <row r="30" spans="1:17" ht="23.45" customHeight="1">
      <c r="A30" s="22">
        <v>24</v>
      </c>
      <c r="B30" s="22">
        <v>16</v>
      </c>
      <c r="C30" s="22">
        <v>132</v>
      </c>
      <c r="D30" s="217" t="s">
        <v>1396</v>
      </c>
      <c r="E30" s="217" t="s">
        <v>1397</v>
      </c>
      <c r="F30" s="223" t="s">
        <v>348</v>
      </c>
      <c r="G30" s="22" t="s">
        <v>266</v>
      </c>
      <c r="H30" s="22">
        <v>1</v>
      </c>
      <c r="I30" s="23">
        <v>41639</v>
      </c>
      <c r="J30" s="23">
        <v>41639</v>
      </c>
      <c r="K30" s="13"/>
      <c r="L30" s="11"/>
      <c r="M30" s="11">
        <v>760000</v>
      </c>
      <c r="N30" s="25">
        <v>56</v>
      </c>
      <c r="O30" s="11">
        <v>425600</v>
      </c>
      <c r="P30" s="11"/>
      <c r="Q30" s="177" t="s">
        <v>1367</v>
      </c>
    </row>
    <row r="31" spans="1:17" ht="23.45" customHeight="1">
      <c r="A31" s="22">
        <v>25</v>
      </c>
      <c r="B31" s="22">
        <v>19</v>
      </c>
      <c r="C31" s="22">
        <v>139</v>
      </c>
      <c r="D31" s="217" t="s">
        <v>1401</v>
      </c>
      <c r="E31" s="217" t="s">
        <v>276</v>
      </c>
      <c r="F31" s="223" t="s">
        <v>1402</v>
      </c>
      <c r="G31" s="22" t="s">
        <v>266</v>
      </c>
      <c r="H31" s="22">
        <v>1</v>
      </c>
      <c r="I31" s="23">
        <v>41639</v>
      </c>
      <c r="J31" s="23">
        <v>41639</v>
      </c>
      <c r="K31" s="13"/>
      <c r="L31" s="11"/>
      <c r="M31" s="11">
        <v>2600000</v>
      </c>
      <c r="N31" s="25">
        <v>45</v>
      </c>
      <c r="O31" s="11">
        <v>1170000</v>
      </c>
      <c r="P31" s="11"/>
      <c r="Q31" s="177" t="s">
        <v>1367</v>
      </c>
    </row>
    <row r="32" spans="1:17" ht="23.45" customHeight="1">
      <c r="A32" s="22">
        <v>26</v>
      </c>
      <c r="B32" s="22">
        <v>28</v>
      </c>
      <c r="C32" s="22">
        <v>233</v>
      </c>
      <c r="D32" s="217" t="s">
        <v>1416</v>
      </c>
      <c r="E32" s="217" t="s">
        <v>1417</v>
      </c>
      <c r="F32" s="223" t="s">
        <v>1099</v>
      </c>
      <c r="G32" s="22" t="s">
        <v>266</v>
      </c>
      <c r="H32" s="22">
        <v>1</v>
      </c>
      <c r="I32" s="23">
        <v>41579</v>
      </c>
      <c r="J32" s="23">
        <v>41579</v>
      </c>
      <c r="K32" s="13"/>
      <c r="L32" s="11"/>
      <c r="M32" s="11">
        <v>1179400</v>
      </c>
      <c r="N32" s="25">
        <v>49</v>
      </c>
      <c r="O32" s="11">
        <v>577906</v>
      </c>
      <c r="P32" s="11"/>
      <c r="Q32" s="177" t="s">
        <v>1367</v>
      </c>
    </row>
    <row r="33" spans="1:17" ht="23.45" customHeight="1">
      <c r="A33" s="22">
        <v>27</v>
      </c>
      <c r="B33" s="22">
        <v>6</v>
      </c>
      <c r="C33" s="22">
        <v>57</v>
      </c>
      <c r="D33" s="217" t="s">
        <v>1374</v>
      </c>
      <c r="E33" s="217" t="s">
        <v>1375</v>
      </c>
      <c r="F33" s="223" t="s">
        <v>1379</v>
      </c>
      <c r="G33" s="22" t="s">
        <v>266</v>
      </c>
      <c r="H33" s="22">
        <v>1</v>
      </c>
      <c r="I33" s="23">
        <v>41639</v>
      </c>
      <c r="J33" s="23">
        <v>41639</v>
      </c>
      <c r="K33" s="13"/>
      <c r="L33" s="11"/>
      <c r="M33" s="11">
        <v>1250000</v>
      </c>
      <c r="N33" s="25">
        <v>48</v>
      </c>
      <c r="O33" s="11">
        <v>600000</v>
      </c>
      <c r="P33" s="11"/>
      <c r="Q33" s="177" t="s">
        <v>1367</v>
      </c>
    </row>
    <row r="34" spans="1:17" ht="23.45" customHeight="1">
      <c r="A34" s="22">
        <v>28</v>
      </c>
      <c r="B34" s="22">
        <v>14</v>
      </c>
      <c r="C34" s="22">
        <v>113</v>
      </c>
      <c r="D34" s="217" t="s">
        <v>1394</v>
      </c>
      <c r="E34" s="217" t="s">
        <v>1395</v>
      </c>
      <c r="F34" s="223" t="s">
        <v>294</v>
      </c>
      <c r="G34" s="22" t="s">
        <v>266</v>
      </c>
      <c r="H34" s="22">
        <v>1</v>
      </c>
      <c r="I34" s="23">
        <v>41305</v>
      </c>
      <c r="J34" s="23">
        <v>41305</v>
      </c>
      <c r="K34" s="13"/>
      <c r="L34" s="11"/>
      <c r="M34" s="11">
        <v>1500000</v>
      </c>
      <c r="N34" s="25">
        <v>41</v>
      </c>
      <c r="O34" s="11">
        <v>615000</v>
      </c>
      <c r="P34" s="11"/>
      <c r="Q34" s="177" t="s">
        <v>1367</v>
      </c>
    </row>
    <row r="35" spans="1:17" ht="23.45" customHeight="1">
      <c r="A35" s="22">
        <v>29</v>
      </c>
      <c r="B35" s="22">
        <v>7</v>
      </c>
      <c r="C35" s="22">
        <v>58</v>
      </c>
      <c r="D35" s="217" t="s">
        <v>1376</v>
      </c>
      <c r="E35" s="217" t="s">
        <v>1377</v>
      </c>
      <c r="F35" s="223" t="s">
        <v>1380</v>
      </c>
      <c r="G35" s="22" t="s">
        <v>266</v>
      </c>
      <c r="H35" s="22">
        <v>1</v>
      </c>
      <c r="I35" s="23">
        <v>41275</v>
      </c>
      <c r="J35" s="23">
        <v>41275</v>
      </c>
      <c r="K35" s="13"/>
      <c r="L35" s="11"/>
      <c r="M35" s="11">
        <v>2310000</v>
      </c>
      <c r="N35" s="25">
        <v>40</v>
      </c>
      <c r="O35" s="11">
        <v>924000</v>
      </c>
      <c r="P35" s="11"/>
      <c r="Q35" s="177" t="s">
        <v>1367</v>
      </c>
    </row>
    <row r="36" spans="1:17" ht="23.45" customHeight="1">
      <c r="A36" s="22">
        <v>30</v>
      </c>
      <c r="B36" s="22">
        <v>26</v>
      </c>
      <c r="C36" s="22">
        <v>176</v>
      </c>
      <c r="D36" s="217" t="s">
        <v>1414</v>
      </c>
      <c r="E36" s="217" t="s">
        <v>1415</v>
      </c>
      <c r="F36" s="223" t="s">
        <v>294</v>
      </c>
      <c r="G36" s="22" t="s">
        <v>266</v>
      </c>
      <c r="H36" s="22">
        <v>1</v>
      </c>
      <c r="I36" s="23">
        <v>41639</v>
      </c>
      <c r="J36" s="23">
        <v>41639</v>
      </c>
      <c r="K36" s="13"/>
      <c r="L36" s="11"/>
      <c r="M36" s="11">
        <v>540000</v>
      </c>
      <c r="N36" s="25">
        <v>48</v>
      </c>
      <c r="O36" s="11">
        <v>259200</v>
      </c>
      <c r="P36" s="11"/>
      <c r="Q36" s="177" t="s">
        <v>1367</v>
      </c>
    </row>
    <row r="37" spans="1:17" ht="23.45" customHeight="1">
      <c r="A37" s="22">
        <v>31</v>
      </c>
      <c r="B37" s="22">
        <v>8</v>
      </c>
      <c r="C37" s="22">
        <v>61</v>
      </c>
      <c r="D37" s="217" t="s">
        <v>1381</v>
      </c>
      <c r="E37" s="217" t="s">
        <v>1382</v>
      </c>
      <c r="F37" s="223" t="s">
        <v>1385</v>
      </c>
      <c r="G37" s="22" t="s">
        <v>266</v>
      </c>
      <c r="H37" s="22">
        <v>1</v>
      </c>
      <c r="I37" s="23">
        <v>41639</v>
      </c>
      <c r="J37" s="23">
        <v>41639</v>
      </c>
      <c r="K37" s="13"/>
      <c r="L37" s="11"/>
      <c r="M37" s="11">
        <v>520000</v>
      </c>
      <c r="N37" s="25">
        <v>44</v>
      </c>
      <c r="O37" s="11">
        <v>228800</v>
      </c>
      <c r="P37" s="11"/>
      <c r="Q37" s="177" t="s">
        <v>1367</v>
      </c>
    </row>
    <row r="38" spans="1:17" ht="23.45" customHeight="1">
      <c r="A38" s="22">
        <v>32</v>
      </c>
      <c r="B38" s="22">
        <v>21</v>
      </c>
      <c r="C38" s="22">
        <v>151</v>
      </c>
      <c r="D38" s="217" t="s">
        <v>1405</v>
      </c>
      <c r="E38" s="217" t="s">
        <v>1406</v>
      </c>
      <c r="F38" s="223" t="s">
        <v>1407</v>
      </c>
      <c r="G38" s="22" t="s">
        <v>266</v>
      </c>
      <c r="H38" s="22">
        <v>1</v>
      </c>
      <c r="I38" s="23">
        <v>41639</v>
      </c>
      <c r="J38" s="23">
        <v>41639</v>
      </c>
      <c r="K38" s="13"/>
      <c r="L38" s="11"/>
      <c r="M38" s="11">
        <v>310000</v>
      </c>
      <c r="N38" s="25">
        <v>44</v>
      </c>
      <c r="O38" s="11">
        <v>136400</v>
      </c>
      <c r="P38" s="11"/>
      <c r="Q38" s="177" t="s">
        <v>1367</v>
      </c>
    </row>
    <row r="39" spans="1:17" ht="23.45" customHeight="1">
      <c r="A39" s="22">
        <v>33</v>
      </c>
      <c r="B39" s="22">
        <v>38</v>
      </c>
      <c r="C39" s="22">
        <v>259</v>
      </c>
      <c r="D39" s="217" t="s">
        <v>1429</v>
      </c>
      <c r="E39" s="217" t="s">
        <v>1430</v>
      </c>
      <c r="F39" s="223" t="s">
        <v>1433</v>
      </c>
      <c r="G39" s="22" t="s">
        <v>266</v>
      </c>
      <c r="H39" s="22">
        <v>1</v>
      </c>
      <c r="I39" s="23">
        <v>41394</v>
      </c>
      <c r="J39" s="23">
        <v>41394</v>
      </c>
      <c r="K39" s="13"/>
      <c r="L39" s="11"/>
      <c r="M39" s="11">
        <v>80000</v>
      </c>
      <c r="N39" s="25">
        <v>48</v>
      </c>
      <c r="O39" s="11">
        <v>38400</v>
      </c>
      <c r="P39" s="11"/>
      <c r="Q39" s="177" t="s">
        <v>1367</v>
      </c>
    </row>
    <row r="40" spans="1:17" ht="23.45" customHeight="1">
      <c r="A40" s="22">
        <v>34</v>
      </c>
      <c r="B40" s="22">
        <v>54</v>
      </c>
      <c r="C40" s="22">
        <v>305</v>
      </c>
      <c r="D40" s="217" t="s">
        <v>1466</v>
      </c>
      <c r="E40" s="217" t="s">
        <v>1467</v>
      </c>
      <c r="F40" s="223" t="s">
        <v>1468</v>
      </c>
      <c r="G40" s="22" t="s">
        <v>266</v>
      </c>
      <c r="H40" s="22">
        <v>1</v>
      </c>
      <c r="I40" s="23">
        <v>41026</v>
      </c>
      <c r="J40" s="23">
        <v>41026</v>
      </c>
      <c r="K40" s="13"/>
      <c r="L40" s="11"/>
      <c r="M40" s="11">
        <v>1100000</v>
      </c>
      <c r="N40" s="25">
        <v>39</v>
      </c>
      <c r="O40" s="202">
        <v>429000</v>
      </c>
      <c r="P40" s="202"/>
      <c r="Q40" s="203" t="s">
        <v>1367</v>
      </c>
    </row>
    <row r="41" spans="1:17" ht="23.45" customHeight="1">
      <c r="A41" s="22">
        <v>35</v>
      </c>
      <c r="B41" s="22">
        <v>23</v>
      </c>
      <c r="C41" s="22">
        <v>161</v>
      </c>
      <c r="D41" s="217" t="s">
        <v>1030</v>
      </c>
      <c r="E41" s="217" t="s">
        <v>1410</v>
      </c>
      <c r="F41" s="223" t="s">
        <v>278</v>
      </c>
      <c r="G41" s="22" t="s">
        <v>266</v>
      </c>
      <c r="H41" s="22">
        <v>1</v>
      </c>
      <c r="I41" s="23">
        <v>41820</v>
      </c>
      <c r="J41" s="23">
        <v>41820</v>
      </c>
      <c r="K41" s="13"/>
      <c r="L41" s="11"/>
      <c r="M41" s="11">
        <v>55000</v>
      </c>
      <c r="N41" s="25">
        <v>62</v>
      </c>
      <c r="O41" s="11">
        <v>34100</v>
      </c>
      <c r="P41" s="11"/>
      <c r="Q41" s="177" t="s">
        <v>1367</v>
      </c>
    </row>
    <row r="42" spans="1:17" ht="23.45" customHeight="1">
      <c r="A42" s="22">
        <v>36</v>
      </c>
      <c r="B42" s="22">
        <v>18</v>
      </c>
      <c r="C42" s="22">
        <v>138</v>
      </c>
      <c r="D42" s="217" t="s">
        <v>1399</v>
      </c>
      <c r="E42" s="217" t="s">
        <v>1400</v>
      </c>
      <c r="F42" s="223" t="s">
        <v>1403</v>
      </c>
      <c r="G42" s="22" t="s">
        <v>266</v>
      </c>
      <c r="H42" s="22">
        <v>1</v>
      </c>
      <c r="I42" s="23">
        <v>41639</v>
      </c>
      <c r="J42" s="23">
        <v>41639</v>
      </c>
      <c r="K42" s="13"/>
      <c r="L42" s="11"/>
      <c r="M42" s="11">
        <v>300000</v>
      </c>
      <c r="N42" s="25">
        <v>45</v>
      </c>
      <c r="O42" s="11">
        <v>135000</v>
      </c>
      <c r="P42" s="11"/>
      <c r="Q42" s="177" t="s">
        <v>1367</v>
      </c>
    </row>
    <row r="43" spans="1:17" ht="23.45" customHeight="1">
      <c r="A43" s="22">
        <v>37</v>
      </c>
      <c r="B43" s="22">
        <v>17</v>
      </c>
      <c r="C43" s="22">
        <v>137</v>
      </c>
      <c r="D43" s="217" t="s">
        <v>364</v>
      </c>
      <c r="E43" s="217" t="s">
        <v>1398</v>
      </c>
      <c r="F43" s="223" t="s">
        <v>1402</v>
      </c>
      <c r="G43" s="22" t="s">
        <v>266</v>
      </c>
      <c r="H43" s="22">
        <v>1</v>
      </c>
      <c r="I43" s="23">
        <v>41639</v>
      </c>
      <c r="J43" s="23">
        <v>41639</v>
      </c>
      <c r="K43" s="13"/>
      <c r="L43" s="11"/>
      <c r="M43" s="11">
        <v>820000</v>
      </c>
      <c r="N43" s="25">
        <v>45</v>
      </c>
      <c r="O43" s="11">
        <v>369000</v>
      </c>
      <c r="P43" s="11"/>
      <c r="Q43" s="177" t="s">
        <v>1367</v>
      </c>
    </row>
    <row r="44" spans="1:17" ht="23.45" customHeight="1">
      <c r="A44" s="22">
        <v>38</v>
      </c>
      <c r="B44" s="22">
        <v>30</v>
      </c>
      <c r="C44" s="22">
        <v>251</v>
      </c>
      <c r="D44" s="217" t="s">
        <v>1420</v>
      </c>
      <c r="E44" s="217" t="s">
        <v>1421</v>
      </c>
      <c r="F44" s="223" t="s">
        <v>388</v>
      </c>
      <c r="G44" s="22" t="s">
        <v>266</v>
      </c>
      <c r="H44" s="22">
        <v>1</v>
      </c>
      <c r="I44" s="23">
        <v>40481</v>
      </c>
      <c r="J44" s="23">
        <v>40481</v>
      </c>
      <c r="K44" s="13"/>
      <c r="L44" s="11"/>
      <c r="M44" s="11">
        <v>2100</v>
      </c>
      <c r="N44" s="25">
        <v>28</v>
      </c>
      <c r="O44" s="11">
        <v>588</v>
      </c>
      <c r="P44" s="11"/>
      <c r="Q44" s="177" t="s">
        <v>1367</v>
      </c>
    </row>
    <row r="45" spans="1:17" ht="23.45" customHeight="1">
      <c r="A45" s="22">
        <v>39</v>
      </c>
      <c r="B45" s="22">
        <v>41</v>
      </c>
      <c r="C45" s="22">
        <v>288</v>
      </c>
      <c r="D45" s="217" t="s">
        <v>1438</v>
      </c>
      <c r="E45" s="217" t="s">
        <v>1439</v>
      </c>
      <c r="F45" s="223"/>
      <c r="G45" s="22" t="s">
        <v>266</v>
      </c>
      <c r="H45" s="22">
        <v>1</v>
      </c>
      <c r="I45" s="23">
        <v>41061</v>
      </c>
      <c r="J45" s="23">
        <v>41061</v>
      </c>
      <c r="K45" s="13"/>
      <c r="L45" s="11"/>
      <c r="M45" s="11">
        <v>2000</v>
      </c>
      <c r="N45" s="25">
        <v>37</v>
      </c>
      <c r="O45" s="11">
        <v>740</v>
      </c>
      <c r="P45" s="11"/>
      <c r="Q45" s="177" t="s">
        <v>1367</v>
      </c>
    </row>
    <row r="46" spans="1:17" ht="23.45" customHeight="1">
      <c r="A46" s="22">
        <v>40</v>
      </c>
      <c r="B46" s="22">
        <v>32</v>
      </c>
      <c r="C46" s="22">
        <v>253</v>
      </c>
      <c r="D46" s="217" t="s">
        <v>1030</v>
      </c>
      <c r="E46" s="217" t="s">
        <v>1423</v>
      </c>
      <c r="F46" s="223" t="s">
        <v>1042</v>
      </c>
      <c r="G46" s="22" t="s">
        <v>266</v>
      </c>
      <c r="H46" s="22">
        <v>1</v>
      </c>
      <c r="I46" s="23">
        <v>28855</v>
      </c>
      <c r="J46" s="23">
        <v>28855</v>
      </c>
      <c r="K46" s="13"/>
      <c r="L46" s="11"/>
      <c r="M46" s="11">
        <v>95000</v>
      </c>
      <c r="N46" s="25">
        <v>10</v>
      </c>
      <c r="O46" s="11">
        <v>9500</v>
      </c>
      <c r="P46" s="11"/>
      <c r="Q46" s="177" t="s">
        <v>1367</v>
      </c>
    </row>
    <row r="47" spans="1:17" ht="23.45" customHeight="1">
      <c r="A47" s="22">
        <v>41</v>
      </c>
      <c r="B47" s="22">
        <v>45</v>
      </c>
      <c r="C47" s="22">
        <v>292</v>
      </c>
      <c r="D47" s="217" t="s">
        <v>396</v>
      </c>
      <c r="E47" s="217" t="s">
        <v>1443</v>
      </c>
      <c r="F47" s="223"/>
      <c r="G47" s="22" t="s">
        <v>266</v>
      </c>
      <c r="H47" s="22">
        <v>1</v>
      </c>
      <c r="I47" s="23">
        <v>41061</v>
      </c>
      <c r="J47" s="23">
        <v>41061</v>
      </c>
      <c r="K47" s="13"/>
      <c r="L47" s="11"/>
      <c r="M47" s="11">
        <v>900</v>
      </c>
      <c r="N47" s="25">
        <v>39</v>
      </c>
      <c r="O47" s="11">
        <v>351</v>
      </c>
      <c r="P47" s="11"/>
      <c r="Q47" s="177" t="s">
        <v>1367</v>
      </c>
    </row>
    <row r="48" spans="1:17" ht="23.45" customHeight="1">
      <c r="A48" s="22">
        <v>42</v>
      </c>
      <c r="B48" s="22">
        <v>33</v>
      </c>
      <c r="C48" s="22">
        <v>254</v>
      </c>
      <c r="D48" s="217" t="s">
        <v>1030</v>
      </c>
      <c r="E48" s="217" t="s">
        <v>1424</v>
      </c>
      <c r="F48" s="223" t="s">
        <v>1042</v>
      </c>
      <c r="G48" s="22" t="s">
        <v>266</v>
      </c>
      <c r="H48" s="22">
        <v>1</v>
      </c>
      <c r="I48" s="23">
        <v>32508</v>
      </c>
      <c r="J48" s="23">
        <v>32508</v>
      </c>
      <c r="K48" s="13"/>
      <c r="L48" s="11"/>
      <c r="M48" s="11">
        <v>53000</v>
      </c>
      <c r="N48" s="25">
        <v>10</v>
      </c>
      <c r="O48" s="11">
        <v>5300</v>
      </c>
      <c r="P48" s="11"/>
      <c r="Q48" s="177" t="s">
        <v>1367</v>
      </c>
    </row>
    <row r="49" spans="1:17" ht="23.45" customHeight="1">
      <c r="A49" s="22">
        <v>43</v>
      </c>
      <c r="B49" s="22">
        <v>34</v>
      </c>
      <c r="C49" s="22">
        <v>255</v>
      </c>
      <c r="D49" s="217" t="s">
        <v>1425</v>
      </c>
      <c r="E49" s="217" t="s">
        <v>1426</v>
      </c>
      <c r="F49" s="223" t="s">
        <v>1042</v>
      </c>
      <c r="G49" s="22" t="s">
        <v>266</v>
      </c>
      <c r="H49" s="22">
        <v>1</v>
      </c>
      <c r="I49" s="23">
        <v>32508</v>
      </c>
      <c r="J49" s="23">
        <v>32508</v>
      </c>
      <c r="K49" s="13"/>
      <c r="L49" s="11"/>
      <c r="M49" s="11">
        <v>62000</v>
      </c>
      <c r="N49" s="25">
        <v>10</v>
      </c>
      <c r="O49" s="11">
        <v>6200</v>
      </c>
      <c r="P49" s="11"/>
      <c r="Q49" s="177" t="s">
        <v>1367</v>
      </c>
    </row>
    <row r="50" spans="1:17" ht="23.45" customHeight="1">
      <c r="A50" s="22">
        <v>44</v>
      </c>
      <c r="B50" s="22">
        <v>13</v>
      </c>
      <c r="C50" s="22">
        <v>91</v>
      </c>
      <c r="D50" s="217" t="s">
        <v>1391</v>
      </c>
      <c r="E50" s="217" t="s">
        <v>1392</v>
      </c>
      <c r="F50" s="223" t="s">
        <v>1393</v>
      </c>
      <c r="G50" s="22" t="s">
        <v>266</v>
      </c>
      <c r="H50" s="22">
        <v>1</v>
      </c>
      <c r="I50" s="23">
        <v>41275</v>
      </c>
      <c r="J50" s="23">
        <v>41275</v>
      </c>
      <c r="K50" s="13"/>
      <c r="L50" s="11"/>
      <c r="M50" s="11">
        <v>64000</v>
      </c>
      <c r="N50" s="25">
        <v>51</v>
      </c>
      <c r="O50" s="11">
        <v>32640</v>
      </c>
      <c r="P50" s="11"/>
      <c r="Q50" s="177" t="s">
        <v>1367</v>
      </c>
    </row>
    <row r="51" spans="1:17" ht="23.45" customHeight="1">
      <c r="A51" s="22">
        <v>45</v>
      </c>
      <c r="B51" s="22">
        <v>35</v>
      </c>
      <c r="C51" s="22">
        <v>256</v>
      </c>
      <c r="D51" s="217" t="s">
        <v>379</v>
      </c>
      <c r="E51" s="217" t="s">
        <v>1427</v>
      </c>
      <c r="F51" s="223" t="s">
        <v>1432</v>
      </c>
      <c r="G51" s="22" t="s">
        <v>266</v>
      </c>
      <c r="H51" s="22">
        <v>1</v>
      </c>
      <c r="I51" s="23">
        <v>32508</v>
      </c>
      <c r="J51" s="23">
        <v>32508</v>
      </c>
      <c r="K51" s="13"/>
      <c r="L51" s="11"/>
      <c r="M51" s="11">
        <v>32000</v>
      </c>
      <c r="N51" s="25">
        <v>10</v>
      </c>
      <c r="O51" s="11">
        <v>3200</v>
      </c>
      <c r="P51" s="11"/>
      <c r="Q51" s="177" t="s">
        <v>1367</v>
      </c>
    </row>
    <row r="52" spans="1:17" ht="23.45" customHeight="1">
      <c r="A52" s="22">
        <v>46</v>
      </c>
      <c r="B52" s="22">
        <v>36</v>
      </c>
      <c r="C52" s="22">
        <v>257</v>
      </c>
      <c r="D52" s="217" t="s">
        <v>299</v>
      </c>
      <c r="E52" s="217" t="s">
        <v>1428</v>
      </c>
      <c r="F52" s="223" t="s">
        <v>388</v>
      </c>
      <c r="G52" s="22" t="s">
        <v>266</v>
      </c>
      <c r="H52" s="22">
        <v>1</v>
      </c>
      <c r="I52" s="23">
        <v>29586</v>
      </c>
      <c r="J52" s="23">
        <v>29586</v>
      </c>
      <c r="K52" s="13"/>
      <c r="L52" s="11"/>
      <c r="M52" s="11">
        <v>39000</v>
      </c>
      <c r="N52" s="25">
        <v>10</v>
      </c>
      <c r="O52" s="11">
        <v>3900</v>
      </c>
      <c r="P52" s="11"/>
      <c r="Q52" s="177" t="s">
        <v>1367</v>
      </c>
    </row>
    <row r="53" spans="1:17" ht="23.45" customHeight="1">
      <c r="A53" s="22">
        <v>47</v>
      </c>
      <c r="B53" s="22">
        <v>40</v>
      </c>
      <c r="C53" s="22">
        <v>282</v>
      </c>
      <c r="D53" s="217" t="s">
        <v>1420</v>
      </c>
      <c r="E53" s="217" t="s">
        <v>1436</v>
      </c>
      <c r="F53" s="223" t="s">
        <v>1437</v>
      </c>
      <c r="G53" s="22" t="s">
        <v>266</v>
      </c>
      <c r="H53" s="22">
        <v>1</v>
      </c>
      <c r="I53" s="23">
        <v>33969</v>
      </c>
      <c r="J53" s="23">
        <v>33969</v>
      </c>
      <c r="K53" s="13"/>
      <c r="L53" s="11"/>
      <c r="M53" s="11">
        <v>2100</v>
      </c>
      <c r="N53" s="25">
        <v>10</v>
      </c>
      <c r="O53" s="202">
        <v>210</v>
      </c>
      <c r="P53" s="202"/>
      <c r="Q53" s="203" t="s">
        <v>1367</v>
      </c>
    </row>
    <row r="54" spans="1:17" ht="23.45" customHeight="1">
      <c r="A54" s="22">
        <v>48</v>
      </c>
      <c r="B54" s="22">
        <v>37</v>
      </c>
      <c r="C54" s="22">
        <v>258</v>
      </c>
      <c r="D54" s="217" t="s">
        <v>462</v>
      </c>
      <c r="E54" s="217">
        <v>950</v>
      </c>
      <c r="F54" s="223" t="s">
        <v>478</v>
      </c>
      <c r="G54" s="22" t="s">
        <v>266</v>
      </c>
      <c r="H54" s="22">
        <v>1</v>
      </c>
      <c r="I54" s="23">
        <v>41274</v>
      </c>
      <c r="J54" s="23">
        <v>41274</v>
      </c>
      <c r="K54" s="13"/>
      <c r="L54" s="11"/>
      <c r="M54" s="11">
        <v>58000</v>
      </c>
      <c r="N54" s="25">
        <v>43</v>
      </c>
      <c r="O54" s="11">
        <v>24940</v>
      </c>
      <c r="P54" s="11"/>
      <c r="Q54" s="177" t="s">
        <v>1367</v>
      </c>
    </row>
    <row r="55" spans="1:17" ht="23.45" customHeight="1">
      <c r="A55" s="22">
        <v>49</v>
      </c>
      <c r="B55" s="22">
        <v>39</v>
      </c>
      <c r="C55" s="22">
        <v>272</v>
      </c>
      <c r="D55" s="217" t="s">
        <v>396</v>
      </c>
      <c r="E55" s="217" t="s">
        <v>1434</v>
      </c>
      <c r="F55" s="223" t="s">
        <v>1435</v>
      </c>
      <c r="G55" s="22" t="s">
        <v>266</v>
      </c>
      <c r="H55" s="22">
        <v>1</v>
      </c>
      <c r="I55" s="23">
        <v>40814</v>
      </c>
      <c r="J55" s="23">
        <v>40814</v>
      </c>
      <c r="K55" s="13"/>
      <c r="L55" s="11"/>
      <c r="M55" s="11">
        <v>900</v>
      </c>
      <c r="N55" s="25">
        <v>35</v>
      </c>
      <c r="O55" s="11">
        <v>315</v>
      </c>
      <c r="P55" s="11"/>
      <c r="Q55" s="177" t="s">
        <v>1367</v>
      </c>
    </row>
    <row r="56" spans="1:17" ht="23.45" customHeight="1">
      <c r="A56" s="22">
        <v>50</v>
      </c>
      <c r="B56" s="22">
        <v>56</v>
      </c>
      <c r="C56" s="22">
        <v>336</v>
      </c>
      <c r="D56" s="217" t="s">
        <v>1470</v>
      </c>
      <c r="E56" s="217" t="s">
        <v>1471</v>
      </c>
      <c r="F56" s="223" t="s">
        <v>412</v>
      </c>
      <c r="G56" s="22" t="s">
        <v>266</v>
      </c>
      <c r="H56" s="22">
        <v>1</v>
      </c>
      <c r="I56" s="23">
        <v>41275</v>
      </c>
      <c r="J56" s="23">
        <v>41275</v>
      </c>
      <c r="K56" s="13"/>
      <c r="L56" s="11"/>
      <c r="M56" s="11">
        <v>5500</v>
      </c>
      <c r="N56" s="25">
        <v>66</v>
      </c>
      <c r="O56" s="11">
        <v>3630</v>
      </c>
      <c r="P56" s="11"/>
      <c r="Q56" s="177" t="s">
        <v>1367</v>
      </c>
    </row>
    <row r="57" spans="1:17" ht="23.45" customHeight="1">
      <c r="A57" s="22">
        <v>51</v>
      </c>
      <c r="B57" s="22">
        <v>55</v>
      </c>
      <c r="C57" s="22">
        <v>335</v>
      </c>
      <c r="D57" s="217" t="s">
        <v>1469</v>
      </c>
      <c r="E57" s="217" t="s">
        <v>637</v>
      </c>
      <c r="F57" s="223" t="s">
        <v>412</v>
      </c>
      <c r="G57" s="22" t="s">
        <v>266</v>
      </c>
      <c r="H57" s="22">
        <v>1</v>
      </c>
      <c r="I57" s="23">
        <v>41275</v>
      </c>
      <c r="J57" s="23">
        <v>41275</v>
      </c>
      <c r="K57" s="13"/>
      <c r="L57" s="11"/>
      <c r="M57" s="11">
        <v>21900</v>
      </c>
      <c r="N57" s="25">
        <v>66</v>
      </c>
      <c r="O57" s="11">
        <v>14454</v>
      </c>
      <c r="P57" s="11"/>
      <c r="Q57" s="177" t="s">
        <v>1367</v>
      </c>
    </row>
    <row r="58" spans="1:17" ht="23.45" customHeight="1">
      <c r="A58" s="22">
        <v>52</v>
      </c>
      <c r="B58" s="22">
        <v>57</v>
      </c>
      <c r="C58" s="22">
        <v>337</v>
      </c>
      <c r="D58" s="217" t="s">
        <v>1472</v>
      </c>
      <c r="E58" s="217" t="s">
        <v>1046</v>
      </c>
      <c r="F58" s="223" t="s">
        <v>412</v>
      </c>
      <c r="G58" s="22" t="s">
        <v>266</v>
      </c>
      <c r="H58" s="22">
        <v>1</v>
      </c>
      <c r="I58" s="23">
        <v>41275</v>
      </c>
      <c r="J58" s="23">
        <v>41275</v>
      </c>
      <c r="K58" s="13"/>
      <c r="L58" s="11"/>
      <c r="M58" s="11">
        <v>10900</v>
      </c>
      <c r="N58" s="25">
        <v>66</v>
      </c>
      <c r="O58" s="11">
        <v>7194</v>
      </c>
      <c r="P58" s="11"/>
      <c r="Q58" s="177" t="s">
        <v>1367</v>
      </c>
    </row>
    <row r="59" spans="1:17" ht="23.45" customHeight="1">
      <c r="A59" s="22">
        <v>53</v>
      </c>
      <c r="B59" s="22">
        <v>31</v>
      </c>
      <c r="C59" s="22">
        <v>252</v>
      </c>
      <c r="D59" s="217" t="s">
        <v>1420</v>
      </c>
      <c r="E59" s="217" t="s">
        <v>1422</v>
      </c>
      <c r="F59" s="223" t="s">
        <v>388</v>
      </c>
      <c r="G59" s="22">
        <v>0</v>
      </c>
      <c r="H59" s="22">
        <v>1</v>
      </c>
      <c r="I59" s="23">
        <v>40481</v>
      </c>
      <c r="J59" s="23">
        <v>40481</v>
      </c>
      <c r="K59" s="13"/>
      <c r="L59" s="11"/>
      <c r="M59" s="11">
        <v>1600</v>
      </c>
      <c r="N59" s="25">
        <v>28</v>
      </c>
      <c r="O59" s="11">
        <v>448</v>
      </c>
      <c r="P59" s="11"/>
      <c r="Q59" s="177" t="s">
        <v>1367</v>
      </c>
    </row>
    <row r="60" spans="1:17" ht="26.45" customHeight="1">
      <c r="A60" s="259"/>
      <c r="B60" s="22">
        <v>24</v>
      </c>
      <c r="C60" s="22">
        <v>168</v>
      </c>
      <c r="D60" s="228" t="s">
        <v>1696</v>
      </c>
      <c r="E60" s="217" t="s">
        <v>1412</v>
      </c>
      <c r="F60" s="223" t="s">
        <v>374</v>
      </c>
      <c r="G60" s="22" t="s">
        <v>266</v>
      </c>
      <c r="H60" s="22">
        <v>1</v>
      </c>
      <c r="I60" s="23">
        <v>41640</v>
      </c>
      <c r="J60" s="23">
        <v>41640</v>
      </c>
      <c r="K60" s="13"/>
      <c r="L60" s="11"/>
      <c r="M60" s="11">
        <v>53000</v>
      </c>
      <c r="N60" s="25">
        <v>55</v>
      </c>
      <c r="O60" s="11">
        <v>29150</v>
      </c>
      <c r="P60" s="11"/>
      <c r="Q60" s="177" t="s">
        <v>1367</v>
      </c>
    </row>
    <row r="61" spans="1:17" ht="23.45" customHeight="1">
      <c r="A61" s="259"/>
      <c r="B61" s="22">
        <v>25</v>
      </c>
      <c r="C61" s="22">
        <v>169</v>
      </c>
      <c r="D61" s="228" t="s">
        <v>1695</v>
      </c>
      <c r="E61" s="217" t="s">
        <v>561</v>
      </c>
      <c r="F61" s="223" t="s">
        <v>1413</v>
      </c>
      <c r="G61" s="22" t="s">
        <v>266</v>
      </c>
      <c r="H61" s="22">
        <v>1</v>
      </c>
      <c r="I61" s="23">
        <v>41640</v>
      </c>
      <c r="J61" s="23">
        <v>41640</v>
      </c>
      <c r="K61" s="13"/>
      <c r="L61" s="11"/>
      <c r="M61" s="11">
        <v>57000</v>
      </c>
      <c r="N61" s="25">
        <v>55</v>
      </c>
      <c r="O61" s="11">
        <v>31350</v>
      </c>
      <c r="P61" s="11"/>
      <c r="Q61" s="177" t="s">
        <v>1367</v>
      </c>
    </row>
    <row r="62" spans="1:17" ht="23.45" customHeight="1">
      <c r="A62" s="259"/>
      <c r="B62" s="22">
        <v>27</v>
      </c>
      <c r="C62" s="22">
        <v>177</v>
      </c>
      <c r="D62" s="228" t="s">
        <v>1696</v>
      </c>
      <c r="E62" s="217" t="s">
        <v>1412</v>
      </c>
      <c r="F62" s="223" t="s">
        <v>374</v>
      </c>
      <c r="G62" s="22" t="s">
        <v>266</v>
      </c>
      <c r="H62" s="22">
        <v>1</v>
      </c>
      <c r="I62" s="23">
        <v>41639</v>
      </c>
      <c r="J62" s="23">
        <v>41639</v>
      </c>
      <c r="K62" s="13"/>
      <c r="L62" s="11"/>
      <c r="M62" s="11">
        <v>53000</v>
      </c>
      <c r="N62" s="25">
        <v>55</v>
      </c>
      <c r="O62" s="11">
        <v>29150</v>
      </c>
      <c r="P62" s="11"/>
      <c r="Q62" s="177" t="s">
        <v>1367</v>
      </c>
    </row>
    <row r="63" spans="1:17" ht="23.45" customHeight="1">
      <c r="A63" s="259"/>
      <c r="B63" s="22">
        <v>48</v>
      </c>
      <c r="C63" s="22">
        <v>297</v>
      </c>
      <c r="D63" s="228" t="s">
        <v>1695</v>
      </c>
      <c r="E63" s="217" t="s">
        <v>1447</v>
      </c>
      <c r="F63" s="223" t="s">
        <v>1459</v>
      </c>
      <c r="G63" s="22" t="s">
        <v>266</v>
      </c>
      <c r="H63" s="22">
        <v>5</v>
      </c>
      <c r="I63" s="23">
        <v>2013.11</v>
      </c>
      <c r="J63" s="23">
        <v>2013.11</v>
      </c>
      <c r="K63" s="13"/>
      <c r="L63" s="11"/>
      <c r="M63" s="11">
        <v>265000</v>
      </c>
      <c r="N63" s="25">
        <v>54</v>
      </c>
      <c r="O63" s="11">
        <v>143100</v>
      </c>
      <c r="P63" s="11"/>
      <c r="Q63" s="177" t="s">
        <v>1367</v>
      </c>
    </row>
    <row r="64" spans="1:17" ht="23.45" customHeight="1">
      <c r="A64" s="259"/>
      <c r="B64" s="22">
        <v>58</v>
      </c>
      <c r="C64" s="22">
        <v>366</v>
      </c>
      <c r="D64" s="217" t="s">
        <v>426</v>
      </c>
      <c r="E64" s="217" t="s">
        <v>1473</v>
      </c>
      <c r="F64" s="223" t="s">
        <v>437</v>
      </c>
      <c r="G64" s="22" t="s">
        <v>1475</v>
      </c>
      <c r="H64" s="22">
        <v>1</v>
      </c>
      <c r="I64" s="23">
        <v>41640</v>
      </c>
      <c r="J64" s="23">
        <v>41640</v>
      </c>
      <c r="K64" s="13"/>
      <c r="L64" s="11"/>
      <c r="M64" s="11">
        <v>103000</v>
      </c>
      <c r="N64" s="25">
        <v>56</v>
      </c>
      <c r="O64" s="11">
        <v>57680</v>
      </c>
      <c r="P64" s="11"/>
      <c r="Q64" s="177" t="s">
        <v>1367</v>
      </c>
    </row>
    <row r="65" spans="1:17" ht="23.45" customHeight="1">
      <c r="A65" s="259"/>
      <c r="B65" s="22">
        <v>59</v>
      </c>
      <c r="C65" s="22">
        <v>367</v>
      </c>
      <c r="D65" s="217" t="s">
        <v>428</v>
      </c>
      <c r="E65" s="217" t="s">
        <v>1474</v>
      </c>
      <c r="F65" s="223" t="s">
        <v>437</v>
      </c>
      <c r="G65" s="22" t="s">
        <v>1475</v>
      </c>
      <c r="H65" s="22">
        <v>10</v>
      </c>
      <c r="I65" s="23">
        <v>40909</v>
      </c>
      <c r="J65" s="23">
        <v>40909</v>
      </c>
      <c r="K65" s="13"/>
      <c r="L65" s="11"/>
      <c r="M65" s="11">
        <v>310000</v>
      </c>
      <c r="N65" s="25">
        <v>43</v>
      </c>
      <c r="O65" s="11">
        <v>133300</v>
      </c>
      <c r="P65" s="11"/>
      <c r="Q65" s="177" t="s">
        <v>1367</v>
      </c>
    </row>
    <row r="66" spans="1:17" ht="23.45" customHeight="1">
      <c r="A66" s="259"/>
      <c r="B66" s="22">
        <v>60</v>
      </c>
      <c r="C66" s="22">
        <v>368</v>
      </c>
      <c r="D66" s="217" t="s">
        <v>430</v>
      </c>
      <c r="E66" s="217" t="s">
        <v>431</v>
      </c>
      <c r="F66" s="223" t="s">
        <v>437</v>
      </c>
      <c r="G66" s="22" t="s">
        <v>266</v>
      </c>
      <c r="H66" s="22">
        <v>2</v>
      </c>
      <c r="I66" s="23">
        <v>40909</v>
      </c>
      <c r="J66" s="23">
        <v>40909</v>
      </c>
      <c r="K66" s="13"/>
      <c r="L66" s="11"/>
      <c r="M66" s="11">
        <v>84000</v>
      </c>
      <c r="N66" s="25">
        <v>43</v>
      </c>
      <c r="O66" s="11">
        <v>36120</v>
      </c>
      <c r="P66" s="11"/>
      <c r="Q66" s="177" t="s">
        <v>1367</v>
      </c>
    </row>
    <row r="67" spans="1:17" ht="23.45" customHeight="1">
      <c r="A67" s="259"/>
      <c r="B67" s="22">
        <v>61</v>
      </c>
      <c r="C67" s="22">
        <v>369</v>
      </c>
      <c r="D67" s="217" t="s">
        <v>1047</v>
      </c>
      <c r="E67" s="217" t="s">
        <v>436</v>
      </c>
      <c r="F67" s="223" t="s">
        <v>437</v>
      </c>
      <c r="G67" s="22" t="s">
        <v>266</v>
      </c>
      <c r="H67" s="22">
        <v>8</v>
      </c>
      <c r="I67" s="23">
        <v>40909</v>
      </c>
      <c r="J67" s="23">
        <v>40909</v>
      </c>
      <c r="K67" s="13"/>
      <c r="L67" s="11"/>
      <c r="M67" s="11">
        <v>24000</v>
      </c>
      <c r="N67" s="25">
        <v>35</v>
      </c>
      <c r="O67" s="11">
        <v>8400</v>
      </c>
      <c r="P67" s="11"/>
      <c r="Q67" s="177" t="s">
        <v>1367</v>
      </c>
    </row>
    <row r="68" spans="1:17" ht="23.45" customHeight="1">
      <c r="A68" s="259"/>
      <c r="B68" s="22"/>
      <c r="C68" s="22"/>
      <c r="D68" s="232" t="s">
        <v>1701</v>
      </c>
      <c r="E68" s="221"/>
      <c r="F68" s="227"/>
      <c r="G68" s="210"/>
      <c r="H68" s="210"/>
      <c r="I68" s="211"/>
      <c r="J68" s="211"/>
      <c r="K68" s="212"/>
      <c r="L68" s="213"/>
      <c r="M68" s="213">
        <f>SUM(M7:M67)</f>
        <v>19017900</v>
      </c>
      <c r="N68" s="233"/>
      <c r="O68" s="213">
        <f>SUM(O7:O67)</f>
        <v>8135692</v>
      </c>
      <c r="P68" s="11"/>
      <c r="Q68" s="177"/>
    </row>
    <row r="69" spans="1:17" ht="24">
      <c r="A69" s="259"/>
      <c r="B69" s="22">
        <v>62</v>
      </c>
      <c r="C69" s="22">
        <v>46</v>
      </c>
      <c r="D69" s="217" t="s">
        <v>1476</v>
      </c>
      <c r="E69" s="217"/>
      <c r="F69" s="223" t="s">
        <v>1173</v>
      </c>
      <c r="G69" s="22" t="s">
        <v>266</v>
      </c>
      <c r="H69" s="22">
        <v>1</v>
      </c>
      <c r="I69" s="23">
        <v>41455</v>
      </c>
      <c r="J69" s="23">
        <v>41455</v>
      </c>
      <c r="K69" s="13"/>
      <c r="L69" s="11"/>
      <c r="M69" s="11">
        <v>900</v>
      </c>
      <c r="N69" s="25">
        <v>30</v>
      </c>
      <c r="O69" s="11">
        <v>270</v>
      </c>
      <c r="P69" s="11"/>
      <c r="Q69" s="22" t="s">
        <v>1367</v>
      </c>
    </row>
    <row r="70" spans="1:17" ht="24">
      <c r="A70" s="259"/>
      <c r="B70" s="22">
        <v>63</v>
      </c>
      <c r="C70" s="22">
        <v>229</v>
      </c>
      <c r="D70" s="217" t="s">
        <v>1477</v>
      </c>
      <c r="E70" s="217"/>
      <c r="F70" s="223" t="s">
        <v>1363</v>
      </c>
      <c r="G70" s="22" t="s">
        <v>266</v>
      </c>
      <c r="H70" s="22">
        <v>1</v>
      </c>
      <c r="I70" s="23">
        <v>41455</v>
      </c>
      <c r="J70" s="23">
        <v>41455</v>
      </c>
      <c r="K70" s="13"/>
      <c r="L70" s="11"/>
      <c r="M70" s="11">
        <v>18500</v>
      </c>
      <c r="N70" s="25">
        <v>35</v>
      </c>
      <c r="O70" s="11">
        <v>6475</v>
      </c>
      <c r="P70" s="11"/>
      <c r="Q70" s="22" t="s">
        <v>1367</v>
      </c>
    </row>
    <row r="71" spans="1:17" ht="24">
      <c r="A71" s="259"/>
      <c r="B71" s="22">
        <v>64</v>
      </c>
      <c r="C71" s="22">
        <v>230</v>
      </c>
      <c r="D71" s="217" t="s">
        <v>1478</v>
      </c>
      <c r="E71" s="217"/>
      <c r="F71" s="223" t="s">
        <v>1363</v>
      </c>
      <c r="G71" s="22" t="s">
        <v>266</v>
      </c>
      <c r="H71" s="22">
        <v>1</v>
      </c>
      <c r="I71" s="23">
        <v>41455</v>
      </c>
      <c r="J71" s="23">
        <v>41455</v>
      </c>
      <c r="K71" s="13"/>
      <c r="L71" s="11"/>
      <c r="M71" s="11">
        <v>41200</v>
      </c>
      <c r="N71" s="25">
        <v>35</v>
      </c>
      <c r="O71" s="11">
        <v>14420</v>
      </c>
      <c r="P71" s="11"/>
      <c r="Q71" s="22" t="s">
        <v>1367</v>
      </c>
    </row>
    <row r="72" spans="1:17" ht="24">
      <c r="A72" s="259"/>
      <c r="B72" s="22">
        <v>65</v>
      </c>
      <c r="C72" s="22">
        <v>231</v>
      </c>
      <c r="D72" s="217" t="s">
        <v>1479</v>
      </c>
      <c r="E72" s="217"/>
      <c r="F72" s="223" t="s">
        <v>1363</v>
      </c>
      <c r="G72" s="22" t="s">
        <v>266</v>
      </c>
      <c r="H72" s="22">
        <v>1</v>
      </c>
      <c r="I72" s="23">
        <v>41455</v>
      </c>
      <c r="J72" s="23">
        <v>41455</v>
      </c>
      <c r="K72" s="13"/>
      <c r="L72" s="11"/>
      <c r="M72" s="11">
        <v>18500</v>
      </c>
      <c r="N72" s="25">
        <v>35</v>
      </c>
      <c r="O72" s="11">
        <v>6475</v>
      </c>
      <c r="P72" s="11"/>
      <c r="Q72" s="22" t="s">
        <v>1367</v>
      </c>
    </row>
    <row r="73" spans="1:17" ht="24">
      <c r="A73" s="259"/>
      <c r="B73" s="22">
        <v>66</v>
      </c>
      <c r="C73" s="22">
        <v>232</v>
      </c>
      <c r="D73" s="217" t="s">
        <v>1480</v>
      </c>
      <c r="E73" s="217"/>
      <c r="F73" s="223" t="s">
        <v>1363</v>
      </c>
      <c r="G73" s="22" t="s">
        <v>266</v>
      </c>
      <c r="H73" s="22">
        <v>1</v>
      </c>
      <c r="I73" s="23">
        <v>41455</v>
      </c>
      <c r="J73" s="23">
        <v>41455</v>
      </c>
      <c r="K73" s="13"/>
      <c r="L73" s="11"/>
      <c r="M73" s="11">
        <v>18500</v>
      </c>
      <c r="N73" s="25">
        <v>35</v>
      </c>
      <c r="O73" s="11">
        <v>6475</v>
      </c>
      <c r="P73" s="11"/>
      <c r="Q73" s="22" t="s">
        <v>1367</v>
      </c>
    </row>
    <row r="74" spans="1:17" ht="24">
      <c r="A74" s="259"/>
      <c r="B74" s="22">
        <v>67</v>
      </c>
      <c r="C74" s="22">
        <v>233</v>
      </c>
      <c r="D74" s="217" t="s">
        <v>1481</v>
      </c>
      <c r="E74" s="217"/>
      <c r="F74" s="223" t="s">
        <v>1363</v>
      </c>
      <c r="G74" s="22" t="s">
        <v>266</v>
      </c>
      <c r="H74" s="22">
        <v>1</v>
      </c>
      <c r="I74" s="23">
        <v>41455</v>
      </c>
      <c r="J74" s="23">
        <v>41455</v>
      </c>
      <c r="K74" s="13"/>
      <c r="L74" s="11"/>
      <c r="M74" s="11">
        <v>18500</v>
      </c>
      <c r="N74" s="25">
        <v>35</v>
      </c>
      <c r="O74" s="11">
        <v>6475</v>
      </c>
      <c r="P74" s="11"/>
      <c r="Q74" s="22" t="s">
        <v>1367</v>
      </c>
    </row>
    <row r="75" spans="1:17" ht="24">
      <c r="A75" s="259"/>
      <c r="B75" s="22">
        <v>68</v>
      </c>
      <c r="C75" s="22">
        <v>234</v>
      </c>
      <c r="D75" s="217" t="s">
        <v>1482</v>
      </c>
      <c r="E75" s="217"/>
      <c r="F75" s="223" t="s">
        <v>1363</v>
      </c>
      <c r="G75" s="22" t="s">
        <v>266</v>
      </c>
      <c r="H75" s="22">
        <v>1</v>
      </c>
      <c r="I75" s="23">
        <v>41455</v>
      </c>
      <c r="J75" s="23">
        <v>41455</v>
      </c>
      <c r="K75" s="13"/>
      <c r="L75" s="11"/>
      <c r="M75" s="11">
        <v>18500</v>
      </c>
      <c r="N75" s="25">
        <v>35</v>
      </c>
      <c r="O75" s="11">
        <v>6475</v>
      </c>
      <c r="P75" s="11"/>
      <c r="Q75" s="22" t="s">
        <v>1367</v>
      </c>
    </row>
    <row r="76" spans="1:17" ht="24">
      <c r="A76" s="259"/>
      <c r="B76" s="22">
        <v>69</v>
      </c>
      <c r="C76" s="22">
        <v>235</v>
      </c>
      <c r="D76" s="217" t="s">
        <v>1483</v>
      </c>
      <c r="E76" s="217"/>
      <c r="F76" s="223" t="s">
        <v>1363</v>
      </c>
      <c r="G76" s="22" t="s">
        <v>266</v>
      </c>
      <c r="H76" s="22">
        <v>1</v>
      </c>
      <c r="I76" s="23">
        <v>41455</v>
      </c>
      <c r="J76" s="23">
        <v>41455</v>
      </c>
      <c r="K76" s="13"/>
      <c r="L76" s="11"/>
      <c r="M76" s="11">
        <v>19900</v>
      </c>
      <c r="N76" s="25">
        <v>35</v>
      </c>
      <c r="O76" s="11">
        <v>6965</v>
      </c>
      <c r="P76" s="11"/>
      <c r="Q76" s="22" t="s">
        <v>1367</v>
      </c>
    </row>
    <row r="77" spans="1:17" ht="24">
      <c r="A77" s="259"/>
      <c r="B77" s="22">
        <v>70</v>
      </c>
      <c r="C77" s="22">
        <v>236</v>
      </c>
      <c r="D77" s="217" t="s">
        <v>1484</v>
      </c>
      <c r="E77" s="217"/>
      <c r="F77" s="223" t="s">
        <v>1363</v>
      </c>
      <c r="G77" s="22" t="s">
        <v>266</v>
      </c>
      <c r="H77" s="22">
        <v>1</v>
      </c>
      <c r="I77" s="23">
        <v>41455</v>
      </c>
      <c r="J77" s="23">
        <v>41455</v>
      </c>
      <c r="K77" s="13"/>
      <c r="L77" s="11"/>
      <c r="M77" s="11">
        <v>18500</v>
      </c>
      <c r="N77" s="25">
        <v>35</v>
      </c>
      <c r="O77" s="11">
        <v>6475</v>
      </c>
      <c r="P77" s="11"/>
      <c r="Q77" s="22" t="s">
        <v>1367</v>
      </c>
    </row>
    <row r="78" spans="1:17" ht="24">
      <c r="A78" s="259"/>
      <c r="B78" s="22">
        <v>71</v>
      </c>
      <c r="C78" s="22">
        <v>237</v>
      </c>
      <c r="D78" s="217" t="s">
        <v>1485</v>
      </c>
      <c r="E78" s="217"/>
      <c r="F78" s="223" t="s">
        <v>1363</v>
      </c>
      <c r="G78" s="22" t="s">
        <v>266</v>
      </c>
      <c r="H78" s="22">
        <v>1</v>
      </c>
      <c r="I78" s="23">
        <v>41455</v>
      </c>
      <c r="J78" s="23">
        <v>41455</v>
      </c>
      <c r="K78" s="13"/>
      <c r="L78" s="11"/>
      <c r="M78" s="11">
        <v>35500</v>
      </c>
      <c r="N78" s="25">
        <v>35</v>
      </c>
      <c r="O78" s="11">
        <v>12425</v>
      </c>
      <c r="P78" s="11"/>
      <c r="Q78" s="22" t="s">
        <v>1367</v>
      </c>
    </row>
    <row r="79" spans="1:17" ht="24">
      <c r="A79" s="259"/>
      <c r="B79" s="22">
        <v>72</v>
      </c>
      <c r="C79" s="22">
        <v>238</v>
      </c>
      <c r="D79" s="217" t="s">
        <v>1486</v>
      </c>
      <c r="E79" s="217"/>
      <c r="F79" s="223" t="s">
        <v>1363</v>
      </c>
      <c r="G79" s="22" t="s">
        <v>266</v>
      </c>
      <c r="H79" s="22">
        <v>1</v>
      </c>
      <c r="I79" s="23">
        <v>41455</v>
      </c>
      <c r="J79" s="23">
        <v>41455</v>
      </c>
      <c r="K79" s="13"/>
      <c r="L79" s="11"/>
      <c r="M79" s="11">
        <v>24100</v>
      </c>
      <c r="N79" s="25">
        <v>35</v>
      </c>
      <c r="O79" s="11">
        <v>8435</v>
      </c>
      <c r="P79" s="11"/>
      <c r="Q79" s="22" t="s">
        <v>1367</v>
      </c>
    </row>
    <row r="80" spans="1:17" ht="24">
      <c r="A80" s="259"/>
      <c r="B80" s="22">
        <v>73</v>
      </c>
      <c r="C80" s="22">
        <v>239</v>
      </c>
      <c r="D80" s="217" t="s">
        <v>1487</v>
      </c>
      <c r="E80" s="217"/>
      <c r="F80" s="223" t="s">
        <v>1363</v>
      </c>
      <c r="G80" s="22" t="s">
        <v>266</v>
      </c>
      <c r="H80" s="22">
        <v>1</v>
      </c>
      <c r="I80" s="23">
        <v>41455</v>
      </c>
      <c r="J80" s="23">
        <v>41455</v>
      </c>
      <c r="K80" s="13"/>
      <c r="L80" s="11"/>
      <c r="M80" s="11">
        <v>18500</v>
      </c>
      <c r="N80" s="25">
        <v>35</v>
      </c>
      <c r="O80" s="11">
        <v>6475</v>
      </c>
      <c r="P80" s="11"/>
      <c r="Q80" s="22" t="s">
        <v>1367</v>
      </c>
    </row>
    <row r="81" spans="1:17" ht="24">
      <c r="A81" s="259"/>
      <c r="B81" s="22">
        <v>74</v>
      </c>
      <c r="C81" s="22">
        <v>240</v>
      </c>
      <c r="D81" s="217" t="s">
        <v>1488</v>
      </c>
      <c r="E81" s="217"/>
      <c r="F81" s="223" t="s">
        <v>1363</v>
      </c>
      <c r="G81" s="22" t="s">
        <v>266</v>
      </c>
      <c r="H81" s="22">
        <v>1</v>
      </c>
      <c r="I81" s="23">
        <v>41455</v>
      </c>
      <c r="J81" s="23">
        <v>41455</v>
      </c>
      <c r="K81" s="13"/>
      <c r="L81" s="11"/>
      <c r="M81" s="11">
        <v>18500</v>
      </c>
      <c r="N81" s="25">
        <v>35</v>
      </c>
      <c r="O81" s="11">
        <v>6475</v>
      </c>
      <c r="P81" s="11"/>
      <c r="Q81" s="22" t="s">
        <v>1367</v>
      </c>
    </row>
    <row r="82" spans="1:17" ht="24">
      <c r="A82" s="259"/>
      <c r="B82" s="22">
        <v>75</v>
      </c>
      <c r="C82" s="22">
        <v>241</v>
      </c>
      <c r="D82" s="217" t="s">
        <v>1489</v>
      </c>
      <c r="E82" s="217"/>
      <c r="F82" s="223" t="s">
        <v>1363</v>
      </c>
      <c r="G82" s="22" t="s">
        <v>266</v>
      </c>
      <c r="H82" s="22">
        <v>1</v>
      </c>
      <c r="I82" s="23">
        <v>41455</v>
      </c>
      <c r="J82" s="23">
        <v>41455</v>
      </c>
      <c r="K82" s="13"/>
      <c r="L82" s="11"/>
      <c r="M82" s="11">
        <v>21300</v>
      </c>
      <c r="N82" s="25">
        <v>35</v>
      </c>
      <c r="O82" s="11">
        <v>7455</v>
      </c>
      <c r="P82" s="11"/>
      <c r="Q82" s="22" t="s">
        <v>1367</v>
      </c>
    </row>
    <row r="83" spans="1:17" ht="24">
      <c r="A83" s="259"/>
      <c r="B83" s="22">
        <v>76</v>
      </c>
      <c r="C83" s="22">
        <v>242</v>
      </c>
      <c r="D83" s="217" t="s">
        <v>1490</v>
      </c>
      <c r="E83" s="217"/>
      <c r="F83" s="223" t="s">
        <v>1363</v>
      </c>
      <c r="G83" s="22" t="s">
        <v>266</v>
      </c>
      <c r="H83" s="22">
        <v>1</v>
      </c>
      <c r="I83" s="23">
        <v>41455</v>
      </c>
      <c r="J83" s="23">
        <v>41455</v>
      </c>
      <c r="K83" s="13"/>
      <c r="L83" s="11"/>
      <c r="M83" s="11">
        <v>18500</v>
      </c>
      <c r="N83" s="25">
        <v>35</v>
      </c>
      <c r="O83" s="11">
        <v>6475</v>
      </c>
      <c r="P83" s="11"/>
      <c r="Q83" s="22" t="s">
        <v>1367</v>
      </c>
    </row>
    <row r="84" spans="1:17" ht="24">
      <c r="A84" s="259"/>
      <c r="B84" s="22">
        <v>77</v>
      </c>
      <c r="C84" s="22">
        <v>243</v>
      </c>
      <c r="D84" s="217" t="s">
        <v>1491</v>
      </c>
      <c r="E84" s="217"/>
      <c r="F84" s="223" t="s">
        <v>1363</v>
      </c>
      <c r="G84" s="22" t="s">
        <v>266</v>
      </c>
      <c r="H84" s="22">
        <v>1</v>
      </c>
      <c r="I84" s="23">
        <v>41455</v>
      </c>
      <c r="J84" s="23">
        <v>41455</v>
      </c>
      <c r="K84" s="13"/>
      <c r="L84" s="11"/>
      <c r="M84" s="11">
        <v>13900</v>
      </c>
      <c r="N84" s="25">
        <v>35</v>
      </c>
      <c r="O84" s="11">
        <v>4865</v>
      </c>
      <c r="P84" s="11"/>
      <c r="Q84" s="22" t="s">
        <v>1367</v>
      </c>
    </row>
    <row r="85" spans="1:17" ht="24">
      <c r="A85" s="259"/>
      <c r="B85" s="22">
        <v>78</v>
      </c>
      <c r="C85" s="22">
        <v>244</v>
      </c>
      <c r="D85" s="217" t="s">
        <v>1492</v>
      </c>
      <c r="E85" s="217"/>
      <c r="F85" s="223" t="s">
        <v>1363</v>
      </c>
      <c r="G85" s="22" t="s">
        <v>266</v>
      </c>
      <c r="H85" s="22">
        <v>1</v>
      </c>
      <c r="I85" s="23">
        <v>41455</v>
      </c>
      <c r="J85" s="23">
        <v>41455</v>
      </c>
      <c r="K85" s="13"/>
      <c r="L85" s="11"/>
      <c r="M85" s="11">
        <v>29100</v>
      </c>
      <c r="N85" s="25">
        <v>35</v>
      </c>
      <c r="O85" s="11">
        <v>10185</v>
      </c>
      <c r="P85" s="11"/>
      <c r="Q85" s="22" t="s">
        <v>1367</v>
      </c>
    </row>
    <row r="86" spans="1:17" ht="24">
      <c r="A86" s="259"/>
      <c r="B86" s="22">
        <v>79</v>
      </c>
      <c r="C86" s="22">
        <v>245</v>
      </c>
      <c r="D86" s="217" t="s">
        <v>1493</v>
      </c>
      <c r="E86" s="217"/>
      <c r="F86" s="223" t="s">
        <v>1363</v>
      </c>
      <c r="G86" s="22" t="s">
        <v>266</v>
      </c>
      <c r="H86" s="22">
        <v>1</v>
      </c>
      <c r="I86" s="23">
        <v>41455</v>
      </c>
      <c r="J86" s="23">
        <v>41455</v>
      </c>
      <c r="K86" s="13"/>
      <c r="L86" s="11"/>
      <c r="M86" s="11">
        <v>25300</v>
      </c>
      <c r="N86" s="25">
        <v>35</v>
      </c>
      <c r="O86" s="11">
        <v>8855</v>
      </c>
      <c r="P86" s="11"/>
      <c r="Q86" s="22" t="s">
        <v>1367</v>
      </c>
    </row>
    <row r="87" spans="1:17" ht="24">
      <c r="A87" s="259"/>
      <c r="B87" s="22">
        <v>80</v>
      </c>
      <c r="C87" s="22">
        <v>246</v>
      </c>
      <c r="D87" s="217" t="s">
        <v>1494</v>
      </c>
      <c r="E87" s="217"/>
      <c r="F87" s="223" t="s">
        <v>1363</v>
      </c>
      <c r="G87" s="22" t="s">
        <v>266</v>
      </c>
      <c r="H87" s="22">
        <v>1</v>
      </c>
      <c r="I87" s="23">
        <v>41455</v>
      </c>
      <c r="J87" s="23">
        <v>41455</v>
      </c>
      <c r="K87" s="13"/>
      <c r="L87" s="11"/>
      <c r="M87" s="11">
        <v>18500</v>
      </c>
      <c r="N87" s="25">
        <v>35</v>
      </c>
      <c r="O87" s="11">
        <v>6475</v>
      </c>
      <c r="P87" s="11"/>
      <c r="Q87" s="22" t="s">
        <v>1367</v>
      </c>
    </row>
    <row r="88" spans="1:17" ht="24">
      <c r="A88" s="259"/>
      <c r="B88" s="22">
        <v>81</v>
      </c>
      <c r="C88" s="22">
        <v>247</v>
      </c>
      <c r="D88" s="217" t="s">
        <v>1495</v>
      </c>
      <c r="E88" s="217"/>
      <c r="F88" s="223" t="s">
        <v>1363</v>
      </c>
      <c r="G88" s="22" t="s">
        <v>266</v>
      </c>
      <c r="H88" s="22">
        <v>1</v>
      </c>
      <c r="I88" s="23">
        <v>41455</v>
      </c>
      <c r="J88" s="23">
        <v>41455</v>
      </c>
      <c r="K88" s="13"/>
      <c r="L88" s="11"/>
      <c r="M88" s="11">
        <v>17000</v>
      </c>
      <c r="N88" s="25">
        <v>35</v>
      </c>
      <c r="O88" s="11">
        <v>5950</v>
      </c>
      <c r="P88" s="11"/>
      <c r="Q88" s="22" t="s">
        <v>1367</v>
      </c>
    </row>
    <row r="89" spans="1:17" ht="24">
      <c r="A89" s="259"/>
      <c r="B89" s="22">
        <v>82</v>
      </c>
      <c r="C89" s="22">
        <v>248</v>
      </c>
      <c r="D89" s="217" t="s">
        <v>1496</v>
      </c>
      <c r="E89" s="217"/>
      <c r="F89" s="223" t="s">
        <v>1363</v>
      </c>
      <c r="G89" s="22" t="s">
        <v>266</v>
      </c>
      <c r="H89" s="22">
        <v>1</v>
      </c>
      <c r="I89" s="23">
        <v>41455</v>
      </c>
      <c r="J89" s="23">
        <v>41455</v>
      </c>
      <c r="K89" s="13"/>
      <c r="L89" s="11"/>
      <c r="M89" s="11">
        <v>16300</v>
      </c>
      <c r="N89" s="25">
        <v>35</v>
      </c>
      <c r="O89" s="11">
        <v>5705</v>
      </c>
      <c r="P89" s="11"/>
      <c r="Q89" s="22" t="s">
        <v>1367</v>
      </c>
    </row>
    <row r="90" spans="1:17" ht="24">
      <c r="A90" s="259"/>
      <c r="B90" s="22">
        <v>83</v>
      </c>
      <c r="C90" s="22">
        <v>249</v>
      </c>
      <c r="D90" s="217" t="s">
        <v>1497</v>
      </c>
      <c r="E90" s="217"/>
      <c r="F90" s="223" t="s">
        <v>1363</v>
      </c>
      <c r="G90" s="22" t="s">
        <v>266</v>
      </c>
      <c r="H90" s="22">
        <v>1</v>
      </c>
      <c r="I90" s="23">
        <v>41455</v>
      </c>
      <c r="J90" s="23">
        <v>41455</v>
      </c>
      <c r="K90" s="13"/>
      <c r="L90" s="11"/>
      <c r="M90" s="11">
        <v>17000</v>
      </c>
      <c r="N90" s="25">
        <v>35</v>
      </c>
      <c r="O90" s="11">
        <v>5950</v>
      </c>
      <c r="P90" s="11"/>
      <c r="Q90" s="22" t="s">
        <v>1367</v>
      </c>
    </row>
    <row r="91" spans="1:17" ht="24">
      <c r="A91" s="259"/>
      <c r="B91" s="22">
        <v>84</v>
      </c>
      <c r="C91" s="22">
        <v>250</v>
      </c>
      <c r="D91" s="217" t="s">
        <v>1498</v>
      </c>
      <c r="E91" s="217"/>
      <c r="F91" s="223" t="s">
        <v>1363</v>
      </c>
      <c r="G91" s="22" t="s">
        <v>266</v>
      </c>
      <c r="H91" s="22">
        <v>1</v>
      </c>
      <c r="I91" s="23">
        <v>41455</v>
      </c>
      <c r="J91" s="23">
        <v>41455</v>
      </c>
      <c r="K91" s="13"/>
      <c r="L91" s="11"/>
      <c r="M91" s="11">
        <v>17000</v>
      </c>
      <c r="N91" s="25">
        <v>35</v>
      </c>
      <c r="O91" s="11">
        <v>5950</v>
      </c>
      <c r="P91" s="11"/>
      <c r="Q91" s="22" t="s">
        <v>1367</v>
      </c>
    </row>
    <row r="92" spans="1:17" ht="24">
      <c r="A92" s="259"/>
      <c r="B92" s="22">
        <v>85</v>
      </c>
      <c r="C92" s="22">
        <v>251</v>
      </c>
      <c r="D92" s="217" t="s">
        <v>1499</v>
      </c>
      <c r="E92" s="217"/>
      <c r="F92" s="223" t="s">
        <v>1363</v>
      </c>
      <c r="G92" s="22" t="s">
        <v>266</v>
      </c>
      <c r="H92" s="22">
        <v>1</v>
      </c>
      <c r="I92" s="23">
        <v>41455</v>
      </c>
      <c r="J92" s="23">
        <v>41455</v>
      </c>
      <c r="K92" s="13"/>
      <c r="L92" s="11"/>
      <c r="M92" s="11">
        <v>21300</v>
      </c>
      <c r="N92" s="25">
        <v>35</v>
      </c>
      <c r="O92" s="11">
        <v>7455</v>
      </c>
      <c r="P92" s="11"/>
      <c r="Q92" s="22" t="s">
        <v>1367</v>
      </c>
    </row>
    <row r="93" spans="1:17" ht="24">
      <c r="A93" s="259"/>
      <c r="B93" s="22">
        <v>86</v>
      </c>
      <c r="C93" s="22">
        <v>252</v>
      </c>
      <c r="D93" s="217" t="s">
        <v>1500</v>
      </c>
      <c r="E93" s="217"/>
      <c r="F93" s="223" t="s">
        <v>1363</v>
      </c>
      <c r="G93" s="22" t="s">
        <v>266</v>
      </c>
      <c r="H93" s="22">
        <v>1</v>
      </c>
      <c r="I93" s="23">
        <v>41455</v>
      </c>
      <c r="J93" s="23">
        <v>41455</v>
      </c>
      <c r="K93" s="13"/>
      <c r="L93" s="11"/>
      <c r="M93" s="11">
        <v>12800</v>
      </c>
      <c r="N93" s="25">
        <v>35</v>
      </c>
      <c r="O93" s="11">
        <v>4480</v>
      </c>
      <c r="P93" s="11"/>
      <c r="Q93" s="22" t="s">
        <v>1367</v>
      </c>
    </row>
    <row r="94" spans="1:17" ht="24">
      <c r="A94" s="259"/>
      <c r="B94" s="22">
        <v>87</v>
      </c>
      <c r="C94" s="22">
        <v>253</v>
      </c>
      <c r="D94" s="217" t="s">
        <v>1501</v>
      </c>
      <c r="E94" s="217"/>
      <c r="F94" s="223" t="s">
        <v>1363</v>
      </c>
      <c r="G94" s="22" t="s">
        <v>266</v>
      </c>
      <c r="H94" s="22">
        <v>1</v>
      </c>
      <c r="I94" s="23">
        <v>41455</v>
      </c>
      <c r="J94" s="23">
        <v>41455</v>
      </c>
      <c r="K94" s="13"/>
      <c r="L94" s="11"/>
      <c r="M94" s="11">
        <v>12800</v>
      </c>
      <c r="N94" s="25">
        <v>35</v>
      </c>
      <c r="O94" s="11">
        <v>4480</v>
      </c>
      <c r="P94" s="11"/>
      <c r="Q94" s="22" t="s">
        <v>1367</v>
      </c>
    </row>
    <row r="95" spans="1:17" ht="24">
      <c r="A95" s="259"/>
      <c r="B95" s="22">
        <v>88</v>
      </c>
      <c r="C95" s="22">
        <v>254</v>
      </c>
      <c r="D95" s="217" t="s">
        <v>1502</v>
      </c>
      <c r="E95" s="217"/>
      <c r="F95" s="223" t="s">
        <v>1363</v>
      </c>
      <c r="G95" s="22" t="s">
        <v>266</v>
      </c>
      <c r="H95" s="22">
        <v>1</v>
      </c>
      <c r="I95" s="23">
        <v>41455</v>
      </c>
      <c r="J95" s="23">
        <v>41455</v>
      </c>
      <c r="K95" s="13"/>
      <c r="L95" s="11"/>
      <c r="M95" s="11">
        <v>15600</v>
      </c>
      <c r="N95" s="25">
        <v>35</v>
      </c>
      <c r="O95" s="11">
        <v>5460</v>
      </c>
      <c r="P95" s="11"/>
      <c r="Q95" s="22" t="s">
        <v>1367</v>
      </c>
    </row>
    <row r="96" spans="1:17" ht="24">
      <c r="A96" s="259"/>
      <c r="B96" s="22">
        <v>89</v>
      </c>
      <c r="C96" s="22">
        <v>255</v>
      </c>
      <c r="D96" s="217" t="s">
        <v>1503</v>
      </c>
      <c r="E96" s="217"/>
      <c r="F96" s="223" t="s">
        <v>1363</v>
      </c>
      <c r="G96" s="22" t="s">
        <v>266</v>
      </c>
      <c r="H96" s="22">
        <v>1</v>
      </c>
      <c r="I96" s="23">
        <v>41455</v>
      </c>
      <c r="J96" s="23">
        <v>41455</v>
      </c>
      <c r="K96" s="13"/>
      <c r="L96" s="11"/>
      <c r="M96" s="11">
        <v>12800</v>
      </c>
      <c r="N96" s="25">
        <v>35</v>
      </c>
      <c r="O96" s="11">
        <v>4480</v>
      </c>
      <c r="P96" s="11"/>
      <c r="Q96" s="22" t="s">
        <v>1367</v>
      </c>
    </row>
    <row r="97" spans="1:17" ht="24">
      <c r="A97" s="259"/>
      <c r="B97" s="22">
        <v>90</v>
      </c>
      <c r="C97" s="22">
        <v>256</v>
      </c>
      <c r="D97" s="217" t="s">
        <v>1504</v>
      </c>
      <c r="E97" s="217"/>
      <c r="F97" s="223" t="s">
        <v>1363</v>
      </c>
      <c r="G97" s="22" t="s">
        <v>266</v>
      </c>
      <c r="H97" s="22">
        <v>1</v>
      </c>
      <c r="I97" s="23">
        <v>41455</v>
      </c>
      <c r="J97" s="23">
        <v>41455</v>
      </c>
      <c r="K97" s="13"/>
      <c r="L97" s="11"/>
      <c r="M97" s="11">
        <v>23400</v>
      </c>
      <c r="N97" s="25">
        <v>35</v>
      </c>
      <c r="O97" s="11">
        <v>8190</v>
      </c>
      <c r="P97" s="11"/>
      <c r="Q97" s="22" t="s">
        <v>1367</v>
      </c>
    </row>
    <row r="98" spans="1:17" ht="24">
      <c r="A98" s="259"/>
      <c r="B98" s="22">
        <v>91</v>
      </c>
      <c r="C98" s="22">
        <v>257</v>
      </c>
      <c r="D98" s="217" t="s">
        <v>1505</v>
      </c>
      <c r="E98" s="217"/>
      <c r="F98" s="223" t="s">
        <v>1363</v>
      </c>
      <c r="G98" s="22" t="s">
        <v>266</v>
      </c>
      <c r="H98" s="22">
        <v>1</v>
      </c>
      <c r="I98" s="23">
        <v>41455</v>
      </c>
      <c r="J98" s="23">
        <v>41455</v>
      </c>
      <c r="K98" s="13"/>
      <c r="L98" s="11"/>
      <c r="M98" s="11">
        <v>22700</v>
      </c>
      <c r="N98" s="25">
        <v>35</v>
      </c>
      <c r="O98" s="11">
        <v>7945</v>
      </c>
      <c r="P98" s="11"/>
      <c r="Q98" s="22" t="s">
        <v>1367</v>
      </c>
    </row>
    <row r="99" spans="1:17" ht="24">
      <c r="A99" s="259"/>
      <c r="B99" s="22">
        <v>92</v>
      </c>
      <c r="C99" s="22">
        <v>258</v>
      </c>
      <c r="D99" s="217" t="s">
        <v>1506</v>
      </c>
      <c r="E99" s="217"/>
      <c r="F99" s="223" t="s">
        <v>1363</v>
      </c>
      <c r="G99" s="22" t="s">
        <v>266</v>
      </c>
      <c r="H99" s="22">
        <v>1</v>
      </c>
      <c r="I99" s="23">
        <v>41455</v>
      </c>
      <c r="J99" s="23">
        <v>41455</v>
      </c>
      <c r="K99" s="13"/>
      <c r="L99" s="11"/>
      <c r="M99" s="11">
        <v>17800</v>
      </c>
      <c r="N99" s="25">
        <v>35</v>
      </c>
      <c r="O99" s="11">
        <v>6230</v>
      </c>
      <c r="P99" s="11"/>
      <c r="Q99" s="22" t="s">
        <v>1367</v>
      </c>
    </row>
    <row r="100" spans="1:17" ht="24">
      <c r="A100" s="259"/>
      <c r="B100" s="22">
        <v>93</v>
      </c>
      <c r="C100" s="22">
        <v>259</v>
      </c>
      <c r="D100" s="217" t="s">
        <v>1507</v>
      </c>
      <c r="E100" s="217"/>
      <c r="F100" s="223" t="s">
        <v>1363</v>
      </c>
      <c r="G100" s="22" t="s">
        <v>266</v>
      </c>
      <c r="H100" s="22">
        <v>1</v>
      </c>
      <c r="I100" s="23">
        <v>41455</v>
      </c>
      <c r="J100" s="23">
        <v>41455</v>
      </c>
      <c r="K100" s="13"/>
      <c r="L100" s="11"/>
      <c r="M100" s="11">
        <v>32700</v>
      </c>
      <c r="N100" s="25">
        <v>35</v>
      </c>
      <c r="O100" s="11">
        <v>11445</v>
      </c>
      <c r="P100" s="11"/>
      <c r="Q100" s="22" t="s">
        <v>1367</v>
      </c>
    </row>
    <row r="101" spans="1:17" ht="24">
      <c r="A101" s="259"/>
      <c r="B101" s="22">
        <v>94</v>
      </c>
      <c r="C101" s="22">
        <v>260</v>
      </c>
      <c r="D101" s="217" t="s">
        <v>1508</v>
      </c>
      <c r="E101" s="217"/>
      <c r="F101" s="223" t="s">
        <v>1363</v>
      </c>
      <c r="G101" s="22" t="s">
        <v>266</v>
      </c>
      <c r="H101" s="22">
        <v>1</v>
      </c>
      <c r="I101" s="23">
        <v>41455</v>
      </c>
      <c r="J101" s="23">
        <v>41455</v>
      </c>
      <c r="K101" s="13"/>
      <c r="L101" s="11"/>
      <c r="M101" s="11">
        <v>43300</v>
      </c>
      <c r="N101" s="25">
        <v>35</v>
      </c>
      <c r="O101" s="11">
        <v>15155</v>
      </c>
      <c r="P101" s="11"/>
      <c r="Q101" s="22" t="s">
        <v>1367</v>
      </c>
    </row>
    <row r="102" spans="1:17" ht="24">
      <c r="A102" s="259"/>
      <c r="B102" s="22">
        <v>95</v>
      </c>
      <c r="C102" s="22">
        <v>261</v>
      </c>
      <c r="D102" s="217" t="s">
        <v>1509</v>
      </c>
      <c r="E102" s="217"/>
      <c r="F102" s="223" t="s">
        <v>1363</v>
      </c>
      <c r="G102" s="22" t="s">
        <v>266</v>
      </c>
      <c r="H102" s="22">
        <v>1</v>
      </c>
      <c r="I102" s="23">
        <v>41455</v>
      </c>
      <c r="J102" s="23">
        <v>41455</v>
      </c>
      <c r="K102" s="13"/>
      <c r="L102" s="11"/>
      <c r="M102" s="11">
        <v>20700</v>
      </c>
      <c r="N102" s="25">
        <v>35</v>
      </c>
      <c r="O102" s="11">
        <v>7245</v>
      </c>
      <c r="P102" s="11"/>
      <c r="Q102" s="22" t="s">
        <v>1367</v>
      </c>
    </row>
    <row r="103" spans="1:17" ht="24">
      <c r="A103" s="259"/>
      <c r="B103" s="22">
        <v>96</v>
      </c>
      <c r="C103" s="22">
        <v>262</v>
      </c>
      <c r="D103" s="217" t="s">
        <v>1510</v>
      </c>
      <c r="E103" s="217"/>
      <c r="F103" s="223" t="s">
        <v>1363</v>
      </c>
      <c r="G103" s="22" t="s">
        <v>266</v>
      </c>
      <c r="H103" s="22">
        <v>1</v>
      </c>
      <c r="I103" s="23">
        <v>41455</v>
      </c>
      <c r="J103" s="23">
        <v>41455</v>
      </c>
      <c r="K103" s="13"/>
      <c r="L103" s="11"/>
      <c r="M103" s="11">
        <v>18500</v>
      </c>
      <c r="N103" s="25">
        <v>35</v>
      </c>
      <c r="O103" s="11">
        <v>6475</v>
      </c>
      <c r="P103" s="11"/>
      <c r="Q103" s="22" t="s">
        <v>1367</v>
      </c>
    </row>
    <row r="104" spans="1:17" ht="24">
      <c r="A104" s="259"/>
      <c r="B104" s="22">
        <v>97</v>
      </c>
      <c r="C104" s="22">
        <v>263</v>
      </c>
      <c r="D104" s="217" t="s">
        <v>1511</v>
      </c>
      <c r="E104" s="217"/>
      <c r="F104" s="223" t="s">
        <v>1363</v>
      </c>
      <c r="G104" s="22" t="s">
        <v>266</v>
      </c>
      <c r="H104" s="22">
        <v>1</v>
      </c>
      <c r="I104" s="23">
        <v>41455</v>
      </c>
      <c r="J104" s="23">
        <v>41455</v>
      </c>
      <c r="K104" s="13"/>
      <c r="L104" s="11"/>
      <c r="M104" s="11">
        <v>18500</v>
      </c>
      <c r="N104" s="25">
        <v>35</v>
      </c>
      <c r="O104" s="11">
        <v>6475</v>
      </c>
      <c r="P104" s="11"/>
      <c r="Q104" s="22" t="s">
        <v>1367</v>
      </c>
    </row>
    <row r="105" spans="1:17" ht="24">
      <c r="A105" s="259"/>
      <c r="B105" s="22">
        <v>98</v>
      </c>
      <c r="C105" s="22">
        <v>264</v>
      </c>
      <c r="D105" s="217" t="s">
        <v>1512</v>
      </c>
      <c r="E105" s="217"/>
      <c r="F105" s="223" t="s">
        <v>1363</v>
      </c>
      <c r="G105" s="22" t="s">
        <v>266</v>
      </c>
      <c r="H105" s="22">
        <v>1</v>
      </c>
      <c r="I105" s="23">
        <v>41455</v>
      </c>
      <c r="J105" s="23">
        <v>41455</v>
      </c>
      <c r="K105" s="13"/>
      <c r="L105" s="11"/>
      <c r="M105" s="11">
        <v>18500</v>
      </c>
      <c r="N105" s="25">
        <v>35</v>
      </c>
      <c r="O105" s="11">
        <v>6475</v>
      </c>
      <c r="P105" s="11"/>
      <c r="Q105" s="22" t="s">
        <v>1367</v>
      </c>
    </row>
    <row r="106" spans="1:17" ht="24">
      <c r="A106" s="259"/>
      <c r="B106" s="22">
        <v>99</v>
      </c>
      <c r="C106" s="22">
        <v>265</v>
      </c>
      <c r="D106" s="217" t="s">
        <v>1513</v>
      </c>
      <c r="E106" s="217"/>
      <c r="F106" s="223" t="s">
        <v>1363</v>
      </c>
      <c r="G106" s="22" t="s">
        <v>266</v>
      </c>
      <c r="H106" s="22">
        <v>1</v>
      </c>
      <c r="I106" s="23">
        <v>41455</v>
      </c>
      <c r="J106" s="23">
        <v>41455</v>
      </c>
      <c r="K106" s="13"/>
      <c r="L106" s="11"/>
      <c r="M106" s="11">
        <v>19900</v>
      </c>
      <c r="N106" s="25">
        <v>35</v>
      </c>
      <c r="O106" s="11">
        <v>6965</v>
      </c>
      <c r="P106" s="11"/>
      <c r="Q106" s="22" t="s">
        <v>1367</v>
      </c>
    </row>
    <row r="107" spans="1:17" ht="24">
      <c r="A107" s="259"/>
      <c r="B107" s="22">
        <v>100</v>
      </c>
      <c r="C107" s="22">
        <v>266</v>
      </c>
      <c r="D107" s="217" t="s">
        <v>1514</v>
      </c>
      <c r="E107" s="217"/>
      <c r="F107" s="223" t="s">
        <v>1363</v>
      </c>
      <c r="G107" s="22" t="s">
        <v>266</v>
      </c>
      <c r="H107" s="22">
        <v>1</v>
      </c>
      <c r="I107" s="23">
        <v>41455</v>
      </c>
      <c r="J107" s="23">
        <v>41455</v>
      </c>
      <c r="K107" s="13"/>
      <c r="L107" s="11"/>
      <c r="M107" s="11">
        <v>22700</v>
      </c>
      <c r="N107" s="25">
        <v>35</v>
      </c>
      <c r="O107" s="11">
        <v>7945</v>
      </c>
      <c r="P107" s="11"/>
      <c r="Q107" s="22" t="s">
        <v>1367</v>
      </c>
    </row>
    <row r="108" spans="1:17" ht="24">
      <c r="A108" s="259"/>
      <c r="B108" s="22">
        <v>101</v>
      </c>
      <c r="C108" s="22">
        <v>267</v>
      </c>
      <c r="D108" s="217" t="s">
        <v>1515</v>
      </c>
      <c r="E108" s="217"/>
      <c r="F108" s="223" t="s">
        <v>1363</v>
      </c>
      <c r="G108" s="22" t="s">
        <v>266</v>
      </c>
      <c r="H108" s="22">
        <v>1</v>
      </c>
      <c r="I108" s="23">
        <v>41455</v>
      </c>
      <c r="J108" s="23">
        <v>41455</v>
      </c>
      <c r="K108" s="13"/>
      <c r="L108" s="11"/>
      <c r="M108" s="11">
        <v>8500</v>
      </c>
      <c r="N108" s="25">
        <v>35</v>
      </c>
      <c r="O108" s="11">
        <v>2975</v>
      </c>
      <c r="P108" s="11"/>
      <c r="Q108" s="22" t="s">
        <v>1367</v>
      </c>
    </row>
    <row r="109" spans="1:17" ht="24">
      <c r="A109" s="259"/>
      <c r="B109" s="22">
        <v>102</v>
      </c>
      <c r="C109" s="22">
        <v>268</v>
      </c>
      <c r="D109" s="217" t="s">
        <v>1516</v>
      </c>
      <c r="E109" s="217"/>
      <c r="F109" s="223" t="s">
        <v>1363</v>
      </c>
      <c r="G109" s="22" t="s">
        <v>266</v>
      </c>
      <c r="H109" s="22">
        <v>1</v>
      </c>
      <c r="I109" s="23">
        <v>41455</v>
      </c>
      <c r="J109" s="23">
        <v>41455</v>
      </c>
      <c r="K109" s="13"/>
      <c r="L109" s="11"/>
      <c r="M109" s="11">
        <v>18500</v>
      </c>
      <c r="N109" s="25">
        <v>35</v>
      </c>
      <c r="O109" s="11">
        <v>6475</v>
      </c>
      <c r="P109" s="11"/>
      <c r="Q109" s="22" t="s">
        <v>1367</v>
      </c>
    </row>
    <row r="110" spans="1:17" ht="24">
      <c r="A110" s="259"/>
      <c r="B110" s="22">
        <v>103</v>
      </c>
      <c r="C110" s="22">
        <v>269</v>
      </c>
      <c r="D110" s="217" t="s">
        <v>1517</v>
      </c>
      <c r="E110" s="217"/>
      <c r="F110" s="223" t="s">
        <v>1363</v>
      </c>
      <c r="G110" s="22" t="s">
        <v>266</v>
      </c>
      <c r="H110" s="22">
        <v>1</v>
      </c>
      <c r="I110" s="23">
        <v>41455</v>
      </c>
      <c r="J110" s="23">
        <v>41455</v>
      </c>
      <c r="K110" s="13"/>
      <c r="L110" s="11"/>
      <c r="M110" s="11">
        <v>18500</v>
      </c>
      <c r="N110" s="25">
        <v>35</v>
      </c>
      <c r="O110" s="11">
        <v>6475</v>
      </c>
      <c r="P110" s="11"/>
      <c r="Q110" s="22" t="s">
        <v>1367</v>
      </c>
    </row>
    <row r="111" spans="1:17" ht="24">
      <c r="A111" s="259"/>
      <c r="B111" s="22">
        <v>104</v>
      </c>
      <c r="C111" s="22">
        <v>270</v>
      </c>
      <c r="D111" s="217" t="s">
        <v>1518</v>
      </c>
      <c r="E111" s="217"/>
      <c r="F111" s="223" t="s">
        <v>1363</v>
      </c>
      <c r="G111" s="22" t="s">
        <v>266</v>
      </c>
      <c r="H111" s="22">
        <v>1</v>
      </c>
      <c r="I111" s="23">
        <v>41455</v>
      </c>
      <c r="J111" s="23">
        <v>41455</v>
      </c>
      <c r="K111" s="13"/>
      <c r="L111" s="11"/>
      <c r="M111" s="11">
        <v>18500</v>
      </c>
      <c r="N111" s="25">
        <v>35</v>
      </c>
      <c r="O111" s="11">
        <v>6475</v>
      </c>
      <c r="P111" s="11"/>
      <c r="Q111" s="22" t="s">
        <v>1367</v>
      </c>
    </row>
    <row r="112" spans="1:17" ht="24">
      <c r="A112" s="259"/>
      <c r="B112" s="22">
        <v>105</v>
      </c>
      <c r="C112" s="22">
        <v>271</v>
      </c>
      <c r="D112" s="217" t="s">
        <v>1519</v>
      </c>
      <c r="E112" s="217"/>
      <c r="F112" s="223" t="s">
        <v>1363</v>
      </c>
      <c r="G112" s="22" t="s">
        <v>266</v>
      </c>
      <c r="H112" s="22">
        <v>1</v>
      </c>
      <c r="I112" s="23">
        <v>41455</v>
      </c>
      <c r="J112" s="23">
        <v>41455</v>
      </c>
      <c r="K112" s="13"/>
      <c r="L112" s="11"/>
      <c r="M112" s="11">
        <v>21300</v>
      </c>
      <c r="N112" s="25">
        <v>35</v>
      </c>
      <c r="O112" s="11">
        <v>7455</v>
      </c>
      <c r="P112" s="11"/>
      <c r="Q112" s="22" t="s">
        <v>1367</v>
      </c>
    </row>
    <row r="113" spans="1:17" ht="24">
      <c r="A113" s="259"/>
      <c r="B113" s="22">
        <v>106</v>
      </c>
      <c r="C113" s="22">
        <v>272</v>
      </c>
      <c r="D113" s="217" t="s">
        <v>1520</v>
      </c>
      <c r="E113" s="217"/>
      <c r="F113" s="223" t="s">
        <v>1363</v>
      </c>
      <c r="G113" s="22" t="s">
        <v>266</v>
      </c>
      <c r="H113" s="22">
        <v>1</v>
      </c>
      <c r="I113" s="23">
        <v>41455</v>
      </c>
      <c r="J113" s="23">
        <v>41455</v>
      </c>
      <c r="K113" s="13"/>
      <c r="L113" s="11"/>
      <c r="M113" s="11">
        <v>31200</v>
      </c>
      <c r="N113" s="25">
        <v>35</v>
      </c>
      <c r="O113" s="11">
        <v>10920</v>
      </c>
      <c r="P113" s="11"/>
      <c r="Q113" s="22" t="s">
        <v>1367</v>
      </c>
    </row>
    <row r="114" spans="1:17" ht="24">
      <c r="A114" s="259"/>
      <c r="B114" s="22">
        <v>107</v>
      </c>
      <c r="C114" s="22">
        <v>273</v>
      </c>
      <c r="D114" s="217" t="s">
        <v>1521</v>
      </c>
      <c r="E114" s="217"/>
      <c r="F114" s="223" t="s">
        <v>1363</v>
      </c>
      <c r="G114" s="22" t="s">
        <v>266</v>
      </c>
      <c r="H114" s="22">
        <v>1</v>
      </c>
      <c r="I114" s="23">
        <v>41455</v>
      </c>
      <c r="J114" s="23">
        <v>41455</v>
      </c>
      <c r="K114" s="13"/>
      <c r="L114" s="11"/>
      <c r="M114" s="11">
        <v>6800</v>
      </c>
      <c r="N114" s="25">
        <v>35</v>
      </c>
      <c r="O114" s="11">
        <v>2380</v>
      </c>
      <c r="P114" s="11"/>
      <c r="Q114" s="22" t="s">
        <v>1367</v>
      </c>
    </row>
    <row r="115" spans="1:17" ht="24">
      <c r="A115" s="259"/>
      <c r="B115" s="22">
        <v>108</v>
      </c>
      <c r="C115" s="22">
        <v>274</v>
      </c>
      <c r="D115" s="217" t="s">
        <v>1522</v>
      </c>
      <c r="E115" s="217"/>
      <c r="F115" s="223" t="s">
        <v>1363</v>
      </c>
      <c r="G115" s="22" t="s">
        <v>266</v>
      </c>
      <c r="H115" s="22">
        <v>1</v>
      </c>
      <c r="I115" s="23">
        <v>41455</v>
      </c>
      <c r="J115" s="23">
        <v>41455</v>
      </c>
      <c r="K115" s="13"/>
      <c r="L115" s="11"/>
      <c r="M115" s="11">
        <v>12800</v>
      </c>
      <c r="N115" s="25">
        <v>35</v>
      </c>
      <c r="O115" s="11">
        <v>4480</v>
      </c>
      <c r="P115" s="11"/>
      <c r="Q115" s="22" t="s">
        <v>1367</v>
      </c>
    </row>
    <row r="116" spans="1:17" ht="24">
      <c r="A116" s="259"/>
      <c r="B116" s="22">
        <v>109</v>
      </c>
      <c r="C116" s="22">
        <v>275</v>
      </c>
      <c r="D116" s="217" t="s">
        <v>1523</v>
      </c>
      <c r="E116" s="217"/>
      <c r="F116" s="223" t="s">
        <v>1363</v>
      </c>
      <c r="G116" s="22" t="s">
        <v>266</v>
      </c>
      <c r="H116" s="22">
        <v>1</v>
      </c>
      <c r="I116" s="23">
        <v>41455</v>
      </c>
      <c r="J116" s="23">
        <v>41455</v>
      </c>
      <c r="K116" s="13"/>
      <c r="L116" s="11"/>
      <c r="M116" s="11">
        <v>24100</v>
      </c>
      <c r="N116" s="25">
        <v>35</v>
      </c>
      <c r="O116" s="11">
        <v>8435</v>
      </c>
      <c r="P116" s="11"/>
      <c r="Q116" s="22" t="s">
        <v>1367</v>
      </c>
    </row>
    <row r="117" spans="1:17" ht="24">
      <c r="A117" s="259"/>
      <c r="B117" s="22">
        <v>110</v>
      </c>
      <c r="C117" s="22">
        <v>276</v>
      </c>
      <c r="D117" s="217" t="s">
        <v>1524</v>
      </c>
      <c r="E117" s="217"/>
      <c r="F117" s="223" t="s">
        <v>1363</v>
      </c>
      <c r="G117" s="22" t="s">
        <v>266</v>
      </c>
      <c r="H117" s="22">
        <v>1</v>
      </c>
      <c r="I117" s="23">
        <v>41455</v>
      </c>
      <c r="J117" s="23">
        <v>41455</v>
      </c>
      <c r="K117" s="13"/>
      <c r="L117" s="11"/>
      <c r="M117" s="11">
        <v>22700</v>
      </c>
      <c r="N117" s="25">
        <v>35</v>
      </c>
      <c r="O117" s="11">
        <v>7945</v>
      </c>
      <c r="P117" s="11"/>
      <c r="Q117" s="22" t="s">
        <v>1367</v>
      </c>
    </row>
    <row r="118" spans="1:17" ht="24">
      <c r="A118" s="259"/>
      <c r="B118" s="22">
        <v>111</v>
      </c>
      <c r="C118" s="22">
        <v>277</v>
      </c>
      <c r="D118" s="217" t="s">
        <v>1525</v>
      </c>
      <c r="E118" s="217"/>
      <c r="F118" s="223" t="s">
        <v>1363</v>
      </c>
      <c r="G118" s="22" t="s">
        <v>266</v>
      </c>
      <c r="H118" s="22">
        <v>1</v>
      </c>
      <c r="I118" s="23">
        <v>41455</v>
      </c>
      <c r="J118" s="23">
        <v>41455</v>
      </c>
      <c r="K118" s="13"/>
      <c r="L118" s="11"/>
      <c r="M118" s="11">
        <v>24100</v>
      </c>
      <c r="N118" s="25">
        <v>35</v>
      </c>
      <c r="O118" s="11">
        <v>8435</v>
      </c>
      <c r="P118" s="11"/>
      <c r="Q118" s="22" t="s">
        <v>1367</v>
      </c>
    </row>
    <row r="119" spans="1:17" ht="24">
      <c r="A119" s="259"/>
      <c r="B119" s="22">
        <v>112</v>
      </c>
      <c r="C119" s="22">
        <v>278</v>
      </c>
      <c r="D119" s="217" t="s">
        <v>1526</v>
      </c>
      <c r="E119" s="217"/>
      <c r="F119" s="223" t="s">
        <v>1363</v>
      </c>
      <c r="G119" s="22" t="s">
        <v>266</v>
      </c>
      <c r="H119" s="22">
        <v>1</v>
      </c>
      <c r="I119" s="23">
        <v>41455</v>
      </c>
      <c r="J119" s="23">
        <v>41455</v>
      </c>
      <c r="K119" s="13"/>
      <c r="L119" s="11"/>
      <c r="M119" s="11">
        <v>18500</v>
      </c>
      <c r="N119" s="25">
        <v>35</v>
      </c>
      <c r="O119" s="11">
        <v>6475</v>
      </c>
      <c r="P119" s="11"/>
      <c r="Q119" s="22" t="s">
        <v>1367</v>
      </c>
    </row>
    <row r="120" spans="1:17" ht="24">
      <c r="A120" s="259"/>
      <c r="B120" s="22">
        <v>113</v>
      </c>
      <c r="C120" s="22">
        <v>279</v>
      </c>
      <c r="D120" s="217" t="s">
        <v>1527</v>
      </c>
      <c r="E120" s="217"/>
      <c r="F120" s="223" t="s">
        <v>1363</v>
      </c>
      <c r="G120" s="22" t="s">
        <v>266</v>
      </c>
      <c r="H120" s="22">
        <v>1</v>
      </c>
      <c r="I120" s="23">
        <v>41455</v>
      </c>
      <c r="J120" s="23">
        <v>41455</v>
      </c>
      <c r="K120" s="13"/>
      <c r="L120" s="11"/>
      <c r="M120" s="11">
        <v>14200</v>
      </c>
      <c r="N120" s="25">
        <v>35</v>
      </c>
      <c r="O120" s="11">
        <v>4970</v>
      </c>
      <c r="P120" s="11"/>
      <c r="Q120" s="22" t="s">
        <v>1367</v>
      </c>
    </row>
    <row r="121" spans="1:17" ht="24">
      <c r="A121" s="259"/>
      <c r="B121" s="22">
        <v>114</v>
      </c>
      <c r="C121" s="22">
        <v>280</v>
      </c>
      <c r="D121" s="217" t="s">
        <v>1528</v>
      </c>
      <c r="E121" s="217"/>
      <c r="F121" s="223" t="s">
        <v>1363</v>
      </c>
      <c r="G121" s="22" t="s">
        <v>266</v>
      </c>
      <c r="H121" s="22">
        <v>1</v>
      </c>
      <c r="I121" s="23">
        <v>41455</v>
      </c>
      <c r="J121" s="23">
        <v>41455</v>
      </c>
      <c r="K121" s="13"/>
      <c r="L121" s="11"/>
      <c r="M121" s="11">
        <v>17000</v>
      </c>
      <c r="N121" s="25">
        <v>35</v>
      </c>
      <c r="O121" s="11">
        <v>5950</v>
      </c>
      <c r="P121" s="11"/>
      <c r="Q121" s="22" t="s">
        <v>1367</v>
      </c>
    </row>
    <row r="122" spans="1:17" ht="24">
      <c r="A122" s="259"/>
      <c r="B122" s="22">
        <v>115</v>
      </c>
      <c r="C122" s="22">
        <v>281</v>
      </c>
      <c r="D122" s="217" t="s">
        <v>1529</v>
      </c>
      <c r="E122" s="217"/>
      <c r="F122" s="223" t="s">
        <v>1363</v>
      </c>
      <c r="G122" s="22" t="s">
        <v>266</v>
      </c>
      <c r="H122" s="22">
        <v>1</v>
      </c>
      <c r="I122" s="23">
        <v>41455</v>
      </c>
      <c r="J122" s="23">
        <v>41455</v>
      </c>
      <c r="K122" s="13"/>
      <c r="L122" s="11"/>
      <c r="M122" s="11">
        <v>15600</v>
      </c>
      <c r="N122" s="25">
        <v>35</v>
      </c>
      <c r="O122" s="11">
        <v>5460</v>
      </c>
      <c r="P122" s="11"/>
      <c r="Q122" s="22" t="s">
        <v>1367</v>
      </c>
    </row>
    <row r="123" spans="1:17" ht="24">
      <c r="A123" s="259"/>
      <c r="B123" s="22">
        <v>116</v>
      </c>
      <c r="C123" s="22">
        <v>282</v>
      </c>
      <c r="D123" s="217" t="s">
        <v>1530</v>
      </c>
      <c r="E123" s="217"/>
      <c r="F123" s="223" t="s">
        <v>1363</v>
      </c>
      <c r="G123" s="22" t="s">
        <v>266</v>
      </c>
      <c r="H123" s="22">
        <v>1</v>
      </c>
      <c r="I123" s="23">
        <v>41455</v>
      </c>
      <c r="J123" s="23">
        <v>41455</v>
      </c>
      <c r="K123" s="13"/>
      <c r="L123" s="11"/>
      <c r="M123" s="11">
        <v>15600</v>
      </c>
      <c r="N123" s="25">
        <v>35</v>
      </c>
      <c r="O123" s="11">
        <v>5460</v>
      </c>
      <c r="P123" s="11"/>
      <c r="Q123" s="22" t="s">
        <v>1367</v>
      </c>
    </row>
    <row r="124" spans="1:17" ht="24">
      <c r="A124" s="259"/>
      <c r="B124" s="22">
        <v>117</v>
      </c>
      <c r="C124" s="22">
        <v>283</v>
      </c>
      <c r="D124" s="217" t="s">
        <v>1531</v>
      </c>
      <c r="E124" s="217"/>
      <c r="F124" s="223" t="s">
        <v>1363</v>
      </c>
      <c r="G124" s="22" t="s">
        <v>266</v>
      </c>
      <c r="H124" s="22">
        <v>1</v>
      </c>
      <c r="I124" s="23">
        <v>41455</v>
      </c>
      <c r="J124" s="23">
        <v>41455</v>
      </c>
      <c r="K124" s="13"/>
      <c r="L124" s="11"/>
      <c r="M124" s="11">
        <v>12100</v>
      </c>
      <c r="N124" s="25">
        <v>35</v>
      </c>
      <c r="O124" s="11">
        <v>4235</v>
      </c>
      <c r="P124" s="11"/>
      <c r="Q124" s="22" t="s">
        <v>1367</v>
      </c>
    </row>
    <row r="125" spans="1:17" ht="24">
      <c r="A125" s="259"/>
      <c r="B125" s="22">
        <v>118</v>
      </c>
      <c r="C125" s="22">
        <v>284</v>
      </c>
      <c r="D125" s="217" t="s">
        <v>1532</v>
      </c>
      <c r="E125" s="217"/>
      <c r="F125" s="223" t="s">
        <v>1363</v>
      </c>
      <c r="G125" s="22" t="s">
        <v>266</v>
      </c>
      <c r="H125" s="22">
        <v>1</v>
      </c>
      <c r="I125" s="23">
        <v>41455</v>
      </c>
      <c r="J125" s="23">
        <v>41455</v>
      </c>
      <c r="K125" s="13"/>
      <c r="L125" s="11"/>
      <c r="M125" s="11">
        <v>14900</v>
      </c>
      <c r="N125" s="25">
        <v>35</v>
      </c>
      <c r="O125" s="11">
        <v>5215</v>
      </c>
      <c r="P125" s="11"/>
      <c r="Q125" s="22" t="s">
        <v>1367</v>
      </c>
    </row>
    <row r="126" spans="1:17" ht="24">
      <c r="A126" s="259"/>
      <c r="B126" s="22">
        <v>119</v>
      </c>
      <c r="C126" s="22">
        <v>285</v>
      </c>
      <c r="D126" s="217" t="s">
        <v>1533</v>
      </c>
      <c r="E126" s="217"/>
      <c r="F126" s="223" t="s">
        <v>1363</v>
      </c>
      <c r="G126" s="22" t="s">
        <v>266</v>
      </c>
      <c r="H126" s="22">
        <v>1</v>
      </c>
      <c r="I126" s="23">
        <v>41455</v>
      </c>
      <c r="J126" s="23">
        <v>41455</v>
      </c>
      <c r="K126" s="13"/>
      <c r="L126" s="11"/>
      <c r="M126" s="11">
        <v>17000</v>
      </c>
      <c r="N126" s="25">
        <v>35</v>
      </c>
      <c r="O126" s="11">
        <v>5950</v>
      </c>
      <c r="P126" s="11"/>
      <c r="Q126" s="22" t="s">
        <v>1367</v>
      </c>
    </row>
    <row r="127" spans="1:17" ht="24">
      <c r="A127" s="259"/>
      <c r="B127" s="22">
        <v>120</v>
      </c>
      <c r="C127" s="22">
        <v>286</v>
      </c>
      <c r="D127" s="217" t="s">
        <v>1534</v>
      </c>
      <c r="E127" s="217"/>
      <c r="F127" s="223" t="s">
        <v>1363</v>
      </c>
      <c r="G127" s="22" t="s">
        <v>266</v>
      </c>
      <c r="H127" s="22">
        <v>1</v>
      </c>
      <c r="I127" s="23">
        <v>41455</v>
      </c>
      <c r="J127" s="23">
        <v>41455</v>
      </c>
      <c r="K127" s="13"/>
      <c r="L127" s="11"/>
      <c r="M127" s="11">
        <v>15600</v>
      </c>
      <c r="N127" s="25">
        <v>35</v>
      </c>
      <c r="O127" s="11">
        <v>5460</v>
      </c>
      <c r="P127" s="11"/>
      <c r="Q127" s="22" t="s">
        <v>1367</v>
      </c>
    </row>
    <row r="128" spans="1:17" ht="24">
      <c r="A128" s="259"/>
      <c r="B128" s="22">
        <v>121</v>
      </c>
      <c r="C128" s="22">
        <v>287</v>
      </c>
      <c r="D128" s="217" t="s">
        <v>1535</v>
      </c>
      <c r="E128" s="217"/>
      <c r="F128" s="223" t="s">
        <v>1363</v>
      </c>
      <c r="G128" s="22" t="s">
        <v>266</v>
      </c>
      <c r="H128" s="22">
        <v>1</v>
      </c>
      <c r="I128" s="23">
        <v>41455</v>
      </c>
      <c r="J128" s="23">
        <v>41455</v>
      </c>
      <c r="K128" s="13"/>
      <c r="L128" s="11"/>
      <c r="M128" s="11">
        <v>18500</v>
      </c>
      <c r="N128" s="25">
        <v>35</v>
      </c>
      <c r="O128" s="11">
        <v>6475</v>
      </c>
      <c r="P128" s="11"/>
      <c r="Q128" s="22" t="s">
        <v>1367</v>
      </c>
    </row>
    <row r="129" spans="1:17" ht="24">
      <c r="A129" s="259"/>
      <c r="B129" s="22">
        <v>122</v>
      </c>
      <c r="C129" s="22">
        <v>288</v>
      </c>
      <c r="D129" s="217" t="s">
        <v>1536</v>
      </c>
      <c r="E129" s="217"/>
      <c r="F129" s="223" t="s">
        <v>1363</v>
      </c>
      <c r="G129" s="22" t="s">
        <v>266</v>
      </c>
      <c r="H129" s="22">
        <v>1</v>
      </c>
      <c r="I129" s="23">
        <v>41455</v>
      </c>
      <c r="J129" s="23">
        <v>41455</v>
      </c>
      <c r="K129" s="13"/>
      <c r="L129" s="11"/>
      <c r="M129" s="11">
        <v>17800</v>
      </c>
      <c r="N129" s="25">
        <v>35</v>
      </c>
      <c r="O129" s="11">
        <v>6230</v>
      </c>
      <c r="P129" s="11"/>
      <c r="Q129" s="22" t="s">
        <v>1367</v>
      </c>
    </row>
    <row r="130" spans="1:17" ht="24">
      <c r="A130" s="259"/>
      <c r="B130" s="22">
        <v>123</v>
      </c>
      <c r="C130" s="22">
        <v>289</v>
      </c>
      <c r="D130" s="217" t="s">
        <v>1537</v>
      </c>
      <c r="E130" s="217"/>
      <c r="F130" s="223" t="s">
        <v>1363</v>
      </c>
      <c r="G130" s="22" t="s">
        <v>266</v>
      </c>
      <c r="H130" s="22">
        <v>1</v>
      </c>
      <c r="I130" s="23">
        <v>41455</v>
      </c>
      <c r="J130" s="23">
        <v>41455</v>
      </c>
      <c r="K130" s="13"/>
      <c r="L130" s="11"/>
      <c r="M130" s="11">
        <v>11400</v>
      </c>
      <c r="N130" s="25">
        <v>35</v>
      </c>
      <c r="O130" s="11">
        <v>3990</v>
      </c>
      <c r="P130" s="11"/>
      <c r="Q130" s="22" t="s">
        <v>1367</v>
      </c>
    </row>
    <row r="131" spans="1:17" ht="24">
      <c r="A131" s="259"/>
      <c r="B131" s="22">
        <v>124</v>
      </c>
      <c r="C131" s="22">
        <v>290</v>
      </c>
      <c r="D131" s="217" t="s">
        <v>1538</v>
      </c>
      <c r="E131" s="217"/>
      <c r="F131" s="223" t="s">
        <v>1363</v>
      </c>
      <c r="G131" s="22" t="s">
        <v>266</v>
      </c>
      <c r="H131" s="22">
        <v>1</v>
      </c>
      <c r="I131" s="23">
        <v>41455</v>
      </c>
      <c r="J131" s="23">
        <v>41455</v>
      </c>
      <c r="K131" s="13"/>
      <c r="L131" s="11"/>
      <c r="M131" s="11">
        <v>22700</v>
      </c>
      <c r="N131" s="25">
        <v>35</v>
      </c>
      <c r="O131" s="11">
        <v>7945</v>
      </c>
      <c r="P131" s="11"/>
      <c r="Q131" s="22" t="s">
        <v>1367</v>
      </c>
    </row>
    <row r="132" spans="1:17" ht="24">
      <c r="A132" s="259"/>
      <c r="B132" s="22">
        <v>125</v>
      </c>
      <c r="C132" s="22">
        <v>291</v>
      </c>
      <c r="D132" s="217" t="s">
        <v>1539</v>
      </c>
      <c r="E132" s="217"/>
      <c r="F132" s="223" t="s">
        <v>1363</v>
      </c>
      <c r="G132" s="22" t="s">
        <v>266</v>
      </c>
      <c r="H132" s="22">
        <v>1</v>
      </c>
      <c r="I132" s="23">
        <v>41455</v>
      </c>
      <c r="J132" s="23">
        <v>41455</v>
      </c>
      <c r="K132" s="13"/>
      <c r="L132" s="11"/>
      <c r="M132" s="11">
        <v>22700</v>
      </c>
      <c r="N132" s="25">
        <v>35</v>
      </c>
      <c r="O132" s="11">
        <v>7945</v>
      </c>
      <c r="P132" s="11"/>
      <c r="Q132" s="22" t="s">
        <v>1367</v>
      </c>
    </row>
    <row r="133" spans="1:17" ht="24">
      <c r="A133" s="259"/>
      <c r="B133" s="22">
        <v>126</v>
      </c>
      <c r="C133" s="22">
        <v>292</v>
      </c>
      <c r="D133" s="217" t="s">
        <v>1540</v>
      </c>
      <c r="E133" s="217"/>
      <c r="F133" s="223" t="s">
        <v>1363</v>
      </c>
      <c r="G133" s="22" t="s">
        <v>266</v>
      </c>
      <c r="H133" s="22">
        <v>1</v>
      </c>
      <c r="I133" s="23">
        <v>41455</v>
      </c>
      <c r="J133" s="23">
        <v>41455</v>
      </c>
      <c r="K133" s="13"/>
      <c r="L133" s="11"/>
      <c r="M133" s="11">
        <v>12500</v>
      </c>
      <c r="N133" s="25">
        <v>35</v>
      </c>
      <c r="O133" s="11">
        <v>4375</v>
      </c>
      <c r="P133" s="11"/>
      <c r="Q133" s="22" t="s">
        <v>1367</v>
      </c>
    </row>
    <row r="134" spans="1:17" ht="24">
      <c r="A134" s="259"/>
      <c r="B134" s="22">
        <v>127</v>
      </c>
      <c r="C134" s="22">
        <v>293</v>
      </c>
      <c r="D134" s="217" t="s">
        <v>1541</v>
      </c>
      <c r="E134" s="217"/>
      <c r="F134" s="223" t="s">
        <v>1363</v>
      </c>
      <c r="G134" s="22" t="s">
        <v>266</v>
      </c>
      <c r="H134" s="22">
        <v>1</v>
      </c>
      <c r="I134" s="23">
        <v>41455</v>
      </c>
      <c r="J134" s="23">
        <v>41455</v>
      </c>
      <c r="K134" s="13"/>
      <c r="L134" s="11"/>
      <c r="M134" s="11">
        <v>14900</v>
      </c>
      <c r="N134" s="25">
        <v>35</v>
      </c>
      <c r="O134" s="11">
        <v>5215</v>
      </c>
      <c r="P134" s="11"/>
      <c r="Q134" s="22" t="s">
        <v>1367</v>
      </c>
    </row>
    <row r="135" spans="1:17" ht="24">
      <c r="A135" s="259"/>
      <c r="B135" s="22">
        <v>128</v>
      </c>
      <c r="C135" s="22">
        <v>294</v>
      </c>
      <c r="D135" s="217" t="s">
        <v>1542</v>
      </c>
      <c r="E135" s="217"/>
      <c r="F135" s="223" t="s">
        <v>1363</v>
      </c>
      <c r="G135" s="22" t="s">
        <v>266</v>
      </c>
      <c r="H135" s="22">
        <v>1</v>
      </c>
      <c r="I135" s="23">
        <v>41455</v>
      </c>
      <c r="J135" s="23">
        <v>41455</v>
      </c>
      <c r="K135" s="13"/>
      <c r="L135" s="11"/>
      <c r="M135" s="11">
        <v>10800</v>
      </c>
      <c r="N135" s="25">
        <v>35</v>
      </c>
      <c r="O135" s="11">
        <v>3780</v>
      </c>
      <c r="P135" s="11"/>
      <c r="Q135" s="22" t="s">
        <v>1367</v>
      </c>
    </row>
    <row r="136" spans="1:17" ht="24">
      <c r="A136" s="259"/>
      <c r="B136" s="22">
        <v>129</v>
      </c>
      <c r="C136" s="22">
        <v>295</v>
      </c>
      <c r="D136" s="217" t="s">
        <v>1543</v>
      </c>
      <c r="E136" s="217"/>
      <c r="F136" s="223" t="s">
        <v>1363</v>
      </c>
      <c r="G136" s="22" t="s">
        <v>266</v>
      </c>
      <c r="H136" s="22">
        <v>1</v>
      </c>
      <c r="I136" s="23">
        <v>41455</v>
      </c>
      <c r="J136" s="23">
        <v>41455</v>
      </c>
      <c r="K136" s="13"/>
      <c r="L136" s="11"/>
      <c r="M136" s="11">
        <v>15600</v>
      </c>
      <c r="N136" s="25">
        <v>35</v>
      </c>
      <c r="O136" s="11">
        <v>5460</v>
      </c>
      <c r="P136" s="11"/>
      <c r="Q136" s="22" t="s">
        <v>1367</v>
      </c>
    </row>
    <row r="137" spans="1:17" ht="24">
      <c r="A137" s="259"/>
      <c r="B137" s="22">
        <v>130</v>
      </c>
      <c r="C137" s="22">
        <v>296</v>
      </c>
      <c r="D137" s="217" t="s">
        <v>1544</v>
      </c>
      <c r="E137" s="217"/>
      <c r="F137" s="223" t="s">
        <v>1363</v>
      </c>
      <c r="G137" s="22" t="s">
        <v>266</v>
      </c>
      <c r="H137" s="22">
        <v>1</v>
      </c>
      <c r="I137" s="23">
        <v>41455</v>
      </c>
      <c r="J137" s="23">
        <v>41455</v>
      </c>
      <c r="K137" s="13"/>
      <c r="L137" s="11"/>
      <c r="M137" s="11">
        <v>28400</v>
      </c>
      <c r="N137" s="25">
        <v>35</v>
      </c>
      <c r="O137" s="11">
        <v>9940</v>
      </c>
      <c r="P137" s="11"/>
      <c r="Q137" s="22" t="s">
        <v>1367</v>
      </c>
    </row>
    <row r="138" spans="1:17" ht="24">
      <c r="A138" s="259"/>
      <c r="B138" s="22">
        <v>131</v>
      </c>
      <c r="C138" s="22">
        <v>297</v>
      </c>
      <c r="D138" s="217" t="s">
        <v>1545</v>
      </c>
      <c r="E138" s="217"/>
      <c r="F138" s="223" t="s">
        <v>1363</v>
      </c>
      <c r="G138" s="22" t="s">
        <v>266</v>
      </c>
      <c r="H138" s="22">
        <v>1</v>
      </c>
      <c r="I138" s="23">
        <v>41455</v>
      </c>
      <c r="J138" s="23">
        <v>41455</v>
      </c>
      <c r="K138" s="13"/>
      <c r="L138" s="11"/>
      <c r="M138" s="11">
        <v>12100</v>
      </c>
      <c r="N138" s="25">
        <v>35</v>
      </c>
      <c r="O138" s="11">
        <v>4235</v>
      </c>
      <c r="P138" s="11"/>
      <c r="Q138" s="22" t="s">
        <v>1367</v>
      </c>
    </row>
    <row r="139" spans="1:17" ht="24">
      <c r="A139" s="259"/>
      <c r="B139" s="22">
        <v>132</v>
      </c>
      <c r="C139" s="22">
        <v>298</v>
      </c>
      <c r="D139" s="217" t="s">
        <v>1546</v>
      </c>
      <c r="E139" s="217"/>
      <c r="F139" s="223" t="s">
        <v>1363</v>
      </c>
      <c r="G139" s="22" t="s">
        <v>266</v>
      </c>
      <c r="H139" s="22">
        <v>1</v>
      </c>
      <c r="I139" s="23">
        <v>41455</v>
      </c>
      <c r="J139" s="23">
        <v>41455</v>
      </c>
      <c r="K139" s="13"/>
      <c r="L139" s="11"/>
      <c r="M139" s="11">
        <v>21300</v>
      </c>
      <c r="N139" s="25">
        <v>35</v>
      </c>
      <c r="O139" s="11">
        <v>7455</v>
      </c>
      <c r="P139" s="11"/>
      <c r="Q139" s="22" t="s">
        <v>1367</v>
      </c>
    </row>
    <row r="140" spans="1:17" ht="24">
      <c r="A140" s="259"/>
      <c r="B140" s="22">
        <v>133</v>
      </c>
      <c r="C140" s="22">
        <v>299</v>
      </c>
      <c r="D140" s="217" t="s">
        <v>1547</v>
      </c>
      <c r="E140" s="217"/>
      <c r="F140" s="223" t="s">
        <v>1363</v>
      </c>
      <c r="G140" s="22" t="s">
        <v>266</v>
      </c>
      <c r="H140" s="22">
        <v>1</v>
      </c>
      <c r="I140" s="23">
        <v>41455</v>
      </c>
      <c r="J140" s="23">
        <v>41455</v>
      </c>
      <c r="K140" s="13"/>
      <c r="L140" s="11"/>
      <c r="M140" s="11">
        <v>13500</v>
      </c>
      <c r="N140" s="25">
        <v>35</v>
      </c>
      <c r="O140" s="11">
        <v>4725</v>
      </c>
      <c r="P140" s="11"/>
      <c r="Q140" s="22" t="s">
        <v>1367</v>
      </c>
    </row>
    <row r="141" spans="1:17" ht="24">
      <c r="A141" s="259"/>
      <c r="B141" s="22">
        <v>134</v>
      </c>
      <c r="C141" s="22">
        <v>300</v>
      </c>
      <c r="D141" s="217" t="s">
        <v>1548</v>
      </c>
      <c r="E141" s="217"/>
      <c r="F141" s="223" t="s">
        <v>1363</v>
      </c>
      <c r="G141" s="22" t="s">
        <v>266</v>
      </c>
      <c r="H141" s="22">
        <v>1</v>
      </c>
      <c r="I141" s="23">
        <v>41455</v>
      </c>
      <c r="J141" s="23">
        <v>41455</v>
      </c>
      <c r="K141" s="13"/>
      <c r="L141" s="11"/>
      <c r="M141" s="11">
        <v>12100</v>
      </c>
      <c r="N141" s="25">
        <v>35</v>
      </c>
      <c r="O141" s="11">
        <v>4235</v>
      </c>
      <c r="P141" s="11"/>
      <c r="Q141" s="22" t="s">
        <v>1367</v>
      </c>
    </row>
    <row r="142" spans="1:17" ht="24">
      <c r="A142" s="259"/>
      <c r="B142" s="22">
        <v>135</v>
      </c>
      <c r="C142" s="22">
        <v>301</v>
      </c>
      <c r="D142" s="217" t="s">
        <v>1549</v>
      </c>
      <c r="E142" s="217"/>
      <c r="F142" s="223" t="s">
        <v>1363</v>
      </c>
      <c r="G142" s="22" t="s">
        <v>266</v>
      </c>
      <c r="H142" s="22">
        <v>1</v>
      </c>
      <c r="I142" s="23">
        <v>41455</v>
      </c>
      <c r="J142" s="23">
        <v>41455</v>
      </c>
      <c r="K142" s="13"/>
      <c r="L142" s="11"/>
      <c r="M142" s="11">
        <v>22700</v>
      </c>
      <c r="N142" s="25">
        <v>35</v>
      </c>
      <c r="O142" s="11">
        <v>7945</v>
      </c>
      <c r="P142" s="11"/>
      <c r="Q142" s="22" t="s">
        <v>1367</v>
      </c>
    </row>
    <row r="143" spans="1:17" ht="24">
      <c r="A143" s="259"/>
      <c r="B143" s="22">
        <v>136</v>
      </c>
      <c r="C143" s="22">
        <v>302</v>
      </c>
      <c r="D143" s="217" t="s">
        <v>1550</v>
      </c>
      <c r="E143" s="217"/>
      <c r="F143" s="223" t="s">
        <v>1363</v>
      </c>
      <c r="G143" s="22" t="s">
        <v>266</v>
      </c>
      <c r="H143" s="22">
        <v>1</v>
      </c>
      <c r="I143" s="23">
        <v>41455</v>
      </c>
      <c r="J143" s="23">
        <v>41455</v>
      </c>
      <c r="K143" s="13"/>
      <c r="L143" s="11"/>
      <c r="M143" s="11">
        <v>35500</v>
      </c>
      <c r="N143" s="25">
        <v>35</v>
      </c>
      <c r="O143" s="11">
        <v>12425</v>
      </c>
      <c r="P143" s="11"/>
      <c r="Q143" s="22" t="s">
        <v>1367</v>
      </c>
    </row>
    <row r="144" spans="1:17" ht="24">
      <c r="A144" s="259"/>
      <c r="B144" s="22">
        <v>137</v>
      </c>
      <c r="C144" s="22">
        <v>303</v>
      </c>
      <c r="D144" s="217" t="s">
        <v>1551</v>
      </c>
      <c r="E144" s="217"/>
      <c r="F144" s="223" t="s">
        <v>1363</v>
      </c>
      <c r="G144" s="22" t="s">
        <v>266</v>
      </c>
      <c r="H144" s="22">
        <v>1</v>
      </c>
      <c r="I144" s="23">
        <v>41455</v>
      </c>
      <c r="J144" s="23">
        <v>41455</v>
      </c>
      <c r="K144" s="13"/>
      <c r="L144" s="11"/>
      <c r="M144" s="11">
        <v>32000</v>
      </c>
      <c r="N144" s="25">
        <v>35</v>
      </c>
      <c r="O144" s="11">
        <v>11200</v>
      </c>
      <c r="P144" s="11"/>
      <c r="Q144" s="22" t="s">
        <v>1367</v>
      </c>
    </row>
    <row r="145" spans="1:17" ht="24">
      <c r="A145" s="259"/>
      <c r="B145" s="22">
        <v>138</v>
      </c>
      <c r="C145" s="22">
        <v>304</v>
      </c>
      <c r="D145" s="217" t="s">
        <v>1552</v>
      </c>
      <c r="E145" s="217"/>
      <c r="F145" s="223" t="s">
        <v>1363</v>
      </c>
      <c r="G145" s="22" t="s">
        <v>266</v>
      </c>
      <c r="H145" s="22">
        <v>1</v>
      </c>
      <c r="I145" s="23">
        <v>41455</v>
      </c>
      <c r="J145" s="23">
        <v>41455</v>
      </c>
      <c r="K145" s="13"/>
      <c r="L145" s="11"/>
      <c r="M145" s="11">
        <v>55400</v>
      </c>
      <c r="N145" s="25">
        <v>35</v>
      </c>
      <c r="O145" s="11">
        <v>19390</v>
      </c>
      <c r="P145" s="11"/>
      <c r="Q145" s="22" t="s">
        <v>1367</v>
      </c>
    </row>
    <row r="146" spans="1:17" ht="24">
      <c r="A146" s="259"/>
      <c r="B146" s="22">
        <v>139</v>
      </c>
      <c r="C146" s="22">
        <v>305</v>
      </c>
      <c r="D146" s="217" t="s">
        <v>1553</v>
      </c>
      <c r="E146" s="217"/>
      <c r="F146" s="223" t="s">
        <v>1363</v>
      </c>
      <c r="G146" s="22" t="s">
        <v>266</v>
      </c>
      <c r="H146" s="22">
        <v>1</v>
      </c>
      <c r="I146" s="23">
        <v>41455</v>
      </c>
      <c r="J146" s="23">
        <v>41455</v>
      </c>
      <c r="K146" s="13"/>
      <c r="L146" s="11"/>
      <c r="M146" s="11">
        <v>16300</v>
      </c>
      <c r="N146" s="25">
        <v>35</v>
      </c>
      <c r="O146" s="11">
        <v>5705</v>
      </c>
      <c r="P146" s="11"/>
      <c r="Q146" s="22" t="s">
        <v>1367</v>
      </c>
    </row>
    <row r="147" spans="1:17" ht="24">
      <c r="A147" s="259"/>
      <c r="B147" s="22">
        <v>140</v>
      </c>
      <c r="C147" s="22">
        <v>306</v>
      </c>
      <c r="D147" s="217" t="s">
        <v>1554</v>
      </c>
      <c r="E147" s="217"/>
      <c r="F147" s="223" t="s">
        <v>1363</v>
      </c>
      <c r="G147" s="22" t="s">
        <v>266</v>
      </c>
      <c r="H147" s="22">
        <v>1</v>
      </c>
      <c r="I147" s="23">
        <v>41455</v>
      </c>
      <c r="J147" s="23">
        <v>41455</v>
      </c>
      <c r="K147" s="13"/>
      <c r="L147" s="11"/>
      <c r="M147" s="11">
        <v>17900</v>
      </c>
      <c r="N147" s="25">
        <v>35</v>
      </c>
      <c r="O147" s="11">
        <v>6265</v>
      </c>
      <c r="P147" s="11"/>
      <c r="Q147" s="22" t="s">
        <v>1367</v>
      </c>
    </row>
    <row r="148" spans="1:17" ht="23.45" customHeight="1">
      <c r="A148" s="259"/>
      <c r="B148" s="22">
        <v>141</v>
      </c>
      <c r="C148" s="22">
        <v>307</v>
      </c>
      <c r="D148" s="217" t="s">
        <v>1555</v>
      </c>
      <c r="E148" s="217"/>
      <c r="F148" s="217"/>
      <c r="G148" s="22" t="s">
        <v>266</v>
      </c>
      <c r="H148" s="22">
        <v>1</v>
      </c>
      <c r="I148" s="23">
        <v>41455</v>
      </c>
      <c r="J148" s="23">
        <v>41455</v>
      </c>
      <c r="K148" s="13"/>
      <c r="L148" s="11"/>
      <c r="M148" s="11">
        <v>900</v>
      </c>
      <c r="N148" s="25">
        <v>30</v>
      </c>
      <c r="O148" s="11">
        <v>270</v>
      </c>
      <c r="P148" s="11"/>
      <c r="Q148" s="22" t="s">
        <v>1367</v>
      </c>
    </row>
    <row r="149" spans="1:17" ht="23.45" customHeight="1">
      <c r="A149" s="259"/>
      <c r="B149" s="22">
        <v>142</v>
      </c>
      <c r="C149" s="22">
        <v>308</v>
      </c>
      <c r="D149" s="217" t="s">
        <v>1556</v>
      </c>
      <c r="E149" s="217"/>
      <c r="F149" s="217"/>
      <c r="G149" s="22" t="s">
        <v>266</v>
      </c>
      <c r="H149" s="22">
        <v>1</v>
      </c>
      <c r="I149" s="23">
        <v>41455</v>
      </c>
      <c r="J149" s="23">
        <v>41455</v>
      </c>
      <c r="K149" s="13"/>
      <c r="L149" s="11"/>
      <c r="M149" s="11">
        <v>900</v>
      </c>
      <c r="N149" s="25">
        <v>30</v>
      </c>
      <c r="O149" s="11">
        <v>270</v>
      </c>
      <c r="P149" s="11"/>
      <c r="Q149" s="22" t="s">
        <v>1367</v>
      </c>
    </row>
    <row r="150" spans="1:17" ht="23.45" customHeight="1">
      <c r="A150" s="259"/>
      <c r="B150" s="22">
        <v>143</v>
      </c>
      <c r="C150" s="22">
        <v>309</v>
      </c>
      <c r="D150" s="217" t="s">
        <v>1557</v>
      </c>
      <c r="E150" s="217"/>
      <c r="F150" s="217"/>
      <c r="G150" s="22" t="s">
        <v>266</v>
      </c>
      <c r="H150" s="22">
        <v>1</v>
      </c>
      <c r="I150" s="23">
        <v>41455</v>
      </c>
      <c r="J150" s="23">
        <v>41455</v>
      </c>
      <c r="K150" s="13"/>
      <c r="L150" s="11"/>
      <c r="M150" s="11">
        <v>900</v>
      </c>
      <c r="N150" s="25">
        <v>30</v>
      </c>
      <c r="O150" s="11">
        <v>270</v>
      </c>
      <c r="P150" s="11"/>
      <c r="Q150" s="22" t="s">
        <v>1367</v>
      </c>
    </row>
    <row r="151" spans="1:17" ht="23.45" customHeight="1">
      <c r="A151" s="259"/>
      <c r="B151" s="22">
        <v>144</v>
      </c>
      <c r="C151" s="22">
        <v>47</v>
      </c>
      <c r="D151" s="30" t="s">
        <v>1558</v>
      </c>
      <c r="E151" s="22"/>
      <c r="F151" s="223" t="s">
        <v>1173</v>
      </c>
      <c r="G151" s="22" t="s">
        <v>266</v>
      </c>
      <c r="H151" s="22">
        <v>1</v>
      </c>
      <c r="I151" s="23">
        <v>41455</v>
      </c>
      <c r="J151" s="23">
        <v>41455</v>
      </c>
      <c r="K151" s="13"/>
      <c r="L151" s="11"/>
      <c r="M151" s="11">
        <v>900</v>
      </c>
      <c r="N151" s="25">
        <v>30</v>
      </c>
      <c r="O151" s="11">
        <v>270</v>
      </c>
      <c r="P151" s="11"/>
      <c r="Q151" s="210" t="s">
        <v>1559</v>
      </c>
    </row>
    <row r="152" spans="1:17" ht="23.45" customHeight="1">
      <c r="A152" s="259"/>
      <c r="B152" s="22">
        <v>145</v>
      </c>
      <c r="C152" s="22">
        <v>48</v>
      </c>
      <c r="D152" s="30" t="s">
        <v>1560</v>
      </c>
      <c r="E152" s="22"/>
      <c r="F152" s="223" t="s">
        <v>1173</v>
      </c>
      <c r="G152" s="22" t="s">
        <v>266</v>
      </c>
      <c r="H152" s="22">
        <v>1</v>
      </c>
      <c r="I152" s="23">
        <v>41455</v>
      </c>
      <c r="J152" s="23">
        <v>41455</v>
      </c>
      <c r="K152" s="13"/>
      <c r="L152" s="11"/>
      <c r="M152" s="11">
        <v>900</v>
      </c>
      <c r="N152" s="25">
        <v>30</v>
      </c>
      <c r="O152" s="11">
        <v>270</v>
      </c>
      <c r="P152" s="11"/>
      <c r="Q152" s="210" t="s">
        <v>1561</v>
      </c>
    </row>
    <row r="153" spans="1:17" ht="23.45" customHeight="1">
      <c r="A153" s="259"/>
      <c r="B153" s="22">
        <v>146</v>
      </c>
      <c r="C153" s="22">
        <v>49</v>
      </c>
      <c r="D153" s="30" t="s">
        <v>1562</v>
      </c>
      <c r="E153" s="22"/>
      <c r="F153" s="223" t="s">
        <v>1173</v>
      </c>
      <c r="G153" s="22" t="s">
        <v>266</v>
      </c>
      <c r="H153" s="22">
        <v>1</v>
      </c>
      <c r="I153" s="23">
        <v>41455</v>
      </c>
      <c r="J153" s="23">
        <v>41455</v>
      </c>
      <c r="K153" s="13"/>
      <c r="L153" s="11"/>
      <c r="M153" s="11">
        <v>900</v>
      </c>
      <c r="N153" s="25">
        <v>30</v>
      </c>
      <c r="O153" s="11">
        <v>270</v>
      </c>
      <c r="P153" s="11"/>
      <c r="Q153" s="210" t="s">
        <v>1563</v>
      </c>
    </row>
    <row r="154" spans="1:17" ht="23.45" customHeight="1">
      <c r="A154" s="259"/>
      <c r="B154" s="22">
        <v>147</v>
      </c>
      <c r="C154" s="22">
        <v>50</v>
      </c>
      <c r="D154" s="30" t="s">
        <v>1564</v>
      </c>
      <c r="E154" s="22"/>
      <c r="F154" s="223" t="s">
        <v>1173</v>
      </c>
      <c r="G154" s="22" t="s">
        <v>266</v>
      </c>
      <c r="H154" s="22">
        <v>1</v>
      </c>
      <c r="I154" s="23">
        <v>41455</v>
      </c>
      <c r="J154" s="23">
        <v>41455</v>
      </c>
      <c r="K154" s="13"/>
      <c r="L154" s="11"/>
      <c r="M154" s="11">
        <v>900</v>
      </c>
      <c r="N154" s="25">
        <v>30</v>
      </c>
      <c r="O154" s="11">
        <v>270</v>
      </c>
      <c r="P154" s="11"/>
      <c r="Q154" s="210" t="s">
        <v>1565</v>
      </c>
    </row>
    <row r="155" spans="1:17" ht="23.45" customHeight="1">
      <c r="A155" s="259"/>
      <c r="B155" s="22"/>
      <c r="C155" s="22"/>
      <c r="D155" s="234" t="s">
        <v>1698</v>
      </c>
      <c r="E155" s="221"/>
      <c r="F155" s="221"/>
      <c r="G155" s="210"/>
      <c r="H155" s="210"/>
      <c r="I155" s="211"/>
      <c r="J155" s="211"/>
      <c r="K155" s="212"/>
      <c r="L155" s="213"/>
      <c r="M155" s="213">
        <f>SUM(M69:M154)</f>
        <v>1565400</v>
      </c>
      <c r="N155" s="233"/>
      <c r="O155" s="213">
        <f>SUM(O69:O154)</f>
        <v>547530</v>
      </c>
      <c r="P155" s="11"/>
      <c r="Q155" s="22"/>
    </row>
    <row r="156" spans="1:17" ht="23.45" customHeight="1">
      <c r="A156" s="259"/>
      <c r="B156" s="22"/>
      <c r="C156" s="215"/>
      <c r="D156" s="234" t="s">
        <v>1699</v>
      </c>
      <c r="E156" s="235"/>
      <c r="F156" s="235"/>
      <c r="G156" s="236"/>
      <c r="H156" s="236"/>
      <c r="I156" s="236"/>
      <c r="J156" s="236"/>
      <c r="K156" s="236"/>
      <c r="L156" s="236"/>
      <c r="M156" s="213">
        <f>M68+M155</f>
        <v>20583300</v>
      </c>
      <c r="N156" s="236"/>
      <c r="O156" s="213">
        <f>O68+O155</f>
        <v>8683222</v>
      </c>
      <c r="P156" s="215"/>
      <c r="Q156" s="215"/>
    </row>
  </sheetData>
  <autoFilter ref="A5:Q6">
    <filterColumn colId="10" showButton="0"/>
    <filterColumn colId="12" showButton="0"/>
    <filterColumn colId="13" showButton="0"/>
    <sortState ref="A8:Q156">
      <sortCondition ref="A5:A6"/>
    </sortState>
  </autoFilter>
  <mergeCells count="17">
    <mergeCell ref="H5:H6"/>
    <mergeCell ref="A2:Q2"/>
    <mergeCell ref="A3:Q3"/>
    <mergeCell ref="A4:E4"/>
    <mergeCell ref="A5:A6"/>
    <mergeCell ref="B5:B6"/>
    <mergeCell ref="I5:I6"/>
    <mergeCell ref="J5:J6"/>
    <mergeCell ref="K5:L5"/>
    <mergeCell ref="M5:O5"/>
    <mergeCell ref="P5:P6"/>
    <mergeCell ref="Q5:Q6"/>
    <mergeCell ref="C5:C6"/>
    <mergeCell ref="D5:D6"/>
    <mergeCell ref="E5:E6"/>
    <mergeCell ref="F5:F6"/>
    <mergeCell ref="G5:G6"/>
  </mergeCells>
  <phoneticPr fontId="9" type="noConversion"/>
  <pageMargins left="0.2" right="0.2" top="0.74803149606299213" bottom="0.52" header="0.31496062992125984" footer="0.31496062992125984"/>
  <pageSetup paperSize="9" orientation="landscape"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3"/>
  <sheetViews>
    <sheetView workbookViewId="0">
      <selection activeCell="D17" sqref="D17"/>
    </sheetView>
  </sheetViews>
  <sheetFormatPr defaultRowHeight="15.75"/>
  <cols>
    <col min="1" max="1" width="5.125" customWidth="1"/>
    <col min="2" max="2" width="5" customWidth="1"/>
    <col min="3" max="3" width="5.125" customWidth="1"/>
    <col min="4" max="4" width="12.875" style="219" customWidth="1"/>
    <col min="5" max="5" width="13.375" style="219" customWidth="1"/>
    <col min="6" max="6" width="16.75" style="219" customWidth="1"/>
    <col min="7" max="8" width="5.375" customWidth="1"/>
    <col min="11" max="12" width="0" hidden="1" customWidth="1"/>
    <col min="13" max="13" width="10" customWidth="1"/>
    <col min="14" max="14" width="6.625" customWidth="1"/>
    <col min="15" max="15" width="10.125" customWidth="1"/>
    <col min="16" max="16" width="5.75" customWidth="1"/>
  </cols>
  <sheetData>
    <row r="2" spans="1:23" s="1" customFormat="1" ht="30" customHeight="1">
      <c r="A2" s="372" t="s">
        <v>86</v>
      </c>
      <c r="B2" s="372"/>
      <c r="C2" s="372"/>
      <c r="D2" s="372"/>
      <c r="E2" s="372"/>
      <c r="F2" s="372"/>
      <c r="G2" s="372"/>
      <c r="H2" s="372"/>
      <c r="I2" s="372"/>
      <c r="J2" s="372"/>
      <c r="K2" s="372"/>
      <c r="L2" s="372"/>
      <c r="M2" s="372"/>
      <c r="N2" s="372"/>
      <c r="O2" s="372"/>
      <c r="P2" s="372"/>
      <c r="Q2" s="372"/>
      <c r="R2" s="41"/>
      <c r="S2" s="41"/>
      <c r="T2" s="41"/>
      <c r="U2" s="41"/>
      <c r="V2" s="41"/>
      <c r="W2" s="41"/>
    </row>
    <row r="3" spans="1:23" s="3" customFormat="1" ht="18.75" customHeight="1">
      <c r="A3" s="374" t="str">
        <f>CONCATENATE(封面!D9,封面!F9,封面!G9,封面!H9,封面!I9,封面!J9,封面!K9)</f>
        <v>评估基准日：2022年7月22日</v>
      </c>
      <c r="B3" s="374"/>
      <c r="C3" s="374"/>
      <c r="D3" s="374"/>
      <c r="E3" s="374"/>
      <c r="F3" s="374"/>
      <c r="G3" s="374"/>
      <c r="H3" s="374"/>
      <c r="I3" s="374"/>
      <c r="J3" s="374"/>
      <c r="K3" s="374"/>
      <c r="L3" s="374"/>
      <c r="M3" s="374"/>
      <c r="N3" s="374"/>
      <c r="O3" s="374"/>
      <c r="P3" s="374"/>
      <c r="Q3" s="374"/>
      <c r="R3" s="26"/>
      <c r="S3" s="26"/>
      <c r="T3" s="26"/>
      <c r="U3" s="26"/>
      <c r="V3" s="26"/>
      <c r="W3" s="26"/>
    </row>
    <row r="4" spans="1:23">
      <c r="A4" s="426" t="s">
        <v>261</v>
      </c>
      <c r="B4" s="426"/>
      <c r="C4" s="426"/>
      <c r="D4" s="426"/>
      <c r="E4" s="426"/>
      <c r="F4" s="426"/>
      <c r="G4" s="3"/>
      <c r="H4" s="3"/>
      <c r="I4" s="3"/>
      <c r="J4" s="3"/>
      <c r="K4" s="3"/>
      <c r="L4" s="3"/>
      <c r="M4" s="3"/>
      <c r="N4" s="207"/>
      <c r="O4" s="3"/>
      <c r="P4" s="3"/>
      <c r="Q4" s="79" t="s">
        <v>160</v>
      </c>
    </row>
    <row r="5" spans="1:23">
      <c r="A5" s="376" t="s">
        <v>1682</v>
      </c>
      <c r="B5" s="376" t="s">
        <v>1697</v>
      </c>
      <c r="C5" s="376" t="s">
        <v>8</v>
      </c>
      <c r="D5" s="381" t="s">
        <v>88</v>
      </c>
      <c r="E5" s="381" t="s">
        <v>22</v>
      </c>
      <c r="F5" s="381" t="s">
        <v>89</v>
      </c>
      <c r="G5" s="381" t="s">
        <v>20</v>
      </c>
      <c r="H5" s="381" t="s">
        <v>21</v>
      </c>
      <c r="I5" s="381" t="s">
        <v>90</v>
      </c>
      <c r="J5" s="381" t="s">
        <v>23</v>
      </c>
      <c r="K5" s="409" t="s">
        <v>11</v>
      </c>
      <c r="L5" s="410"/>
      <c r="M5" s="376" t="s">
        <v>12</v>
      </c>
      <c r="N5" s="380"/>
      <c r="O5" s="380"/>
      <c r="P5" s="381" t="s">
        <v>15</v>
      </c>
      <c r="Q5" s="381" t="s">
        <v>9</v>
      </c>
    </row>
    <row r="6" spans="1:23">
      <c r="A6" s="380"/>
      <c r="B6" s="380"/>
      <c r="C6" s="380"/>
      <c r="D6" s="412"/>
      <c r="E6" s="412"/>
      <c r="F6" s="412"/>
      <c r="G6" s="380"/>
      <c r="H6" s="380"/>
      <c r="I6" s="380"/>
      <c r="J6" s="380"/>
      <c r="K6" s="209" t="s">
        <v>43</v>
      </c>
      <c r="L6" s="208" t="s">
        <v>44</v>
      </c>
      <c r="M6" s="208" t="s">
        <v>43</v>
      </c>
      <c r="N6" s="192" t="s">
        <v>25</v>
      </c>
      <c r="O6" s="208" t="s">
        <v>44</v>
      </c>
      <c r="P6" s="380"/>
      <c r="Q6" s="380"/>
    </row>
    <row r="7" spans="1:23" ht="23.45" customHeight="1">
      <c r="A7" s="22">
        <v>1</v>
      </c>
      <c r="B7" s="22">
        <v>2</v>
      </c>
      <c r="C7" s="22">
        <v>82</v>
      </c>
      <c r="D7" s="217" t="s">
        <v>1568</v>
      </c>
      <c r="E7" s="217" t="s">
        <v>1569</v>
      </c>
      <c r="F7" s="217" t="s">
        <v>1571</v>
      </c>
      <c r="G7" s="22" t="s">
        <v>266</v>
      </c>
      <c r="H7" s="22">
        <v>1</v>
      </c>
      <c r="I7" s="23" t="s">
        <v>1572</v>
      </c>
      <c r="J7" s="23" t="s">
        <v>1572</v>
      </c>
      <c r="K7" s="13"/>
      <c r="L7" s="11"/>
      <c r="M7" s="11">
        <v>220000</v>
      </c>
      <c r="N7" s="25">
        <v>5</v>
      </c>
      <c r="O7" s="11">
        <v>11000</v>
      </c>
      <c r="P7" s="11"/>
      <c r="Q7" s="201" t="s">
        <v>1567</v>
      </c>
    </row>
    <row r="8" spans="1:23" ht="28.9" customHeight="1">
      <c r="A8" s="22">
        <v>2</v>
      </c>
      <c r="B8" s="22">
        <v>3</v>
      </c>
      <c r="C8" s="22">
        <v>83</v>
      </c>
      <c r="D8" s="217" t="s">
        <v>1568</v>
      </c>
      <c r="E8" s="217" t="s">
        <v>1569</v>
      </c>
      <c r="F8" s="217" t="s">
        <v>1571</v>
      </c>
      <c r="G8" s="22" t="s">
        <v>266</v>
      </c>
      <c r="H8" s="22">
        <v>1</v>
      </c>
      <c r="I8" s="23" t="s">
        <v>1572</v>
      </c>
      <c r="J8" s="23" t="s">
        <v>1572</v>
      </c>
      <c r="K8" s="13"/>
      <c r="L8" s="11"/>
      <c r="M8" s="11">
        <v>220000</v>
      </c>
      <c r="N8" s="25">
        <v>5</v>
      </c>
      <c r="O8" s="11">
        <v>11000</v>
      </c>
      <c r="P8" s="11"/>
      <c r="Q8" s="201" t="s">
        <v>1567</v>
      </c>
    </row>
    <row r="9" spans="1:23" ht="28.9" customHeight="1">
      <c r="A9" s="22">
        <v>3</v>
      </c>
      <c r="B9" s="22">
        <v>5</v>
      </c>
      <c r="C9" s="22">
        <v>124</v>
      </c>
      <c r="D9" s="217" t="s">
        <v>1574</v>
      </c>
      <c r="E9" s="217"/>
      <c r="F9" s="217" t="s">
        <v>1575</v>
      </c>
      <c r="G9" s="22" t="s">
        <v>266</v>
      </c>
      <c r="H9" s="22">
        <v>1</v>
      </c>
      <c r="I9" s="23">
        <v>41639</v>
      </c>
      <c r="J9" s="23">
        <v>41639</v>
      </c>
      <c r="K9" s="13"/>
      <c r="L9" s="11"/>
      <c r="M9" s="11">
        <v>16000</v>
      </c>
      <c r="N9" s="25">
        <v>15</v>
      </c>
      <c r="O9" s="11">
        <v>2400</v>
      </c>
      <c r="P9" s="11"/>
      <c r="Q9" s="201" t="s">
        <v>1576</v>
      </c>
    </row>
    <row r="10" spans="1:23" ht="23.45" customHeight="1">
      <c r="A10" s="22">
        <v>4</v>
      </c>
      <c r="B10" s="22">
        <v>4</v>
      </c>
      <c r="C10" s="22">
        <v>84</v>
      </c>
      <c r="D10" s="217" t="s">
        <v>1570</v>
      </c>
      <c r="E10" s="217"/>
      <c r="F10" s="217" t="s">
        <v>1573</v>
      </c>
      <c r="G10" s="22" t="s">
        <v>266</v>
      </c>
      <c r="H10" s="22">
        <v>1</v>
      </c>
      <c r="I10" s="23">
        <v>41274</v>
      </c>
      <c r="J10" s="23">
        <v>41274</v>
      </c>
      <c r="K10" s="13"/>
      <c r="L10" s="11"/>
      <c r="M10" s="11">
        <v>26000</v>
      </c>
      <c r="N10" s="25">
        <v>10</v>
      </c>
      <c r="O10" s="11">
        <v>2600</v>
      </c>
      <c r="P10" s="11"/>
      <c r="Q10" s="201" t="s">
        <v>1567</v>
      </c>
    </row>
    <row r="11" spans="1:23" ht="23.45" customHeight="1">
      <c r="A11" s="22">
        <v>5</v>
      </c>
      <c r="B11" s="22">
        <v>1</v>
      </c>
      <c r="C11" s="22">
        <v>28</v>
      </c>
      <c r="D11" s="217" t="s">
        <v>1566</v>
      </c>
      <c r="E11" s="217"/>
      <c r="F11" s="217" t="s">
        <v>425</v>
      </c>
      <c r="G11" s="22" t="s">
        <v>266</v>
      </c>
      <c r="H11" s="22">
        <v>1</v>
      </c>
      <c r="I11" s="23">
        <v>41639</v>
      </c>
      <c r="J11" s="23">
        <v>41639</v>
      </c>
      <c r="K11" s="13"/>
      <c r="L11" s="11"/>
      <c r="M11" s="11">
        <v>3500</v>
      </c>
      <c r="N11" s="25">
        <v>15</v>
      </c>
      <c r="O11" s="11">
        <v>525</v>
      </c>
      <c r="P11" s="11"/>
      <c r="Q11" s="201" t="s">
        <v>1567</v>
      </c>
    </row>
    <row r="12" spans="1:23" ht="23.45" customHeight="1">
      <c r="A12" s="22">
        <v>6</v>
      </c>
      <c r="B12" s="22">
        <v>6</v>
      </c>
      <c r="C12" s="22">
        <v>155</v>
      </c>
      <c r="D12" s="217" t="s">
        <v>1577</v>
      </c>
      <c r="E12" s="217"/>
      <c r="F12" s="217" t="s">
        <v>425</v>
      </c>
      <c r="G12" s="22" t="s">
        <v>266</v>
      </c>
      <c r="H12" s="22">
        <v>1</v>
      </c>
      <c r="I12" s="23">
        <v>41243</v>
      </c>
      <c r="J12" s="23">
        <v>41243</v>
      </c>
      <c r="K12" s="13"/>
      <c r="L12" s="11"/>
      <c r="M12" s="11">
        <v>4500</v>
      </c>
      <c r="N12" s="25">
        <v>52</v>
      </c>
      <c r="O12" s="11">
        <v>2340</v>
      </c>
      <c r="P12" s="11"/>
      <c r="Q12" s="201" t="s">
        <v>1567</v>
      </c>
    </row>
    <row r="13" spans="1:23" ht="23.45" customHeight="1">
      <c r="A13" s="215"/>
      <c r="B13" s="215"/>
      <c r="C13" s="215"/>
      <c r="D13" s="234" t="s">
        <v>1700</v>
      </c>
      <c r="E13" s="238"/>
      <c r="F13" s="238"/>
      <c r="G13" s="236"/>
      <c r="H13" s="236"/>
      <c r="I13" s="236"/>
      <c r="J13" s="236"/>
      <c r="K13" s="236"/>
      <c r="L13" s="236"/>
      <c r="M13" s="213">
        <f>SUM(M7:M12)</f>
        <v>490000</v>
      </c>
      <c r="N13" s="236"/>
      <c r="O13" s="213">
        <f>SUM(O7:O12)</f>
        <v>29865</v>
      </c>
      <c r="P13" s="215"/>
      <c r="Q13" s="215"/>
    </row>
  </sheetData>
  <autoFilter ref="A5:Q6">
    <filterColumn colId="10" showButton="0"/>
    <filterColumn colId="12" showButton="0"/>
    <filterColumn colId="13" showButton="0"/>
    <sortState ref="A8:Q13">
      <sortCondition ref="A5:A6"/>
    </sortState>
  </autoFilter>
  <mergeCells count="17">
    <mergeCell ref="H5:H6"/>
    <mergeCell ref="A5:A6"/>
    <mergeCell ref="B5:B6"/>
    <mergeCell ref="A2:Q2"/>
    <mergeCell ref="A3:Q3"/>
    <mergeCell ref="A4:F4"/>
    <mergeCell ref="I5:I6"/>
    <mergeCell ref="J5:J6"/>
    <mergeCell ref="K5:L5"/>
    <mergeCell ref="M5:O5"/>
    <mergeCell ref="P5:P6"/>
    <mergeCell ref="Q5:Q6"/>
    <mergeCell ref="C5:C6"/>
    <mergeCell ref="D5:D6"/>
    <mergeCell ref="E5:E6"/>
    <mergeCell ref="F5:F6"/>
    <mergeCell ref="G5:G6"/>
  </mergeCells>
  <phoneticPr fontId="9" type="noConversion"/>
  <pageMargins left="0.2" right="0.2" top="0.74803149606299213" bottom="0.74803149606299213" header="0.31496062992125984" footer="0.31496062992125984"/>
  <pageSetup paperSize="9" orientation="landscape"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44"/>
  <sheetViews>
    <sheetView topLeftCell="A40" workbookViewId="0">
      <selection activeCell="T6" sqref="T6"/>
    </sheetView>
  </sheetViews>
  <sheetFormatPr defaultRowHeight="15.75"/>
  <cols>
    <col min="1" max="3" width="5.125" customWidth="1"/>
    <col min="4" max="4" width="19.125" style="219" customWidth="1"/>
    <col min="5" max="5" width="12.625" style="219" customWidth="1"/>
    <col min="6" max="6" width="17.375" style="219" customWidth="1"/>
    <col min="7" max="8" width="5.375" customWidth="1"/>
    <col min="11" max="12" width="0" hidden="1" customWidth="1"/>
    <col min="13" max="13" width="10" customWidth="1"/>
    <col min="14" max="14" width="5.5" customWidth="1"/>
    <col min="15" max="15" width="10.125" customWidth="1"/>
    <col min="16" max="16" width="5.875" customWidth="1"/>
    <col min="17" max="17" width="8.125" customWidth="1"/>
  </cols>
  <sheetData>
    <row r="2" spans="1:23" s="1" customFormat="1" ht="30" customHeight="1">
      <c r="A2" s="372" t="s">
        <v>86</v>
      </c>
      <c r="B2" s="372"/>
      <c r="C2" s="372"/>
      <c r="D2" s="372"/>
      <c r="E2" s="372"/>
      <c r="F2" s="372"/>
      <c r="G2" s="372"/>
      <c r="H2" s="372"/>
      <c r="I2" s="372"/>
      <c r="J2" s="372"/>
      <c r="K2" s="372"/>
      <c r="L2" s="372"/>
      <c r="M2" s="372"/>
      <c r="N2" s="372"/>
      <c r="O2" s="372"/>
      <c r="P2" s="372"/>
      <c r="Q2" s="372"/>
      <c r="R2" s="41"/>
      <c r="S2" s="41"/>
      <c r="T2" s="41"/>
      <c r="U2" s="41"/>
      <c r="V2" s="41"/>
      <c r="W2" s="41"/>
    </row>
    <row r="3" spans="1:23" s="3" customFormat="1" ht="18.75" customHeight="1">
      <c r="A3" s="374" t="str">
        <f>CONCATENATE(封面!D9,封面!F9,封面!G9,封面!H9,封面!I9,封面!J9,封面!K9)</f>
        <v>评估基准日：2022年7月22日</v>
      </c>
      <c r="B3" s="374"/>
      <c r="C3" s="374"/>
      <c r="D3" s="374"/>
      <c r="E3" s="374"/>
      <c r="F3" s="374"/>
      <c r="G3" s="374"/>
      <c r="H3" s="374"/>
      <c r="I3" s="374"/>
      <c r="J3" s="374"/>
      <c r="K3" s="374"/>
      <c r="L3" s="374"/>
      <c r="M3" s="374"/>
      <c r="N3" s="374"/>
      <c r="O3" s="374"/>
      <c r="P3" s="374"/>
      <c r="Q3" s="374"/>
      <c r="R3" s="26"/>
      <c r="S3" s="26"/>
      <c r="T3" s="26"/>
      <c r="U3" s="26"/>
      <c r="V3" s="26"/>
      <c r="W3" s="26"/>
    </row>
    <row r="4" spans="1:23">
      <c r="A4" s="426" t="s">
        <v>261</v>
      </c>
      <c r="B4" s="426"/>
      <c r="C4" s="426"/>
      <c r="D4" s="426"/>
      <c r="E4" s="426"/>
      <c r="F4" s="426"/>
      <c r="G4" s="3"/>
      <c r="H4" s="3"/>
      <c r="I4" s="3"/>
      <c r="J4" s="3"/>
      <c r="K4" s="3"/>
      <c r="L4" s="3"/>
      <c r="M4" s="3"/>
      <c r="N4" s="207"/>
      <c r="O4" s="3"/>
      <c r="P4" s="3"/>
      <c r="Q4" s="79" t="s">
        <v>160</v>
      </c>
    </row>
    <row r="5" spans="1:23">
      <c r="A5" s="376" t="s">
        <v>1682</v>
      </c>
      <c r="B5" s="376" t="s">
        <v>1697</v>
      </c>
      <c r="C5" s="376" t="s">
        <v>8</v>
      </c>
      <c r="D5" s="381" t="s">
        <v>88</v>
      </c>
      <c r="E5" s="381" t="s">
        <v>22</v>
      </c>
      <c r="F5" s="381" t="s">
        <v>89</v>
      </c>
      <c r="G5" s="381" t="s">
        <v>20</v>
      </c>
      <c r="H5" s="381" t="s">
        <v>21</v>
      </c>
      <c r="I5" s="381" t="s">
        <v>90</v>
      </c>
      <c r="J5" s="381" t="s">
        <v>23</v>
      </c>
      <c r="K5" s="409" t="s">
        <v>11</v>
      </c>
      <c r="L5" s="410"/>
      <c r="M5" s="376" t="s">
        <v>12</v>
      </c>
      <c r="N5" s="380"/>
      <c r="O5" s="380"/>
      <c r="P5" s="381" t="s">
        <v>15</v>
      </c>
      <c r="Q5" s="381" t="s">
        <v>9</v>
      </c>
    </row>
    <row r="6" spans="1:23">
      <c r="A6" s="380"/>
      <c r="B6" s="380"/>
      <c r="C6" s="380"/>
      <c r="D6" s="412"/>
      <c r="E6" s="412"/>
      <c r="F6" s="412"/>
      <c r="G6" s="380"/>
      <c r="H6" s="380"/>
      <c r="I6" s="380"/>
      <c r="J6" s="380"/>
      <c r="K6" s="209" t="s">
        <v>43</v>
      </c>
      <c r="L6" s="208" t="s">
        <v>44</v>
      </c>
      <c r="M6" s="208" t="s">
        <v>43</v>
      </c>
      <c r="N6" s="192" t="s">
        <v>25</v>
      </c>
      <c r="O6" s="208" t="s">
        <v>44</v>
      </c>
      <c r="P6" s="380"/>
      <c r="Q6" s="380"/>
    </row>
    <row r="7" spans="1:23" ht="23.45" customHeight="1">
      <c r="A7" s="215"/>
      <c r="B7" s="22">
        <v>1</v>
      </c>
      <c r="C7" s="22">
        <v>154</v>
      </c>
      <c r="D7" s="217" t="s">
        <v>1578</v>
      </c>
      <c r="E7" s="217"/>
      <c r="F7" s="217" t="s">
        <v>1579</v>
      </c>
      <c r="G7" s="22" t="s">
        <v>266</v>
      </c>
      <c r="H7" s="22">
        <v>2</v>
      </c>
      <c r="I7" s="23">
        <v>41243</v>
      </c>
      <c r="J7" s="23">
        <v>41243</v>
      </c>
      <c r="K7" s="13"/>
      <c r="L7" s="11"/>
      <c r="M7" s="11">
        <v>8000</v>
      </c>
      <c r="N7" s="25">
        <v>45</v>
      </c>
      <c r="O7" s="11">
        <v>3600</v>
      </c>
      <c r="P7" s="11"/>
      <c r="Q7" s="177" t="s">
        <v>1580</v>
      </c>
    </row>
    <row r="8" spans="1:23" ht="23.45" customHeight="1">
      <c r="A8" s="215"/>
      <c r="B8" s="22">
        <v>2</v>
      </c>
      <c r="C8" s="22">
        <v>380</v>
      </c>
      <c r="D8" s="217" t="s">
        <v>1581</v>
      </c>
      <c r="E8" s="217" t="s">
        <v>1582</v>
      </c>
      <c r="F8" s="217" t="s">
        <v>437</v>
      </c>
      <c r="G8" s="22" t="s">
        <v>266</v>
      </c>
      <c r="H8" s="22">
        <v>4</v>
      </c>
      <c r="I8" s="23">
        <v>41640</v>
      </c>
      <c r="J8" s="23">
        <v>41640</v>
      </c>
      <c r="K8" s="13"/>
      <c r="L8" s="11"/>
      <c r="M8" s="11">
        <v>2800</v>
      </c>
      <c r="N8" s="25">
        <v>33</v>
      </c>
      <c r="O8" s="11">
        <v>924</v>
      </c>
      <c r="P8" s="11"/>
      <c r="Q8" s="201" t="s">
        <v>1631</v>
      </c>
    </row>
    <row r="9" spans="1:23" ht="23.45" customHeight="1">
      <c r="A9" s="215"/>
      <c r="B9" s="22">
        <v>3</v>
      </c>
      <c r="C9" s="22">
        <v>381</v>
      </c>
      <c r="D9" s="217" t="s">
        <v>1583</v>
      </c>
      <c r="E9" s="217" t="s">
        <v>1584</v>
      </c>
      <c r="F9" s="217" t="s">
        <v>437</v>
      </c>
      <c r="G9" s="22" t="s">
        <v>266</v>
      </c>
      <c r="H9" s="22">
        <v>4</v>
      </c>
      <c r="I9" s="23">
        <v>41640</v>
      </c>
      <c r="J9" s="23">
        <v>41640</v>
      </c>
      <c r="K9" s="13"/>
      <c r="L9" s="11"/>
      <c r="M9" s="11">
        <v>3800</v>
      </c>
      <c r="N9" s="25">
        <v>33</v>
      </c>
      <c r="O9" s="11">
        <v>1254</v>
      </c>
      <c r="P9" s="11"/>
      <c r="Q9" s="201" t="s">
        <v>1631</v>
      </c>
    </row>
    <row r="10" spans="1:23" ht="23.45" customHeight="1">
      <c r="A10" s="215"/>
      <c r="B10" s="22">
        <v>4</v>
      </c>
      <c r="C10" s="22">
        <v>382</v>
      </c>
      <c r="D10" s="217" t="s">
        <v>1585</v>
      </c>
      <c r="E10" s="217" t="s">
        <v>1586</v>
      </c>
      <c r="F10" s="217" t="s">
        <v>437</v>
      </c>
      <c r="G10" s="22" t="s">
        <v>266</v>
      </c>
      <c r="H10" s="22">
        <v>1</v>
      </c>
      <c r="I10" s="23">
        <v>41640</v>
      </c>
      <c r="J10" s="23">
        <v>41640</v>
      </c>
      <c r="K10" s="13"/>
      <c r="L10" s="11"/>
      <c r="M10" s="11">
        <v>15000</v>
      </c>
      <c r="N10" s="25">
        <v>33</v>
      </c>
      <c r="O10" s="11">
        <v>4950</v>
      </c>
      <c r="P10" s="11"/>
      <c r="Q10" s="201" t="s">
        <v>1631</v>
      </c>
    </row>
    <row r="11" spans="1:23" ht="23.45" customHeight="1">
      <c r="A11" s="215"/>
      <c r="B11" s="22">
        <v>5</v>
      </c>
      <c r="C11" s="22">
        <v>383</v>
      </c>
      <c r="D11" s="217" t="s">
        <v>1587</v>
      </c>
      <c r="E11" s="217" t="s">
        <v>1588</v>
      </c>
      <c r="F11" s="217" t="s">
        <v>437</v>
      </c>
      <c r="G11" s="22" t="s">
        <v>266</v>
      </c>
      <c r="H11" s="22">
        <v>1</v>
      </c>
      <c r="I11" s="23">
        <v>41640</v>
      </c>
      <c r="J11" s="23">
        <v>41640</v>
      </c>
      <c r="K11" s="13"/>
      <c r="L11" s="11"/>
      <c r="M11" s="11">
        <v>900</v>
      </c>
      <c r="N11" s="25">
        <v>33</v>
      </c>
      <c r="O11" s="11">
        <v>297</v>
      </c>
      <c r="P11" s="11"/>
      <c r="Q11" s="201" t="s">
        <v>1631</v>
      </c>
    </row>
    <row r="12" spans="1:23" ht="23.45" customHeight="1">
      <c r="A12" s="215"/>
      <c r="B12" s="22">
        <v>6</v>
      </c>
      <c r="C12" s="22">
        <v>384</v>
      </c>
      <c r="D12" s="217" t="s">
        <v>1589</v>
      </c>
      <c r="E12" s="217" t="s">
        <v>1590</v>
      </c>
      <c r="F12" s="217" t="s">
        <v>437</v>
      </c>
      <c r="G12" s="22" t="s">
        <v>1475</v>
      </c>
      <c r="H12" s="22">
        <v>1</v>
      </c>
      <c r="I12" s="23">
        <v>41640</v>
      </c>
      <c r="J12" s="23">
        <v>41640</v>
      </c>
      <c r="K12" s="13"/>
      <c r="L12" s="11"/>
      <c r="M12" s="11">
        <v>600</v>
      </c>
      <c r="N12" s="25">
        <v>50</v>
      </c>
      <c r="O12" s="11">
        <v>300</v>
      </c>
      <c r="P12" s="11"/>
      <c r="Q12" s="201" t="s">
        <v>1631</v>
      </c>
    </row>
    <row r="13" spans="1:23" ht="23.45" customHeight="1">
      <c r="A13" s="215"/>
      <c r="B13" s="22">
        <v>7</v>
      </c>
      <c r="C13" s="22">
        <v>385</v>
      </c>
      <c r="D13" s="217" t="s">
        <v>1591</v>
      </c>
      <c r="E13" s="217"/>
      <c r="F13" s="217" t="s">
        <v>437</v>
      </c>
      <c r="G13" s="22" t="s">
        <v>1629</v>
      </c>
      <c r="H13" s="22">
        <v>1</v>
      </c>
      <c r="I13" s="23">
        <v>41640</v>
      </c>
      <c r="J13" s="23">
        <v>41640</v>
      </c>
      <c r="K13" s="13"/>
      <c r="L13" s="11"/>
      <c r="M13" s="11">
        <v>500</v>
      </c>
      <c r="N13" s="25">
        <v>50</v>
      </c>
      <c r="O13" s="11">
        <v>250</v>
      </c>
      <c r="P13" s="11"/>
      <c r="Q13" s="201" t="s">
        <v>1631</v>
      </c>
    </row>
    <row r="14" spans="1:23" ht="23.45" customHeight="1">
      <c r="A14" s="215"/>
      <c r="B14" s="22">
        <v>8</v>
      </c>
      <c r="C14" s="22">
        <v>386</v>
      </c>
      <c r="D14" s="217" t="s">
        <v>1592</v>
      </c>
      <c r="E14" s="217" t="s">
        <v>1593</v>
      </c>
      <c r="F14" s="217" t="s">
        <v>437</v>
      </c>
      <c r="G14" s="22" t="s">
        <v>1475</v>
      </c>
      <c r="H14" s="22">
        <v>1</v>
      </c>
      <c r="I14" s="23">
        <v>41640</v>
      </c>
      <c r="J14" s="23">
        <v>41640</v>
      </c>
      <c r="K14" s="13"/>
      <c r="L14" s="11"/>
      <c r="M14" s="11">
        <v>300</v>
      </c>
      <c r="N14" s="25">
        <v>50</v>
      </c>
      <c r="O14" s="11">
        <v>150</v>
      </c>
      <c r="P14" s="11"/>
      <c r="Q14" s="201" t="s">
        <v>1631</v>
      </c>
    </row>
    <row r="15" spans="1:23" ht="23.45" customHeight="1">
      <c r="A15" s="215"/>
      <c r="B15" s="22">
        <v>9</v>
      </c>
      <c r="C15" s="22">
        <v>387</v>
      </c>
      <c r="D15" s="217" t="s">
        <v>1594</v>
      </c>
      <c r="E15" s="217" t="s">
        <v>1595</v>
      </c>
      <c r="F15" s="217" t="s">
        <v>437</v>
      </c>
      <c r="G15" s="22" t="s">
        <v>1475</v>
      </c>
      <c r="H15" s="22">
        <v>1</v>
      </c>
      <c r="I15" s="23">
        <v>41640</v>
      </c>
      <c r="J15" s="23">
        <v>41640</v>
      </c>
      <c r="K15" s="13"/>
      <c r="L15" s="11"/>
      <c r="M15" s="11">
        <v>600</v>
      </c>
      <c r="N15" s="25">
        <v>50</v>
      </c>
      <c r="O15" s="11">
        <v>300</v>
      </c>
      <c r="P15" s="11"/>
      <c r="Q15" s="201" t="s">
        <v>1631</v>
      </c>
    </row>
    <row r="16" spans="1:23" ht="23.45" customHeight="1">
      <c r="A16" s="215"/>
      <c r="B16" s="22">
        <v>10</v>
      </c>
      <c r="C16" s="22">
        <v>388</v>
      </c>
      <c r="D16" s="217" t="s">
        <v>1596</v>
      </c>
      <c r="E16" s="217" t="s">
        <v>1597</v>
      </c>
      <c r="F16" s="217" t="s">
        <v>437</v>
      </c>
      <c r="G16" s="22" t="s">
        <v>266</v>
      </c>
      <c r="H16" s="22">
        <v>1</v>
      </c>
      <c r="I16" s="23">
        <v>41640</v>
      </c>
      <c r="J16" s="23">
        <v>41640</v>
      </c>
      <c r="K16" s="13"/>
      <c r="L16" s="11"/>
      <c r="M16" s="11">
        <v>2600</v>
      </c>
      <c r="N16" s="25">
        <v>33</v>
      </c>
      <c r="O16" s="11">
        <v>858</v>
      </c>
      <c r="P16" s="11"/>
      <c r="Q16" s="201" t="s">
        <v>1631</v>
      </c>
    </row>
    <row r="17" spans="1:17" ht="23.45" customHeight="1">
      <c r="A17" s="215"/>
      <c r="B17" s="22">
        <v>11</v>
      </c>
      <c r="C17" s="22">
        <v>389</v>
      </c>
      <c r="D17" s="217" t="s">
        <v>1598</v>
      </c>
      <c r="E17" s="217" t="s">
        <v>1599</v>
      </c>
      <c r="F17" s="217" t="s">
        <v>437</v>
      </c>
      <c r="G17" s="22" t="s">
        <v>266</v>
      </c>
      <c r="H17" s="22">
        <v>1</v>
      </c>
      <c r="I17" s="23">
        <v>41640</v>
      </c>
      <c r="J17" s="23">
        <v>41640</v>
      </c>
      <c r="K17" s="13"/>
      <c r="L17" s="11"/>
      <c r="M17" s="11">
        <v>200</v>
      </c>
      <c r="N17" s="25">
        <v>33</v>
      </c>
      <c r="O17" s="11">
        <v>66</v>
      </c>
      <c r="P17" s="11"/>
      <c r="Q17" s="201" t="s">
        <v>1631</v>
      </c>
    </row>
    <row r="18" spans="1:17" ht="23.45" customHeight="1">
      <c r="A18" s="215"/>
      <c r="B18" s="22">
        <v>12</v>
      </c>
      <c r="C18" s="22">
        <v>390</v>
      </c>
      <c r="D18" s="217" t="s">
        <v>1596</v>
      </c>
      <c r="E18" s="217" t="s">
        <v>1597</v>
      </c>
      <c r="F18" s="217" t="s">
        <v>437</v>
      </c>
      <c r="G18" s="22" t="s">
        <v>266</v>
      </c>
      <c r="H18" s="22">
        <v>1</v>
      </c>
      <c r="I18" s="23">
        <v>41640</v>
      </c>
      <c r="J18" s="23">
        <v>41640</v>
      </c>
      <c r="K18" s="13"/>
      <c r="L18" s="11"/>
      <c r="M18" s="11">
        <v>2600</v>
      </c>
      <c r="N18" s="25">
        <v>33</v>
      </c>
      <c r="O18" s="11">
        <v>858</v>
      </c>
      <c r="P18" s="11"/>
      <c r="Q18" s="201" t="s">
        <v>1631</v>
      </c>
    </row>
    <row r="19" spans="1:17" ht="23.45" customHeight="1">
      <c r="A19" s="215"/>
      <c r="B19" s="22">
        <v>13</v>
      </c>
      <c r="C19" s="22">
        <v>391</v>
      </c>
      <c r="D19" s="217" t="s">
        <v>1600</v>
      </c>
      <c r="E19" s="217" t="s">
        <v>1601</v>
      </c>
      <c r="F19" s="217" t="s">
        <v>437</v>
      </c>
      <c r="G19" s="22" t="s">
        <v>266</v>
      </c>
      <c r="H19" s="22">
        <v>2</v>
      </c>
      <c r="I19" s="23">
        <v>41640</v>
      </c>
      <c r="J19" s="23">
        <v>41640</v>
      </c>
      <c r="K19" s="13"/>
      <c r="L19" s="11"/>
      <c r="M19" s="11">
        <v>5000</v>
      </c>
      <c r="N19" s="25">
        <v>33</v>
      </c>
      <c r="O19" s="11">
        <v>1650</v>
      </c>
      <c r="P19" s="11"/>
      <c r="Q19" s="201" t="s">
        <v>1631</v>
      </c>
    </row>
    <row r="20" spans="1:17" ht="23.45" customHeight="1">
      <c r="A20" s="215"/>
      <c r="B20" s="22">
        <v>14</v>
      </c>
      <c r="C20" s="22">
        <v>392</v>
      </c>
      <c r="D20" s="217" t="s">
        <v>1602</v>
      </c>
      <c r="E20" s="217"/>
      <c r="F20" s="217" t="s">
        <v>437</v>
      </c>
      <c r="G20" s="22" t="s">
        <v>266</v>
      </c>
      <c r="H20" s="22">
        <v>1</v>
      </c>
      <c r="I20" s="23">
        <v>41640</v>
      </c>
      <c r="J20" s="23">
        <v>41640</v>
      </c>
      <c r="K20" s="13"/>
      <c r="L20" s="11"/>
      <c r="M20" s="11">
        <v>300</v>
      </c>
      <c r="N20" s="25">
        <v>50</v>
      </c>
      <c r="O20" s="11">
        <v>150</v>
      </c>
      <c r="P20" s="11"/>
      <c r="Q20" s="201" t="s">
        <v>1631</v>
      </c>
    </row>
    <row r="21" spans="1:17" ht="23.45" customHeight="1">
      <c r="A21" s="215"/>
      <c r="B21" s="22">
        <v>15</v>
      </c>
      <c r="C21" s="22">
        <v>393</v>
      </c>
      <c r="D21" s="217" t="s">
        <v>1603</v>
      </c>
      <c r="E21" s="217" t="s">
        <v>1604</v>
      </c>
      <c r="F21" s="217" t="s">
        <v>437</v>
      </c>
      <c r="G21" s="22" t="s">
        <v>266</v>
      </c>
      <c r="H21" s="22">
        <v>1</v>
      </c>
      <c r="I21" s="23">
        <v>41640</v>
      </c>
      <c r="J21" s="23">
        <v>41640</v>
      </c>
      <c r="K21" s="13"/>
      <c r="L21" s="11"/>
      <c r="M21" s="11">
        <v>300</v>
      </c>
      <c r="N21" s="25">
        <v>50</v>
      </c>
      <c r="O21" s="11">
        <v>150</v>
      </c>
      <c r="P21" s="11"/>
      <c r="Q21" s="201" t="s">
        <v>1631</v>
      </c>
    </row>
    <row r="22" spans="1:17" ht="23.45" customHeight="1">
      <c r="A22" s="215"/>
      <c r="B22" s="22">
        <v>16</v>
      </c>
      <c r="C22" s="22">
        <v>394</v>
      </c>
      <c r="D22" s="217" t="s">
        <v>1605</v>
      </c>
      <c r="E22" s="217" t="s">
        <v>1606</v>
      </c>
      <c r="F22" s="217" t="s">
        <v>437</v>
      </c>
      <c r="G22" s="22" t="s">
        <v>438</v>
      </c>
      <c r="H22" s="22">
        <v>1000</v>
      </c>
      <c r="I22" s="23">
        <v>41640</v>
      </c>
      <c r="J22" s="23">
        <v>41640</v>
      </c>
      <c r="K22" s="13"/>
      <c r="L22" s="11"/>
      <c r="M22" s="11">
        <v>120000</v>
      </c>
      <c r="N22" s="25">
        <v>50</v>
      </c>
      <c r="O22" s="11">
        <v>60000</v>
      </c>
      <c r="P22" s="11"/>
      <c r="Q22" s="201" t="s">
        <v>1631</v>
      </c>
    </row>
    <row r="23" spans="1:17" ht="23.45" customHeight="1">
      <c r="A23" s="215"/>
      <c r="B23" s="22">
        <v>17</v>
      </c>
      <c r="C23" s="22">
        <v>395</v>
      </c>
      <c r="D23" s="217" t="s">
        <v>1607</v>
      </c>
      <c r="E23" s="217" t="s">
        <v>1608</v>
      </c>
      <c r="F23" s="217" t="s">
        <v>437</v>
      </c>
      <c r="G23" s="22" t="s">
        <v>266</v>
      </c>
      <c r="H23" s="22">
        <v>8</v>
      </c>
      <c r="I23" s="23">
        <v>41640</v>
      </c>
      <c r="J23" s="23">
        <v>41640</v>
      </c>
      <c r="K23" s="13"/>
      <c r="L23" s="11"/>
      <c r="M23" s="11">
        <v>24000</v>
      </c>
      <c r="N23" s="25">
        <v>13</v>
      </c>
      <c r="O23" s="11">
        <v>3120</v>
      </c>
      <c r="P23" s="11"/>
      <c r="Q23" s="201" t="s">
        <v>1631</v>
      </c>
    </row>
    <row r="24" spans="1:17" ht="23.45" customHeight="1">
      <c r="A24" s="215"/>
      <c r="B24" s="22">
        <v>18</v>
      </c>
      <c r="C24" s="22">
        <v>396</v>
      </c>
      <c r="D24" s="217" t="s">
        <v>1607</v>
      </c>
      <c r="E24" s="217" t="s">
        <v>1608</v>
      </c>
      <c r="F24" s="217" t="s">
        <v>437</v>
      </c>
      <c r="G24" s="22" t="s">
        <v>266</v>
      </c>
      <c r="H24" s="22">
        <v>1</v>
      </c>
      <c r="I24" s="23">
        <v>41640</v>
      </c>
      <c r="J24" s="23">
        <v>41640</v>
      </c>
      <c r="K24" s="13"/>
      <c r="L24" s="11"/>
      <c r="M24" s="11">
        <v>3000</v>
      </c>
      <c r="N24" s="25">
        <v>13</v>
      </c>
      <c r="O24" s="11">
        <v>390</v>
      </c>
      <c r="P24" s="11"/>
      <c r="Q24" s="201" t="s">
        <v>1631</v>
      </c>
    </row>
    <row r="25" spans="1:17" ht="23.45" customHeight="1">
      <c r="A25" s="215"/>
      <c r="B25" s="22">
        <v>19</v>
      </c>
      <c r="C25" s="22">
        <v>397</v>
      </c>
      <c r="D25" s="217" t="s">
        <v>1609</v>
      </c>
      <c r="E25" s="217" t="s">
        <v>1608</v>
      </c>
      <c r="F25" s="217" t="s">
        <v>437</v>
      </c>
      <c r="G25" s="22" t="s">
        <v>266</v>
      </c>
      <c r="H25" s="22">
        <v>1</v>
      </c>
      <c r="I25" s="23">
        <v>41640</v>
      </c>
      <c r="J25" s="23">
        <v>41640</v>
      </c>
      <c r="K25" s="13"/>
      <c r="L25" s="11"/>
      <c r="M25" s="11">
        <v>5000</v>
      </c>
      <c r="N25" s="25">
        <v>13</v>
      </c>
      <c r="O25" s="11">
        <v>650</v>
      </c>
      <c r="P25" s="11"/>
      <c r="Q25" s="201" t="s">
        <v>1631</v>
      </c>
    </row>
    <row r="26" spans="1:17" ht="23.45" customHeight="1">
      <c r="A26" s="215"/>
      <c r="B26" s="22">
        <v>20</v>
      </c>
      <c r="C26" s="22">
        <v>398</v>
      </c>
      <c r="D26" s="217" t="s">
        <v>1610</v>
      </c>
      <c r="E26" s="217" t="s">
        <v>1611</v>
      </c>
      <c r="F26" s="217" t="s">
        <v>437</v>
      </c>
      <c r="G26" s="22" t="s">
        <v>266</v>
      </c>
      <c r="H26" s="22">
        <v>1</v>
      </c>
      <c r="I26" s="23">
        <v>41640</v>
      </c>
      <c r="J26" s="23">
        <v>41640</v>
      </c>
      <c r="K26" s="13"/>
      <c r="L26" s="11"/>
      <c r="M26" s="11">
        <v>4500</v>
      </c>
      <c r="N26" s="25">
        <v>33</v>
      </c>
      <c r="O26" s="11">
        <v>1485</v>
      </c>
      <c r="P26" s="11"/>
      <c r="Q26" s="201" t="s">
        <v>1631</v>
      </c>
    </row>
    <row r="27" spans="1:17" ht="23.45" customHeight="1">
      <c r="A27" s="215"/>
      <c r="B27" s="22">
        <v>21</v>
      </c>
      <c r="C27" s="22">
        <v>399</v>
      </c>
      <c r="D27" s="217" t="s">
        <v>1612</v>
      </c>
      <c r="E27" s="217"/>
      <c r="F27" s="217" t="s">
        <v>437</v>
      </c>
      <c r="G27" s="22" t="s">
        <v>266</v>
      </c>
      <c r="H27" s="22">
        <v>1</v>
      </c>
      <c r="I27" s="23">
        <v>41640</v>
      </c>
      <c r="J27" s="23">
        <v>41640</v>
      </c>
      <c r="K27" s="13"/>
      <c r="L27" s="11"/>
      <c r="M27" s="11">
        <v>15000</v>
      </c>
      <c r="N27" s="25">
        <v>33</v>
      </c>
      <c r="O27" s="11">
        <v>4950</v>
      </c>
      <c r="P27" s="11"/>
      <c r="Q27" s="201" t="s">
        <v>1631</v>
      </c>
    </row>
    <row r="28" spans="1:17" ht="23.45" customHeight="1">
      <c r="A28" s="215"/>
      <c r="B28" s="22">
        <v>22</v>
      </c>
      <c r="C28" s="22">
        <v>400</v>
      </c>
      <c r="D28" s="217" t="s">
        <v>1613</v>
      </c>
      <c r="E28" s="217" t="s">
        <v>431</v>
      </c>
      <c r="F28" s="217" t="s">
        <v>437</v>
      </c>
      <c r="G28" s="22" t="s">
        <v>266</v>
      </c>
      <c r="H28" s="22">
        <v>2</v>
      </c>
      <c r="I28" s="23">
        <v>41640</v>
      </c>
      <c r="J28" s="23">
        <v>41640</v>
      </c>
      <c r="K28" s="13"/>
      <c r="L28" s="11"/>
      <c r="M28" s="11">
        <v>60000</v>
      </c>
      <c r="N28" s="25">
        <v>55</v>
      </c>
      <c r="O28" s="11">
        <v>33000</v>
      </c>
      <c r="P28" s="11"/>
      <c r="Q28" s="201" t="s">
        <v>1631</v>
      </c>
    </row>
    <row r="29" spans="1:17" ht="23.45" customHeight="1">
      <c r="A29" s="215"/>
      <c r="B29" s="22">
        <v>23</v>
      </c>
      <c r="C29" s="22">
        <v>401</v>
      </c>
      <c r="D29" s="217" t="s">
        <v>1614</v>
      </c>
      <c r="E29" s="217" t="s">
        <v>431</v>
      </c>
      <c r="F29" s="217" t="s">
        <v>437</v>
      </c>
      <c r="G29" s="22" t="s">
        <v>266</v>
      </c>
      <c r="H29" s="22">
        <v>1</v>
      </c>
      <c r="I29" s="23">
        <v>41640</v>
      </c>
      <c r="J29" s="23">
        <v>41640</v>
      </c>
      <c r="K29" s="13"/>
      <c r="L29" s="11"/>
      <c r="M29" s="11">
        <v>28000</v>
      </c>
      <c r="N29" s="25">
        <v>55</v>
      </c>
      <c r="O29" s="11">
        <v>15400</v>
      </c>
      <c r="P29" s="11"/>
      <c r="Q29" s="201" t="s">
        <v>1631</v>
      </c>
    </row>
    <row r="30" spans="1:17" ht="23.45" customHeight="1">
      <c r="A30" s="215"/>
      <c r="B30" s="22">
        <v>24</v>
      </c>
      <c r="C30" s="22">
        <v>402</v>
      </c>
      <c r="D30" s="217" t="s">
        <v>1610</v>
      </c>
      <c r="E30" s="217" t="s">
        <v>1615</v>
      </c>
      <c r="F30" s="217" t="s">
        <v>437</v>
      </c>
      <c r="G30" s="22" t="s">
        <v>266</v>
      </c>
      <c r="H30" s="22">
        <v>2</v>
      </c>
      <c r="I30" s="23">
        <v>41640</v>
      </c>
      <c r="J30" s="23">
        <v>41640</v>
      </c>
      <c r="K30" s="13"/>
      <c r="L30" s="11"/>
      <c r="M30" s="11">
        <v>6000</v>
      </c>
      <c r="N30" s="25">
        <v>33</v>
      </c>
      <c r="O30" s="11">
        <v>1980</v>
      </c>
      <c r="P30" s="11"/>
      <c r="Q30" s="201" t="s">
        <v>1631</v>
      </c>
    </row>
    <row r="31" spans="1:17" ht="23.45" customHeight="1">
      <c r="A31" s="215"/>
      <c r="B31" s="22">
        <v>25</v>
      </c>
      <c r="C31" s="22">
        <v>403</v>
      </c>
      <c r="D31" s="217" t="s">
        <v>1610</v>
      </c>
      <c r="E31" s="217" t="s">
        <v>1616</v>
      </c>
      <c r="F31" s="217" t="s">
        <v>437</v>
      </c>
      <c r="G31" s="22" t="s">
        <v>266</v>
      </c>
      <c r="H31" s="22">
        <v>2</v>
      </c>
      <c r="I31" s="23">
        <v>41640</v>
      </c>
      <c r="J31" s="23">
        <v>41640</v>
      </c>
      <c r="K31" s="13"/>
      <c r="L31" s="11"/>
      <c r="M31" s="11">
        <v>6000</v>
      </c>
      <c r="N31" s="25">
        <v>33</v>
      </c>
      <c r="O31" s="11">
        <v>1980</v>
      </c>
      <c r="P31" s="11"/>
      <c r="Q31" s="201" t="s">
        <v>1631</v>
      </c>
    </row>
    <row r="32" spans="1:17" ht="23.45" customHeight="1">
      <c r="A32" s="215"/>
      <c r="B32" s="22">
        <v>26</v>
      </c>
      <c r="C32" s="22">
        <v>404</v>
      </c>
      <c r="D32" s="217" t="s">
        <v>1610</v>
      </c>
      <c r="E32" s="217" t="s">
        <v>1617</v>
      </c>
      <c r="F32" s="217" t="s">
        <v>437</v>
      </c>
      <c r="G32" s="22" t="s">
        <v>266</v>
      </c>
      <c r="H32" s="22">
        <v>4</v>
      </c>
      <c r="I32" s="23">
        <v>41640</v>
      </c>
      <c r="J32" s="23">
        <v>41640</v>
      </c>
      <c r="K32" s="13"/>
      <c r="L32" s="11"/>
      <c r="M32" s="11">
        <v>12000</v>
      </c>
      <c r="N32" s="25">
        <v>33</v>
      </c>
      <c r="O32" s="11">
        <v>3960</v>
      </c>
      <c r="P32" s="11"/>
      <c r="Q32" s="201" t="s">
        <v>1631</v>
      </c>
    </row>
    <row r="33" spans="1:17" ht="23.45" customHeight="1">
      <c r="A33" s="215"/>
      <c r="B33" s="22">
        <v>27</v>
      </c>
      <c r="C33" s="22">
        <v>405</v>
      </c>
      <c r="D33" s="217" t="s">
        <v>1610</v>
      </c>
      <c r="E33" s="217" t="s">
        <v>1618</v>
      </c>
      <c r="F33" s="217" t="s">
        <v>437</v>
      </c>
      <c r="G33" s="22" t="s">
        <v>266</v>
      </c>
      <c r="H33" s="22">
        <v>1</v>
      </c>
      <c r="I33" s="23">
        <v>41640</v>
      </c>
      <c r="J33" s="23">
        <v>41640</v>
      </c>
      <c r="K33" s="13"/>
      <c r="L33" s="11"/>
      <c r="M33" s="11">
        <v>4500</v>
      </c>
      <c r="N33" s="25">
        <v>33</v>
      </c>
      <c r="O33" s="11">
        <v>1485</v>
      </c>
      <c r="P33" s="11"/>
      <c r="Q33" s="201" t="s">
        <v>1631</v>
      </c>
    </row>
    <row r="34" spans="1:17" ht="23.45" customHeight="1">
      <c r="A34" s="215"/>
      <c r="B34" s="22">
        <v>28</v>
      </c>
      <c r="C34" s="22">
        <v>406</v>
      </c>
      <c r="D34" s="217" t="s">
        <v>1619</v>
      </c>
      <c r="E34" s="217" t="s">
        <v>431</v>
      </c>
      <c r="F34" s="217" t="s">
        <v>437</v>
      </c>
      <c r="G34" s="22" t="s">
        <v>266</v>
      </c>
      <c r="H34" s="22">
        <v>1</v>
      </c>
      <c r="I34" s="23">
        <v>41640</v>
      </c>
      <c r="J34" s="23">
        <v>41640</v>
      </c>
      <c r="K34" s="13"/>
      <c r="L34" s="11"/>
      <c r="M34" s="11">
        <v>38000</v>
      </c>
      <c r="N34" s="25">
        <v>55</v>
      </c>
      <c r="O34" s="11">
        <v>20900</v>
      </c>
      <c r="P34" s="11"/>
      <c r="Q34" s="201" t="s">
        <v>1631</v>
      </c>
    </row>
    <row r="35" spans="1:17" ht="23.45" customHeight="1">
      <c r="A35" s="215"/>
      <c r="B35" s="22">
        <v>29</v>
      </c>
      <c r="C35" s="22">
        <v>407</v>
      </c>
      <c r="D35" s="217" t="s">
        <v>1620</v>
      </c>
      <c r="E35" s="217" t="s">
        <v>431</v>
      </c>
      <c r="F35" s="217" t="s">
        <v>437</v>
      </c>
      <c r="G35" s="22" t="s">
        <v>266</v>
      </c>
      <c r="H35" s="22">
        <v>2</v>
      </c>
      <c r="I35" s="23">
        <v>41640</v>
      </c>
      <c r="J35" s="23">
        <v>41640</v>
      </c>
      <c r="K35" s="13"/>
      <c r="L35" s="11"/>
      <c r="M35" s="11">
        <v>64000</v>
      </c>
      <c r="N35" s="25">
        <v>55</v>
      </c>
      <c r="O35" s="11">
        <v>35200</v>
      </c>
      <c r="P35" s="11"/>
      <c r="Q35" s="201" t="s">
        <v>1631</v>
      </c>
    </row>
    <row r="36" spans="1:17" ht="23.45" customHeight="1">
      <c r="A36" s="215"/>
      <c r="B36" s="22">
        <v>30</v>
      </c>
      <c r="C36" s="22">
        <v>408</v>
      </c>
      <c r="D36" s="217" t="s">
        <v>1621</v>
      </c>
      <c r="E36" s="217" t="s">
        <v>431</v>
      </c>
      <c r="F36" s="217" t="s">
        <v>437</v>
      </c>
      <c r="G36" s="22" t="s">
        <v>266</v>
      </c>
      <c r="H36" s="22">
        <v>2</v>
      </c>
      <c r="I36" s="23">
        <v>41640</v>
      </c>
      <c r="J36" s="23">
        <v>41640</v>
      </c>
      <c r="K36" s="13"/>
      <c r="L36" s="11"/>
      <c r="M36" s="11">
        <v>68000</v>
      </c>
      <c r="N36" s="25">
        <v>55</v>
      </c>
      <c r="O36" s="11">
        <v>37400</v>
      </c>
      <c r="P36" s="11"/>
      <c r="Q36" s="201" t="s">
        <v>1631</v>
      </c>
    </row>
    <row r="37" spans="1:17" ht="23.45" customHeight="1">
      <c r="A37" s="215"/>
      <c r="B37" s="22">
        <v>31</v>
      </c>
      <c r="C37" s="22">
        <v>409</v>
      </c>
      <c r="D37" s="217" t="s">
        <v>1622</v>
      </c>
      <c r="E37" s="217" t="s">
        <v>431</v>
      </c>
      <c r="F37" s="217" t="s">
        <v>437</v>
      </c>
      <c r="G37" s="22" t="s">
        <v>266</v>
      </c>
      <c r="H37" s="22">
        <v>2</v>
      </c>
      <c r="I37" s="23">
        <v>41640</v>
      </c>
      <c r="J37" s="23">
        <v>41640</v>
      </c>
      <c r="K37" s="13"/>
      <c r="L37" s="11"/>
      <c r="M37" s="11">
        <v>76000</v>
      </c>
      <c r="N37" s="25">
        <v>55</v>
      </c>
      <c r="O37" s="11">
        <v>41800</v>
      </c>
      <c r="P37" s="11"/>
      <c r="Q37" s="201" t="s">
        <v>1631</v>
      </c>
    </row>
    <row r="38" spans="1:17" ht="23.45" customHeight="1">
      <c r="A38" s="215"/>
      <c r="B38" s="22">
        <v>32</v>
      </c>
      <c r="C38" s="22">
        <v>410</v>
      </c>
      <c r="D38" s="217" t="s">
        <v>1623</v>
      </c>
      <c r="E38" s="217" t="s">
        <v>431</v>
      </c>
      <c r="F38" s="217" t="s">
        <v>437</v>
      </c>
      <c r="G38" s="22" t="s">
        <v>266</v>
      </c>
      <c r="H38" s="22">
        <v>1</v>
      </c>
      <c r="I38" s="23">
        <v>41640</v>
      </c>
      <c r="J38" s="23">
        <v>41640</v>
      </c>
      <c r="K38" s="13"/>
      <c r="L38" s="11"/>
      <c r="M38" s="11">
        <v>42000</v>
      </c>
      <c r="N38" s="25">
        <v>55</v>
      </c>
      <c r="O38" s="11">
        <v>23100</v>
      </c>
      <c r="P38" s="11"/>
      <c r="Q38" s="201" t="s">
        <v>1631</v>
      </c>
    </row>
    <row r="39" spans="1:17" ht="23.45" customHeight="1">
      <c r="A39" s="215"/>
      <c r="B39" s="22">
        <v>33</v>
      </c>
      <c r="C39" s="22">
        <v>411</v>
      </c>
      <c r="D39" s="217" t="s">
        <v>1624</v>
      </c>
      <c r="E39" s="217" t="s">
        <v>431</v>
      </c>
      <c r="F39" s="217" t="s">
        <v>437</v>
      </c>
      <c r="G39" s="22" t="s">
        <v>266</v>
      </c>
      <c r="H39" s="22">
        <v>2</v>
      </c>
      <c r="I39" s="23">
        <v>41640</v>
      </c>
      <c r="J39" s="23">
        <v>41640</v>
      </c>
      <c r="K39" s="13"/>
      <c r="L39" s="11"/>
      <c r="M39" s="11">
        <v>84000</v>
      </c>
      <c r="N39" s="25">
        <v>55</v>
      </c>
      <c r="O39" s="11">
        <v>46200</v>
      </c>
      <c r="P39" s="11"/>
      <c r="Q39" s="201" t="s">
        <v>1631</v>
      </c>
    </row>
    <row r="40" spans="1:17" ht="23.45" customHeight="1">
      <c r="A40" s="215"/>
      <c r="B40" s="22">
        <v>34</v>
      </c>
      <c r="C40" s="22">
        <v>412</v>
      </c>
      <c r="D40" s="217" t="s">
        <v>1625</v>
      </c>
      <c r="E40" s="217" t="s">
        <v>431</v>
      </c>
      <c r="F40" s="217" t="s">
        <v>437</v>
      </c>
      <c r="G40" s="22" t="s">
        <v>266</v>
      </c>
      <c r="H40" s="22">
        <v>2</v>
      </c>
      <c r="I40" s="23">
        <v>41640</v>
      </c>
      <c r="J40" s="23">
        <v>41640</v>
      </c>
      <c r="K40" s="13"/>
      <c r="L40" s="11"/>
      <c r="M40" s="11">
        <v>76000</v>
      </c>
      <c r="N40" s="25">
        <v>55</v>
      </c>
      <c r="O40" s="11">
        <v>41800</v>
      </c>
      <c r="P40" s="11"/>
      <c r="Q40" s="201" t="s">
        <v>1631</v>
      </c>
    </row>
    <row r="41" spans="1:17" ht="23.45" customHeight="1">
      <c r="A41" s="215"/>
      <c r="B41" s="22">
        <v>35</v>
      </c>
      <c r="C41" s="22">
        <v>413</v>
      </c>
      <c r="D41" s="217" t="s">
        <v>1626</v>
      </c>
      <c r="E41" s="217" t="s">
        <v>431</v>
      </c>
      <c r="F41" s="217" t="s">
        <v>437</v>
      </c>
      <c r="G41" s="22" t="s">
        <v>266</v>
      </c>
      <c r="H41" s="22">
        <v>1</v>
      </c>
      <c r="I41" s="23">
        <v>41640</v>
      </c>
      <c r="J41" s="23">
        <v>41640</v>
      </c>
      <c r="K41" s="13"/>
      <c r="L41" s="11"/>
      <c r="M41" s="11">
        <v>34000</v>
      </c>
      <c r="N41" s="25">
        <v>55</v>
      </c>
      <c r="O41" s="11">
        <v>18700</v>
      </c>
      <c r="P41" s="11"/>
      <c r="Q41" s="201" t="s">
        <v>1631</v>
      </c>
    </row>
    <row r="42" spans="1:17" ht="23.45" customHeight="1">
      <c r="A42" s="215"/>
      <c r="B42" s="22">
        <v>36</v>
      </c>
      <c r="C42" s="22">
        <v>414</v>
      </c>
      <c r="D42" s="217" t="s">
        <v>1627</v>
      </c>
      <c r="E42" s="217" t="s">
        <v>431</v>
      </c>
      <c r="F42" s="217" t="s">
        <v>437</v>
      </c>
      <c r="G42" s="22" t="s">
        <v>266</v>
      </c>
      <c r="H42" s="22">
        <v>1</v>
      </c>
      <c r="I42" s="23">
        <v>41640</v>
      </c>
      <c r="J42" s="23">
        <v>41640</v>
      </c>
      <c r="K42" s="13"/>
      <c r="L42" s="11"/>
      <c r="M42" s="11">
        <v>42000</v>
      </c>
      <c r="N42" s="25">
        <v>55</v>
      </c>
      <c r="O42" s="11">
        <v>23100</v>
      </c>
      <c r="P42" s="11"/>
      <c r="Q42" s="201" t="s">
        <v>1631</v>
      </c>
    </row>
    <row r="43" spans="1:17" ht="23.45" customHeight="1">
      <c r="A43" s="215"/>
      <c r="B43" s="22">
        <v>37</v>
      </c>
      <c r="C43" s="22">
        <v>415</v>
      </c>
      <c r="D43" s="217" t="s">
        <v>1628</v>
      </c>
      <c r="E43" s="217"/>
      <c r="F43" s="217" t="s">
        <v>1630</v>
      </c>
      <c r="G43" s="22" t="s">
        <v>360</v>
      </c>
      <c r="H43" s="22">
        <v>2</v>
      </c>
      <c r="I43" s="23">
        <v>41274</v>
      </c>
      <c r="J43" s="23">
        <v>41274</v>
      </c>
      <c r="K43" s="13"/>
      <c r="L43" s="11"/>
      <c r="M43" s="11">
        <v>725000</v>
      </c>
      <c r="N43" s="25">
        <v>33</v>
      </c>
      <c r="O43" s="11">
        <v>239250</v>
      </c>
      <c r="P43" s="11"/>
      <c r="Q43" s="201" t="s">
        <v>1631</v>
      </c>
    </row>
    <row r="44" spans="1:17" ht="23.45" customHeight="1">
      <c r="A44" s="215"/>
      <c r="B44" s="215"/>
      <c r="C44" s="215"/>
      <c r="D44" s="234" t="s">
        <v>1700</v>
      </c>
      <c r="E44" s="238"/>
      <c r="F44" s="238"/>
      <c r="G44" s="236"/>
      <c r="H44" s="236"/>
      <c r="I44" s="236"/>
      <c r="J44" s="236"/>
      <c r="K44" s="236"/>
      <c r="L44" s="236"/>
      <c r="M44" s="213">
        <f>SUM(M7:M43)</f>
        <v>1580500</v>
      </c>
      <c r="N44" s="236"/>
      <c r="O44" s="213">
        <f>SUM(O7:O43)</f>
        <v>671607</v>
      </c>
      <c r="P44" s="215"/>
      <c r="Q44" s="215"/>
    </row>
  </sheetData>
  <mergeCells count="17">
    <mergeCell ref="H5:H6"/>
    <mergeCell ref="A5:A6"/>
    <mergeCell ref="B5:B6"/>
    <mergeCell ref="A2:Q2"/>
    <mergeCell ref="A3:Q3"/>
    <mergeCell ref="A4:F4"/>
    <mergeCell ref="I5:I6"/>
    <mergeCell ref="J5:J6"/>
    <mergeCell ref="K5:L5"/>
    <mergeCell ref="M5:O5"/>
    <mergeCell ref="P5:P6"/>
    <mergeCell ref="Q5:Q6"/>
    <mergeCell ref="C5:C6"/>
    <mergeCell ref="D5:D6"/>
    <mergeCell ref="E5:E6"/>
    <mergeCell ref="F5:F6"/>
    <mergeCell ref="G5:G6"/>
  </mergeCells>
  <phoneticPr fontId="9" type="noConversion"/>
  <pageMargins left="0.2" right="0.2" top="0.74803149606299213" bottom="0.63" header="0.31496062992125984" footer="0.31496062992125984"/>
  <pageSetup paperSize="9" orientation="landscape"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27"/>
  <sheetViews>
    <sheetView workbookViewId="0">
      <selection activeCell="S12" sqref="S12"/>
    </sheetView>
  </sheetViews>
  <sheetFormatPr defaultRowHeight="15.75"/>
  <cols>
    <col min="1" max="3" width="5.25" customWidth="1"/>
    <col min="4" max="4" width="17.625" style="219" customWidth="1"/>
    <col min="5" max="5" width="14.75" style="219" customWidth="1"/>
    <col min="6" max="6" width="17.75" style="219" customWidth="1"/>
    <col min="7" max="8" width="5.5" customWidth="1"/>
    <col min="11" max="12" width="0" hidden="1" customWidth="1"/>
    <col min="13" max="13" width="10" customWidth="1"/>
    <col min="14" max="14" width="7.25" customWidth="1"/>
    <col min="15" max="15" width="10.125" customWidth="1"/>
    <col min="16" max="16" width="5" customWidth="1"/>
    <col min="17" max="17" width="7.25" customWidth="1"/>
  </cols>
  <sheetData>
    <row r="2" spans="1:23" s="1" customFormat="1" ht="30" customHeight="1">
      <c r="A2" s="372" t="s">
        <v>86</v>
      </c>
      <c r="B2" s="372"/>
      <c r="C2" s="372"/>
      <c r="D2" s="372"/>
      <c r="E2" s="372"/>
      <c r="F2" s="372"/>
      <c r="G2" s="372"/>
      <c r="H2" s="372"/>
      <c r="I2" s="372"/>
      <c r="J2" s="372"/>
      <c r="K2" s="372"/>
      <c r="L2" s="372"/>
      <c r="M2" s="372"/>
      <c r="N2" s="372"/>
      <c r="O2" s="372"/>
      <c r="P2" s="372"/>
      <c r="Q2" s="372"/>
      <c r="R2" s="41"/>
      <c r="S2" s="41"/>
      <c r="T2" s="41"/>
      <c r="U2" s="41"/>
      <c r="V2" s="41"/>
      <c r="W2" s="41"/>
    </row>
    <row r="3" spans="1:23" s="3" customFormat="1" ht="18.75" customHeight="1">
      <c r="A3" s="374" t="str">
        <f>CONCATENATE(封面!D9,封面!F9,封面!G9,封面!H9,封面!I9,封面!J9,封面!K9)</f>
        <v>评估基准日：2022年7月22日</v>
      </c>
      <c r="B3" s="374"/>
      <c r="C3" s="374"/>
      <c r="D3" s="374"/>
      <c r="E3" s="374"/>
      <c r="F3" s="374"/>
      <c r="G3" s="374"/>
      <c r="H3" s="374"/>
      <c r="I3" s="374"/>
      <c r="J3" s="374"/>
      <c r="K3" s="374"/>
      <c r="L3" s="374"/>
      <c r="M3" s="374"/>
      <c r="N3" s="374"/>
      <c r="O3" s="374"/>
      <c r="P3" s="374"/>
      <c r="Q3" s="374"/>
      <c r="R3" s="26"/>
      <c r="S3" s="26"/>
      <c r="T3" s="26"/>
      <c r="U3" s="26"/>
      <c r="V3" s="26"/>
      <c r="W3" s="26"/>
    </row>
    <row r="4" spans="1:23">
      <c r="A4" s="426" t="s">
        <v>261</v>
      </c>
      <c r="B4" s="426"/>
      <c r="C4" s="426"/>
      <c r="D4" s="426"/>
      <c r="E4" s="426"/>
      <c r="F4" s="426"/>
      <c r="G4" s="3"/>
      <c r="H4" s="3"/>
      <c r="I4" s="3"/>
      <c r="J4" s="3"/>
      <c r="K4" s="3"/>
      <c r="L4" s="3"/>
      <c r="M4" s="3"/>
      <c r="N4" s="207"/>
      <c r="O4" s="3"/>
      <c r="P4" s="3"/>
      <c r="Q4" s="79" t="s">
        <v>160</v>
      </c>
    </row>
    <row r="5" spans="1:23">
      <c r="A5" s="376" t="s">
        <v>1682</v>
      </c>
      <c r="B5" s="376" t="s">
        <v>1683</v>
      </c>
      <c r="C5" s="376" t="s">
        <v>8</v>
      </c>
      <c r="D5" s="381" t="s">
        <v>88</v>
      </c>
      <c r="E5" s="381" t="s">
        <v>22</v>
      </c>
      <c r="F5" s="381" t="s">
        <v>89</v>
      </c>
      <c r="G5" s="381" t="s">
        <v>20</v>
      </c>
      <c r="H5" s="381" t="s">
        <v>21</v>
      </c>
      <c r="I5" s="381" t="s">
        <v>90</v>
      </c>
      <c r="J5" s="381" t="s">
        <v>23</v>
      </c>
      <c r="K5" s="409" t="s">
        <v>11</v>
      </c>
      <c r="L5" s="410"/>
      <c r="M5" s="376" t="s">
        <v>12</v>
      </c>
      <c r="N5" s="380"/>
      <c r="O5" s="380"/>
      <c r="P5" s="381" t="s">
        <v>15</v>
      </c>
      <c r="Q5" s="381" t="s">
        <v>9</v>
      </c>
    </row>
    <row r="6" spans="1:23">
      <c r="A6" s="380"/>
      <c r="B6" s="380"/>
      <c r="C6" s="380"/>
      <c r="D6" s="412"/>
      <c r="E6" s="412"/>
      <c r="F6" s="412"/>
      <c r="G6" s="380"/>
      <c r="H6" s="380"/>
      <c r="I6" s="380"/>
      <c r="J6" s="380"/>
      <c r="K6" s="209" t="s">
        <v>43</v>
      </c>
      <c r="L6" s="208" t="s">
        <v>44</v>
      </c>
      <c r="M6" s="208" t="s">
        <v>43</v>
      </c>
      <c r="N6" s="192" t="s">
        <v>25</v>
      </c>
      <c r="O6" s="208" t="s">
        <v>44</v>
      </c>
      <c r="P6" s="380"/>
      <c r="Q6" s="380"/>
    </row>
    <row r="7" spans="1:23" ht="23.45" customHeight="1">
      <c r="A7" s="22">
        <v>1</v>
      </c>
      <c r="B7" s="22">
        <v>1</v>
      </c>
      <c r="C7" s="22">
        <v>223</v>
      </c>
      <c r="D7" s="217" t="s">
        <v>1632</v>
      </c>
      <c r="E7" s="217" t="s">
        <v>1633</v>
      </c>
      <c r="F7" s="217"/>
      <c r="G7" s="22" t="s">
        <v>360</v>
      </c>
      <c r="H7" s="22">
        <v>1</v>
      </c>
      <c r="I7" s="23">
        <v>40908</v>
      </c>
      <c r="J7" s="23">
        <v>40908</v>
      </c>
      <c r="K7" s="13"/>
      <c r="L7" s="11"/>
      <c r="M7" s="11">
        <v>84000</v>
      </c>
      <c r="N7" s="25">
        <v>5</v>
      </c>
      <c r="O7" s="11">
        <v>4200</v>
      </c>
      <c r="P7" s="11"/>
      <c r="Q7" s="201" t="s">
        <v>1634</v>
      </c>
    </row>
    <row r="8" spans="1:23" ht="23.45" customHeight="1">
      <c r="A8" s="22">
        <v>2</v>
      </c>
      <c r="B8" s="22">
        <v>18</v>
      </c>
      <c r="C8" s="22">
        <v>349</v>
      </c>
      <c r="D8" s="217" t="s">
        <v>1676</v>
      </c>
      <c r="E8" s="217" t="s">
        <v>1677</v>
      </c>
      <c r="F8" s="217" t="s">
        <v>1680</v>
      </c>
      <c r="G8" s="22" t="s">
        <v>266</v>
      </c>
      <c r="H8" s="22">
        <v>1</v>
      </c>
      <c r="I8" s="23">
        <v>41275</v>
      </c>
      <c r="J8" s="23">
        <v>41275</v>
      </c>
      <c r="K8" s="13"/>
      <c r="L8" s="11"/>
      <c r="M8" s="11">
        <v>8000</v>
      </c>
      <c r="N8" s="25">
        <v>34</v>
      </c>
      <c r="O8" s="11">
        <v>2720</v>
      </c>
      <c r="P8" s="11"/>
      <c r="Q8" s="201" t="s">
        <v>1634</v>
      </c>
    </row>
    <row r="9" spans="1:23" ht="23.45" customHeight="1">
      <c r="A9" s="22">
        <v>3</v>
      </c>
      <c r="B9" s="22">
        <v>19</v>
      </c>
      <c r="C9" s="22">
        <v>350</v>
      </c>
      <c r="D9" s="217" t="s">
        <v>1678</v>
      </c>
      <c r="E9" s="217" t="s">
        <v>1679</v>
      </c>
      <c r="F9" s="217" t="s">
        <v>1053</v>
      </c>
      <c r="G9" s="22" t="s">
        <v>266</v>
      </c>
      <c r="H9" s="22">
        <v>1</v>
      </c>
      <c r="I9" s="23">
        <v>41090</v>
      </c>
      <c r="J9" s="23">
        <v>41090</v>
      </c>
      <c r="K9" s="13"/>
      <c r="L9" s="11"/>
      <c r="M9" s="11">
        <v>25000</v>
      </c>
      <c r="N9" s="25">
        <v>30</v>
      </c>
      <c r="O9" s="11">
        <v>7500</v>
      </c>
      <c r="P9" s="11"/>
      <c r="Q9" s="201" t="s">
        <v>1634</v>
      </c>
    </row>
    <row r="10" spans="1:23" ht="23.45" customHeight="1">
      <c r="A10" s="22">
        <v>4</v>
      </c>
      <c r="B10" s="22">
        <v>4</v>
      </c>
      <c r="C10" s="22">
        <v>306</v>
      </c>
      <c r="D10" s="217" t="s">
        <v>1641</v>
      </c>
      <c r="E10" s="217" t="s">
        <v>1642</v>
      </c>
      <c r="F10" s="217" t="s">
        <v>1650</v>
      </c>
      <c r="G10" s="22" t="s">
        <v>266</v>
      </c>
      <c r="H10" s="22">
        <v>1</v>
      </c>
      <c r="I10" s="23">
        <v>41305</v>
      </c>
      <c r="J10" s="23">
        <v>41305</v>
      </c>
      <c r="K10" s="13"/>
      <c r="L10" s="11"/>
      <c r="M10" s="11">
        <v>13000</v>
      </c>
      <c r="N10" s="25">
        <v>34</v>
      </c>
      <c r="O10" s="11">
        <v>4420</v>
      </c>
      <c r="P10" s="11"/>
      <c r="Q10" s="201" t="s">
        <v>1634</v>
      </c>
    </row>
    <row r="11" spans="1:23" ht="23.45" customHeight="1">
      <c r="A11" s="22">
        <v>5</v>
      </c>
      <c r="B11" s="22">
        <v>7</v>
      </c>
      <c r="C11" s="22">
        <v>309</v>
      </c>
      <c r="D11" s="217" t="s">
        <v>1647</v>
      </c>
      <c r="E11" s="217"/>
      <c r="F11" s="217" t="s">
        <v>1653</v>
      </c>
      <c r="G11" s="22" t="s">
        <v>266</v>
      </c>
      <c r="H11" s="22">
        <v>1</v>
      </c>
      <c r="I11" s="23">
        <v>41305</v>
      </c>
      <c r="J11" s="23">
        <v>41305</v>
      </c>
      <c r="K11" s="13"/>
      <c r="L11" s="11"/>
      <c r="M11" s="11">
        <v>200000</v>
      </c>
      <c r="N11" s="25">
        <v>34</v>
      </c>
      <c r="O11" s="11">
        <v>68000</v>
      </c>
      <c r="P11" s="11"/>
      <c r="Q11" s="201" t="s">
        <v>1634</v>
      </c>
    </row>
    <row r="12" spans="1:23" ht="23.45" customHeight="1">
      <c r="A12" s="22">
        <v>6</v>
      </c>
      <c r="B12" s="22">
        <v>6</v>
      </c>
      <c r="C12" s="22">
        <v>308</v>
      </c>
      <c r="D12" s="217" t="s">
        <v>1645</v>
      </c>
      <c r="E12" s="217" t="s">
        <v>1646</v>
      </c>
      <c r="F12" s="217" t="s">
        <v>1652</v>
      </c>
      <c r="G12" s="22" t="s">
        <v>266</v>
      </c>
      <c r="H12" s="22">
        <v>1</v>
      </c>
      <c r="I12" s="23">
        <v>41274</v>
      </c>
      <c r="J12" s="23">
        <v>41274</v>
      </c>
      <c r="K12" s="13"/>
      <c r="L12" s="11"/>
      <c r="M12" s="11">
        <v>21000</v>
      </c>
      <c r="N12" s="25">
        <v>34</v>
      </c>
      <c r="O12" s="11">
        <v>7140</v>
      </c>
      <c r="P12" s="11"/>
      <c r="Q12" s="201" t="s">
        <v>1634</v>
      </c>
    </row>
    <row r="13" spans="1:23" ht="23.45" customHeight="1">
      <c r="A13" s="22">
        <v>7</v>
      </c>
      <c r="B13" s="22">
        <v>11</v>
      </c>
      <c r="C13" s="22">
        <v>317</v>
      </c>
      <c r="D13" s="217" t="s">
        <v>1659</v>
      </c>
      <c r="E13" s="217" t="s">
        <v>1660</v>
      </c>
      <c r="F13" s="217" t="s">
        <v>1669</v>
      </c>
      <c r="G13" s="22" t="s">
        <v>266</v>
      </c>
      <c r="H13" s="22">
        <v>1</v>
      </c>
      <c r="I13" s="23">
        <v>41090</v>
      </c>
      <c r="J13" s="23">
        <v>41090</v>
      </c>
      <c r="K13" s="13"/>
      <c r="L13" s="11"/>
      <c r="M13" s="11">
        <v>28000</v>
      </c>
      <c r="N13" s="25">
        <v>30</v>
      </c>
      <c r="O13" s="11">
        <v>8400</v>
      </c>
      <c r="P13" s="11"/>
      <c r="Q13" s="201" t="s">
        <v>1634</v>
      </c>
    </row>
    <row r="14" spans="1:23" ht="23.45" customHeight="1">
      <c r="A14" s="22">
        <v>8</v>
      </c>
      <c r="B14" s="22">
        <v>16</v>
      </c>
      <c r="C14" s="22">
        <v>323</v>
      </c>
      <c r="D14" s="217" t="s">
        <v>1670</v>
      </c>
      <c r="E14" s="217" t="s">
        <v>1671</v>
      </c>
      <c r="F14" s="217" t="s">
        <v>1672</v>
      </c>
      <c r="G14" s="22" t="s">
        <v>266</v>
      </c>
      <c r="H14" s="22">
        <v>1</v>
      </c>
      <c r="I14" s="23">
        <v>41090</v>
      </c>
      <c r="J14" s="23">
        <v>41090</v>
      </c>
      <c r="K14" s="13"/>
      <c r="L14" s="11"/>
      <c r="M14" s="11">
        <v>120000</v>
      </c>
      <c r="N14" s="25">
        <v>20</v>
      </c>
      <c r="O14" s="202">
        <v>24000</v>
      </c>
      <c r="P14" s="202"/>
      <c r="Q14" s="205" t="s">
        <v>1634</v>
      </c>
    </row>
    <row r="15" spans="1:23" ht="23.45" customHeight="1">
      <c r="A15" s="22">
        <v>9</v>
      </c>
      <c r="B15" s="22">
        <v>13</v>
      </c>
      <c r="C15" s="22">
        <v>319</v>
      </c>
      <c r="D15" s="217" t="s">
        <v>1663</v>
      </c>
      <c r="E15" s="217" t="s">
        <v>1664</v>
      </c>
      <c r="F15" s="217" t="s">
        <v>1669</v>
      </c>
      <c r="G15" s="22" t="s">
        <v>266</v>
      </c>
      <c r="H15" s="22">
        <v>1</v>
      </c>
      <c r="I15" s="23">
        <v>41090</v>
      </c>
      <c r="J15" s="23">
        <v>41090</v>
      </c>
      <c r="K15" s="13"/>
      <c r="L15" s="11"/>
      <c r="M15" s="11">
        <v>13000</v>
      </c>
      <c r="N15" s="25">
        <v>30</v>
      </c>
      <c r="O15" s="11">
        <v>3900</v>
      </c>
      <c r="P15" s="11"/>
      <c r="Q15" s="201" t="s">
        <v>1634</v>
      </c>
    </row>
    <row r="16" spans="1:23" ht="23.45" customHeight="1">
      <c r="A16" s="22">
        <v>10</v>
      </c>
      <c r="B16" s="22">
        <v>12</v>
      </c>
      <c r="C16" s="22">
        <v>318</v>
      </c>
      <c r="D16" s="217" t="s">
        <v>1661</v>
      </c>
      <c r="E16" s="217" t="s">
        <v>1662</v>
      </c>
      <c r="F16" s="217" t="s">
        <v>1669</v>
      </c>
      <c r="G16" s="22" t="s">
        <v>266</v>
      </c>
      <c r="H16" s="22">
        <v>1</v>
      </c>
      <c r="I16" s="23">
        <v>41090</v>
      </c>
      <c r="J16" s="23">
        <v>41090</v>
      </c>
      <c r="K16" s="13"/>
      <c r="L16" s="11"/>
      <c r="M16" s="11">
        <v>3200</v>
      </c>
      <c r="N16" s="25">
        <v>5</v>
      </c>
      <c r="O16" s="11">
        <v>160</v>
      </c>
      <c r="P16" s="11"/>
      <c r="Q16" s="201" t="s">
        <v>1634</v>
      </c>
    </row>
    <row r="17" spans="1:17" ht="23.45" customHeight="1">
      <c r="A17" s="22">
        <v>11</v>
      </c>
      <c r="B17" s="22">
        <v>10</v>
      </c>
      <c r="C17" s="22">
        <v>316</v>
      </c>
      <c r="D17" s="217" t="s">
        <v>1657</v>
      </c>
      <c r="E17" s="217" t="s">
        <v>1658</v>
      </c>
      <c r="F17" s="217" t="s">
        <v>1669</v>
      </c>
      <c r="G17" s="22" t="s">
        <v>266</v>
      </c>
      <c r="H17" s="22">
        <v>1</v>
      </c>
      <c r="I17" s="23">
        <v>41090</v>
      </c>
      <c r="J17" s="23">
        <v>41090</v>
      </c>
      <c r="K17" s="13"/>
      <c r="L17" s="11"/>
      <c r="M17" s="11">
        <v>8000</v>
      </c>
      <c r="N17" s="25">
        <v>30</v>
      </c>
      <c r="O17" s="11">
        <v>2400</v>
      </c>
      <c r="P17" s="11"/>
      <c r="Q17" s="201" t="s">
        <v>1634</v>
      </c>
    </row>
    <row r="18" spans="1:17" ht="23.45" customHeight="1">
      <c r="A18" s="22">
        <v>12</v>
      </c>
      <c r="B18" s="22">
        <v>17</v>
      </c>
      <c r="C18" s="22">
        <v>330</v>
      </c>
      <c r="D18" s="217" t="s">
        <v>1673</v>
      </c>
      <c r="E18" s="217" t="s">
        <v>1674</v>
      </c>
      <c r="F18" s="217" t="s">
        <v>1675</v>
      </c>
      <c r="G18" s="22" t="s">
        <v>266</v>
      </c>
      <c r="H18" s="22">
        <v>1</v>
      </c>
      <c r="I18" s="23">
        <v>41305</v>
      </c>
      <c r="J18" s="23">
        <v>41305</v>
      </c>
      <c r="K18" s="13"/>
      <c r="L18" s="11"/>
      <c r="M18" s="11">
        <v>1100</v>
      </c>
      <c r="N18" s="25">
        <v>44</v>
      </c>
      <c r="O18" s="202">
        <v>484</v>
      </c>
      <c r="P18" s="202"/>
      <c r="Q18" s="205" t="s">
        <v>1634</v>
      </c>
    </row>
    <row r="19" spans="1:17" ht="23.45" customHeight="1">
      <c r="A19" s="22">
        <v>13</v>
      </c>
      <c r="B19" s="22">
        <v>9</v>
      </c>
      <c r="C19" s="22">
        <v>315</v>
      </c>
      <c r="D19" s="217" t="s">
        <v>1655</v>
      </c>
      <c r="E19" s="217" t="s">
        <v>1656</v>
      </c>
      <c r="F19" s="217" t="s">
        <v>1669</v>
      </c>
      <c r="G19" s="22" t="s">
        <v>266</v>
      </c>
      <c r="H19" s="22">
        <v>1</v>
      </c>
      <c r="I19" s="23">
        <v>41090</v>
      </c>
      <c r="J19" s="23">
        <v>41090</v>
      </c>
      <c r="K19" s="13"/>
      <c r="L19" s="11"/>
      <c r="M19" s="11">
        <v>27000</v>
      </c>
      <c r="N19" s="25">
        <v>30</v>
      </c>
      <c r="O19" s="11">
        <v>8100</v>
      </c>
      <c r="P19" s="11"/>
      <c r="Q19" s="201" t="s">
        <v>1634</v>
      </c>
    </row>
    <row r="20" spans="1:17" ht="23.45" customHeight="1">
      <c r="A20" s="22">
        <v>14</v>
      </c>
      <c r="B20" s="22">
        <v>2</v>
      </c>
      <c r="C20" s="22">
        <v>286</v>
      </c>
      <c r="D20" s="217" t="s">
        <v>1635</v>
      </c>
      <c r="E20" s="217" t="s">
        <v>1636</v>
      </c>
      <c r="F20" s="217" t="s">
        <v>1639</v>
      </c>
      <c r="G20" s="22" t="s">
        <v>266</v>
      </c>
      <c r="H20" s="22">
        <v>1</v>
      </c>
      <c r="I20" s="23">
        <v>41455</v>
      </c>
      <c r="J20" s="23">
        <v>41455</v>
      </c>
      <c r="K20" s="13"/>
      <c r="L20" s="11"/>
      <c r="M20" s="11">
        <v>2600</v>
      </c>
      <c r="N20" s="25">
        <v>30</v>
      </c>
      <c r="O20" s="11">
        <v>780</v>
      </c>
      <c r="P20" s="11"/>
      <c r="Q20" s="201" t="s">
        <v>1634</v>
      </c>
    </row>
    <row r="21" spans="1:17" ht="23.45" customHeight="1">
      <c r="A21" s="22">
        <v>15</v>
      </c>
      <c r="B21" s="22">
        <v>3</v>
      </c>
      <c r="C21" s="22">
        <v>287</v>
      </c>
      <c r="D21" s="217" t="s">
        <v>1637</v>
      </c>
      <c r="E21" s="217" t="s">
        <v>1638</v>
      </c>
      <c r="F21" s="217" t="s">
        <v>1640</v>
      </c>
      <c r="G21" s="22" t="s">
        <v>266</v>
      </c>
      <c r="H21" s="22">
        <v>1</v>
      </c>
      <c r="I21" s="23">
        <v>41455</v>
      </c>
      <c r="J21" s="23">
        <v>41455</v>
      </c>
      <c r="K21" s="13"/>
      <c r="L21" s="11"/>
      <c r="M21" s="11">
        <v>23000</v>
      </c>
      <c r="N21" s="25">
        <v>38</v>
      </c>
      <c r="O21" s="11">
        <v>8740</v>
      </c>
      <c r="P21" s="11"/>
      <c r="Q21" s="201" t="s">
        <v>1634</v>
      </c>
    </row>
    <row r="22" spans="1:17" ht="23.45" customHeight="1">
      <c r="A22" s="22">
        <v>16</v>
      </c>
      <c r="B22" s="22">
        <v>5</v>
      </c>
      <c r="C22" s="22">
        <v>307</v>
      </c>
      <c r="D22" s="217" t="s">
        <v>1643</v>
      </c>
      <c r="E22" s="217" t="s">
        <v>1644</v>
      </c>
      <c r="F22" s="217" t="s">
        <v>1651</v>
      </c>
      <c r="G22" s="22" t="s">
        <v>266</v>
      </c>
      <c r="H22" s="22">
        <v>1</v>
      </c>
      <c r="I22" s="23">
        <v>41305</v>
      </c>
      <c r="J22" s="23">
        <v>41305</v>
      </c>
      <c r="K22" s="13"/>
      <c r="L22" s="11"/>
      <c r="M22" s="11">
        <v>2700</v>
      </c>
      <c r="N22" s="25">
        <v>26</v>
      </c>
      <c r="O22" s="11">
        <v>702</v>
      </c>
      <c r="P22" s="11"/>
      <c r="Q22" s="201" t="s">
        <v>1634</v>
      </c>
    </row>
    <row r="23" spans="1:17" ht="23.45" customHeight="1">
      <c r="A23" s="22">
        <v>17</v>
      </c>
      <c r="B23" s="22">
        <v>8</v>
      </c>
      <c r="C23" s="22">
        <v>310</v>
      </c>
      <c r="D23" s="217" t="s">
        <v>1648</v>
      </c>
      <c r="E23" s="217" t="s">
        <v>1649</v>
      </c>
      <c r="F23" s="217" t="s">
        <v>1654</v>
      </c>
      <c r="G23" s="22" t="s">
        <v>266</v>
      </c>
      <c r="H23" s="22">
        <v>1</v>
      </c>
      <c r="I23" s="23">
        <v>41305</v>
      </c>
      <c r="J23" s="23">
        <v>41305</v>
      </c>
      <c r="K23" s="13"/>
      <c r="L23" s="11"/>
      <c r="M23" s="11">
        <v>2800</v>
      </c>
      <c r="N23" s="25">
        <v>34</v>
      </c>
      <c r="O23" s="11">
        <v>952</v>
      </c>
      <c r="P23" s="11"/>
      <c r="Q23" s="201" t="s">
        <v>1634</v>
      </c>
    </row>
    <row r="24" spans="1:17" ht="23.45" customHeight="1">
      <c r="A24" s="22">
        <v>18</v>
      </c>
      <c r="B24" s="22">
        <v>14</v>
      </c>
      <c r="C24" s="22">
        <v>320</v>
      </c>
      <c r="D24" s="217" t="s">
        <v>1665</v>
      </c>
      <c r="E24" s="217" t="s">
        <v>1666</v>
      </c>
      <c r="F24" s="217" t="s">
        <v>1652</v>
      </c>
      <c r="G24" s="22" t="s">
        <v>266</v>
      </c>
      <c r="H24" s="22">
        <v>1</v>
      </c>
      <c r="I24" s="23">
        <v>41090</v>
      </c>
      <c r="J24" s="23">
        <v>41090</v>
      </c>
      <c r="K24" s="13"/>
      <c r="L24" s="11"/>
      <c r="M24" s="11">
        <v>35000</v>
      </c>
      <c r="N24" s="25">
        <v>20</v>
      </c>
      <c r="O24" s="11">
        <v>7000</v>
      </c>
      <c r="P24" s="11"/>
      <c r="Q24" s="201" t="s">
        <v>1634</v>
      </c>
    </row>
    <row r="25" spans="1:17" ht="23.45" customHeight="1">
      <c r="A25" s="22">
        <v>19</v>
      </c>
      <c r="B25" s="22">
        <v>15</v>
      </c>
      <c r="C25" s="22">
        <v>321</v>
      </c>
      <c r="D25" s="217" t="s">
        <v>1667</v>
      </c>
      <c r="E25" s="217" t="s">
        <v>1668</v>
      </c>
      <c r="F25" s="217" t="s">
        <v>610</v>
      </c>
      <c r="G25" s="22" t="s">
        <v>266</v>
      </c>
      <c r="H25" s="22">
        <v>1</v>
      </c>
      <c r="I25" s="23">
        <v>41090</v>
      </c>
      <c r="J25" s="23">
        <v>41090</v>
      </c>
      <c r="K25" s="13"/>
      <c r="L25" s="11"/>
      <c r="M25" s="11">
        <v>21000</v>
      </c>
      <c r="N25" s="25">
        <v>30</v>
      </c>
      <c r="O25" s="11">
        <v>6300</v>
      </c>
      <c r="P25" s="11"/>
      <c r="Q25" s="201" t="s">
        <v>1634</v>
      </c>
    </row>
    <row r="26" spans="1:17" ht="23.45" customHeight="1">
      <c r="A26" s="22"/>
      <c r="B26" s="22">
        <v>20</v>
      </c>
      <c r="C26" s="22">
        <v>353</v>
      </c>
      <c r="D26" s="217" t="s">
        <v>1681</v>
      </c>
      <c r="E26" s="217"/>
      <c r="F26" s="217"/>
      <c r="G26" s="22" t="s">
        <v>266</v>
      </c>
      <c r="H26" s="22">
        <v>1</v>
      </c>
      <c r="I26" s="23">
        <v>41274</v>
      </c>
      <c r="J26" s="23">
        <v>41274</v>
      </c>
      <c r="K26" s="13"/>
      <c r="L26" s="11"/>
      <c r="M26" s="11">
        <v>11500</v>
      </c>
      <c r="N26" s="25">
        <v>25</v>
      </c>
      <c r="O26" s="202">
        <v>2875</v>
      </c>
      <c r="P26" s="202"/>
      <c r="Q26" s="205" t="s">
        <v>1634</v>
      </c>
    </row>
    <row r="27" spans="1:17" ht="23.45" customHeight="1">
      <c r="A27" s="215"/>
      <c r="B27" s="215"/>
      <c r="C27" s="215"/>
      <c r="D27" s="234" t="s">
        <v>1700</v>
      </c>
      <c r="E27" s="238"/>
      <c r="F27" s="238"/>
      <c r="G27" s="236"/>
      <c r="H27" s="236"/>
      <c r="I27" s="236"/>
      <c r="J27" s="236"/>
      <c r="K27" s="236"/>
      <c r="L27" s="236"/>
      <c r="M27" s="213">
        <f>SUM(M7:M26)</f>
        <v>649900</v>
      </c>
      <c r="N27" s="236"/>
      <c r="O27" s="213">
        <f>SUM(O7:O26)</f>
        <v>168773</v>
      </c>
      <c r="P27" s="215"/>
      <c r="Q27" s="215"/>
    </row>
  </sheetData>
  <autoFilter ref="A5:Q6">
    <filterColumn colId="10" showButton="0"/>
    <filterColumn colId="12" showButton="0"/>
    <filterColumn colId="13" showButton="0"/>
    <sortState ref="A8:Q27">
      <sortCondition ref="A5:A6"/>
    </sortState>
  </autoFilter>
  <mergeCells count="17">
    <mergeCell ref="H5:H6"/>
    <mergeCell ref="A5:A6"/>
    <mergeCell ref="B5:B6"/>
    <mergeCell ref="A4:F4"/>
    <mergeCell ref="A2:Q2"/>
    <mergeCell ref="A3:Q3"/>
    <mergeCell ref="I5:I6"/>
    <mergeCell ref="J5:J6"/>
    <mergeCell ref="K5:L5"/>
    <mergeCell ref="M5:O5"/>
    <mergeCell ref="P5:P6"/>
    <mergeCell ref="Q5:Q6"/>
    <mergeCell ref="C5:C6"/>
    <mergeCell ref="D5:D6"/>
    <mergeCell ref="E5:E6"/>
    <mergeCell ref="F5:F6"/>
    <mergeCell ref="G5:G6"/>
  </mergeCells>
  <phoneticPr fontId="9" type="noConversion"/>
  <pageMargins left="0.2" right="0.2" top="0.74803149606299213" bottom="0.64"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25</vt:i4>
      </vt:variant>
      <vt:variant>
        <vt:lpstr>命名范围</vt:lpstr>
      </vt:variant>
      <vt:variant>
        <vt:i4>30</vt:i4>
      </vt:variant>
    </vt:vector>
  </HeadingPairs>
  <TitlesOfParts>
    <vt:vector size="55" baseType="lpstr">
      <vt:lpstr>封面</vt:lpstr>
      <vt:lpstr>填表说明</vt:lpstr>
      <vt:lpstr>基本情况</vt:lpstr>
      <vt:lpstr>固定资产汇总</vt:lpstr>
      <vt:lpstr>房屋建筑物</vt:lpstr>
      <vt:lpstr>构筑物</vt:lpstr>
      <vt:lpstr>管道沟槽</vt:lpstr>
      <vt:lpstr>机器设备</vt:lpstr>
      <vt:lpstr>固定资产汇总 (2)</vt:lpstr>
      <vt:lpstr>Sheet1</vt:lpstr>
      <vt:lpstr>车辆</vt:lpstr>
      <vt:lpstr>电子设备</vt:lpstr>
      <vt:lpstr>土地</vt:lpstr>
      <vt:lpstr>B1</vt:lpstr>
      <vt:lpstr>B2</vt:lpstr>
      <vt:lpstr>B3</vt:lpstr>
      <vt:lpstr>B4</vt:lpstr>
      <vt:lpstr>A1</vt:lpstr>
      <vt:lpstr>A2</vt:lpstr>
      <vt:lpstr>A3</vt:lpstr>
      <vt:lpstr>A4</vt:lpstr>
      <vt:lpstr>A5</vt:lpstr>
      <vt:lpstr>锅炉房</vt:lpstr>
      <vt:lpstr>开闭所</vt:lpstr>
      <vt:lpstr>研发楼</vt:lpstr>
      <vt:lpstr>车辆!Print_Area</vt:lpstr>
      <vt:lpstr>电子设备!Print_Area</vt:lpstr>
      <vt:lpstr>房屋建筑物!Print_Area</vt:lpstr>
      <vt:lpstr>封面!Print_Area</vt:lpstr>
      <vt:lpstr>构筑物!Print_Area</vt:lpstr>
      <vt:lpstr>固定资产汇总!Print_Area</vt:lpstr>
      <vt:lpstr>'固定资产汇总 (2)'!Print_Area</vt:lpstr>
      <vt:lpstr>管道沟槽!Print_Area</vt:lpstr>
      <vt:lpstr>机器设备!Print_Area</vt:lpstr>
      <vt:lpstr>基本情况!Print_Area</vt:lpstr>
      <vt:lpstr>土地!Print_Area</vt:lpstr>
      <vt:lpstr>'A1'!Print_Titles</vt:lpstr>
      <vt:lpstr>'A2'!Print_Titles</vt:lpstr>
      <vt:lpstr>'A3'!Print_Titles</vt:lpstr>
      <vt:lpstr>'A4'!Print_Titles</vt:lpstr>
      <vt:lpstr>'A5'!Print_Titles</vt:lpstr>
      <vt:lpstr>'B1'!Print_Titles</vt:lpstr>
      <vt:lpstr>'B2'!Print_Titles</vt:lpstr>
      <vt:lpstr>'B3'!Print_Titles</vt:lpstr>
      <vt:lpstr>'B4'!Print_Titles</vt:lpstr>
      <vt:lpstr>车辆!Print_Titles</vt:lpstr>
      <vt:lpstr>电子设备!Print_Titles</vt:lpstr>
      <vt:lpstr>房屋建筑物!Print_Titles</vt:lpstr>
      <vt:lpstr>构筑物!Print_Titles</vt:lpstr>
      <vt:lpstr>管道沟槽!Print_Titles</vt:lpstr>
      <vt:lpstr>机器设备!Print_Titles</vt:lpstr>
      <vt:lpstr>基本情况!Print_Titles</vt:lpstr>
      <vt:lpstr>开闭所!Print_Titles</vt:lpstr>
      <vt:lpstr>土地!Print_Titles</vt:lpstr>
      <vt:lpstr>研发楼!Print_Titles</vt:lpstr>
    </vt:vector>
  </TitlesOfParts>
  <Manager/>
  <Company>conqueror</Company>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新版通用申报表</dc:title>
  <dc:subject/>
  <dc:creator>Seaman</dc:creator>
  <cp:keywords/>
  <dc:description/>
  <cp:lastModifiedBy>Microsoft</cp:lastModifiedBy>
  <cp:revision>1</cp:revision>
  <cp:lastPrinted>2023-05-09T03:06:29Z</cp:lastPrinted>
  <dcterms:created xsi:type="dcterms:W3CDTF">1999-04-07T08:44:02Z</dcterms:created>
  <dcterms:modified xsi:type="dcterms:W3CDTF">2023-05-17T06:36:41Z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y fmtid="{D5CDD505-2E9C-101B-9397-08002B2CF9AE}" pid="3" name="KSOReadingLayout">
    <vt:bool>false</vt:bool>
  </property>
</Properties>
</file>